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tabRatio="694" activeTab="0"/>
  </bookViews>
  <sheets>
    <sheet name="PIB anual" sheetId="1" r:id="rId1"/>
    <sheet name="IV trimestre2017" sheetId="2" r:id="rId2"/>
    <sheet name="PIB actividad ref2013" sheetId="3" r:id="rId3"/>
    <sheet name="Gráfico1_serie" sheetId="4" r:id="rId4"/>
    <sheet name="Gráfico2_acum_activ" sheetId="5" r:id="rId5"/>
    <sheet name="Gráfico3_activ_acum" sheetId="6" r:id="rId6"/>
    <sheet name="Datos_Gráficos" sheetId="7" state="hidden" r:id="rId7"/>
  </sheets>
  <definedNames/>
  <calcPr fullCalcOnLoad="1"/>
</workbook>
</file>

<file path=xl/sharedStrings.xml><?xml version="1.0" encoding="utf-8"?>
<sst xmlns="http://schemas.openxmlformats.org/spreadsheetml/2006/main" count="87" uniqueCount="82">
  <si>
    <t>Pesca</t>
  </si>
  <si>
    <t>Industria Manufacturera</t>
  </si>
  <si>
    <t>   Alimentos</t>
  </si>
  <si>
    <t>   Bebidas y tabaco</t>
  </si>
  <si>
    <t>   Textil, prendas de vestir, cuero y calzado</t>
  </si>
  <si>
    <t>   Maderas y muebles</t>
  </si>
  <si>
    <t>   Celulosa, papel e imprentas</t>
  </si>
  <si>
    <t>Comercio</t>
  </si>
  <si>
    <t>Restaurantes y hoteles</t>
  </si>
  <si>
    <t>Transporte</t>
  </si>
  <si>
    <t>Servicios financieros</t>
  </si>
  <si>
    <t>Servicios empresariales</t>
  </si>
  <si>
    <t>Servicios de vivienda e inmobiliarios</t>
  </si>
  <si>
    <t>Servicios personales</t>
  </si>
  <si>
    <t>PIB a costo de factores</t>
  </si>
  <si>
    <t>Impuesto al valor agregado</t>
  </si>
  <si>
    <t>Producto Interno Bruto</t>
  </si>
  <si>
    <t>   Minerales no metálicos y metálica básica</t>
  </si>
  <si>
    <t>   Productos metálicos, maquinaria y equipos y otros</t>
  </si>
  <si>
    <t>Agropecuario-silvícola </t>
  </si>
  <si>
    <t>Minería</t>
  </si>
  <si>
    <t>   Química, caucho y plástico</t>
  </si>
  <si>
    <t>   Refinación de petróleo</t>
  </si>
  <si>
    <t>Electricidad, gas, agua y gestión de desechos</t>
  </si>
  <si>
    <t>Construcción</t>
  </si>
  <si>
    <t>Comunicaciones y servicios de información</t>
  </si>
  <si>
    <t>Derechos de Importación</t>
  </si>
  <si>
    <t>Administración pública</t>
  </si>
  <si>
    <t xml:space="preserve">Producto interno bruto por actividad económica, volumen a precios año anterior encadenado, referencia 2013 </t>
  </si>
  <si>
    <t>(miles de millones de pesos encadenados)</t>
  </si>
  <si>
    <t>Variación</t>
  </si>
  <si>
    <t>Actividad económica</t>
  </si>
  <si>
    <t>Participación</t>
  </si>
  <si>
    <t>Fuente: elaborado por Odepa con información del Banco Central de Chile.</t>
  </si>
  <si>
    <t>Producto interno bruto (PIB) silvoagropecuario y nacional</t>
  </si>
  <si>
    <t>Silvoagropecuario (A)</t>
  </si>
  <si>
    <t>Nacional (B)</t>
  </si>
  <si>
    <t>Tasas de variación</t>
  </si>
  <si>
    <t>Silvoagropecuario</t>
  </si>
  <si>
    <t>Nacional</t>
  </si>
  <si>
    <t>% (A / B)</t>
  </si>
  <si>
    <t>Tasas medias de variación anual</t>
  </si>
  <si>
    <t>Miles de millones de pesos encadenados.</t>
  </si>
  <si>
    <t>Volumen a precios del año anterior encadenado, referencia 2013 (1)</t>
  </si>
  <si>
    <t>año</t>
  </si>
  <si>
    <t>PIB nacional</t>
  </si>
  <si>
    <t>PIB silvoagropecuario</t>
  </si>
  <si>
    <t>PIB pesca</t>
  </si>
  <si>
    <t>PIB industria alimentos</t>
  </si>
  <si>
    <t>PIB industria bebidas y tabaco</t>
  </si>
  <si>
    <t>PIB industria madera y muebles</t>
  </si>
  <si>
    <t>PIB industria celulosa, papel e imprentas</t>
  </si>
  <si>
    <t>(*) Cifras provisionales.</t>
  </si>
  <si>
    <t xml:space="preserve">Producto Interno Bruto-PIB-                                                                                                                                                              </t>
  </si>
  <si>
    <t>Miles de millones de pesos año anterior encadenados, referencia año 2013 (*).</t>
  </si>
  <si>
    <t>Reg</t>
  </si>
  <si>
    <t>PIB por actividad
volumen a precios del año anterior encadenado, referencia 2013 (miles de millones de pesos encadenados)
(Miles de millones de pesos )</t>
  </si>
  <si>
    <t>total 2013</t>
  </si>
  <si>
    <t>total 2014</t>
  </si>
  <si>
    <t>total 2015</t>
  </si>
  <si>
    <t>total 2016</t>
  </si>
  <si>
    <t>PIB</t>
  </si>
  <si>
    <t>PIB Agropecuario-silvícola</t>
  </si>
  <si>
    <t>PIB Pesca</t>
  </si>
  <si>
    <t>PIB Alimentos</t>
  </si>
  <si>
    <t>PIB Bebidas y tabaco</t>
  </si>
  <si>
    <t>PIB Maderas y muebles</t>
  </si>
  <si>
    <t>PIB Celulosa, papel e imprentas</t>
  </si>
  <si>
    <t>Industria alimentos, bebidas y tabaco</t>
  </si>
  <si>
    <t>Industria Forestal
(Maderas y muebles + Celulosa, papel e imprentas)</t>
  </si>
  <si>
    <t>PIB Industria forestal</t>
  </si>
  <si>
    <t>PIB Industria alimentos, bebidas y tabaco</t>
  </si>
  <si>
    <t>total 2017</t>
  </si>
  <si>
    <t>2013 - 2017</t>
  </si>
  <si>
    <t>Notas: (1) Cifras provisionales para 2016 y cifras preliminares para 2017.</t>
  </si>
  <si>
    <t>Total 2013</t>
  </si>
  <si>
    <t>Total 2014</t>
  </si>
  <si>
    <t>Total 2015</t>
  </si>
  <si>
    <t>Total 2016</t>
  </si>
  <si>
    <t>Total 2017</t>
  </si>
  <si>
    <t>Participación %
2017</t>
  </si>
  <si>
    <t>IV Trimestre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</si>
</sst>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yyyy"/>
    <numFmt numFmtId="193" formatCode="0.0%"/>
    <numFmt numFmtId="194" formatCode="mmm\.yyyy"/>
    <numFmt numFmtId="19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6CB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92" fontId="44" fillId="33" borderId="10" xfId="0" applyNumberFormat="1" applyFont="1" applyFill="1" applyBorder="1" applyAlignment="1">
      <alignment wrapText="1"/>
    </xf>
    <xf numFmtId="192" fontId="44" fillId="33" borderId="10" xfId="0" applyNumberFormat="1" applyFont="1" applyFill="1" applyBorder="1" applyAlignment="1">
      <alignment horizontal="center" wrapText="1"/>
    </xf>
    <xf numFmtId="3" fontId="44" fillId="0" borderId="10" xfId="0" applyNumberFormat="1" applyFont="1" applyBorder="1" applyAlignment="1">
      <alignment wrapText="1"/>
    </xf>
    <xf numFmtId="193" fontId="44" fillId="0" borderId="10" xfId="53" applyNumberFormat="1" applyFont="1" applyBorder="1" applyAlignment="1">
      <alignment wrapText="1"/>
    </xf>
    <xf numFmtId="3" fontId="43" fillId="0" borderId="11" xfId="0" applyNumberFormat="1" applyFont="1" applyBorder="1" applyAlignment="1">
      <alignment wrapText="1"/>
    </xf>
    <xf numFmtId="193" fontId="43" fillId="0" borderId="11" xfId="53" applyNumberFormat="1" applyFont="1" applyBorder="1" applyAlignment="1">
      <alignment wrapText="1"/>
    </xf>
    <xf numFmtId="0" fontId="44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193" fontId="44" fillId="0" borderId="12" xfId="53" applyNumberFormat="1" applyFont="1" applyBorder="1" applyAlignment="1">
      <alignment/>
    </xf>
    <xf numFmtId="0" fontId="44" fillId="0" borderId="13" xfId="0" applyFont="1" applyBorder="1" applyAlignment="1">
      <alignment/>
    </xf>
    <xf numFmtId="3" fontId="44" fillId="0" borderId="13" xfId="0" applyNumberFormat="1" applyFont="1" applyBorder="1" applyAlignment="1">
      <alignment/>
    </xf>
    <xf numFmtId="193" fontId="44" fillId="0" borderId="13" xfId="0" applyNumberFormat="1" applyFont="1" applyBorder="1" applyAlignment="1">
      <alignment/>
    </xf>
    <xf numFmtId="193" fontId="44" fillId="0" borderId="13" xfId="53" applyNumberFormat="1" applyFont="1" applyBorder="1" applyAlignment="1">
      <alignment/>
    </xf>
    <xf numFmtId="0" fontId="44" fillId="0" borderId="14" xfId="0" applyFont="1" applyBorder="1" applyAlignment="1">
      <alignment/>
    </xf>
    <xf numFmtId="3" fontId="44" fillId="0" borderId="14" xfId="0" applyNumberFormat="1" applyFont="1" applyBorder="1" applyAlignment="1">
      <alignment/>
    </xf>
    <xf numFmtId="193" fontId="44" fillId="0" borderId="14" xfId="0" applyNumberFormat="1" applyFont="1" applyBorder="1" applyAlignment="1">
      <alignment/>
    </xf>
    <xf numFmtId="193" fontId="44" fillId="0" borderId="14" xfId="53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193" fontId="44" fillId="0" borderId="19" xfId="0" applyNumberFormat="1" applyFont="1" applyBorder="1" applyAlignment="1">
      <alignment/>
    </xf>
    <xf numFmtId="0" fontId="44" fillId="8" borderId="21" xfId="0" applyFont="1" applyFill="1" applyBorder="1" applyAlignment="1">
      <alignment/>
    </xf>
    <xf numFmtId="0" fontId="44" fillId="8" borderId="12" xfId="0" applyFont="1" applyFill="1" applyBorder="1" applyAlignment="1">
      <alignment horizontal="center"/>
    </xf>
    <xf numFmtId="0" fontId="44" fillId="8" borderId="22" xfId="0" applyFont="1" applyFill="1" applyBorder="1" applyAlignment="1" quotePrefix="1">
      <alignment horizontal="center"/>
    </xf>
    <xf numFmtId="194" fontId="0" fillId="33" borderId="10" xfId="0" applyNumberFormat="1" applyFill="1" applyBorder="1" applyAlignment="1">
      <alignment wrapText="1"/>
    </xf>
    <xf numFmtId="194" fontId="0" fillId="11" borderId="10" xfId="0" applyNumberFormat="1" applyFill="1" applyBorder="1" applyAlignment="1">
      <alignment wrapText="1"/>
    </xf>
    <xf numFmtId="194" fontId="0" fillId="25" borderId="10" xfId="0" applyNumberFormat="1" applyFill="1" applyBorder="1" applyAlignment="1">
      <alignment wrapText="1"/>
    </xf>
    <xf numFmtId="194" fontId="0" fillId="34" borderId="10" xfId="0" applyNumberFormat="1" applyFill="1" applyBorder="1" applyAlignment="1">
      <alignment wrapText="1"/>
    </xf>
    <xf numFmtId="194" fontId="0" fillId="35" borderId="10" xfId="0" applyNumberFormat="1" applyFill="1" applyBorder="1" applyAlignment="1">
      <alignment wrapText="1"/>
    </xf>
    <xf numFmtId="194" fontId="38" fillId="36" borderId="10" xfId="0" applyNumberFormat="1" applyFont="1" applyFill="1" applyBorder="1" applyAlignment="1">
      <alignment wrapText="1"/>
    </xf>
    <xf numFmtId="194" fontId="0" fillId="33" borderId="23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4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2" fillId="37" borderId="24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193" fontId="45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inden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indent="1"/>
    </xf>
    <xf numFmtId="3" fontId="2" fillId="0" borderId="28" xfId="0" applyNumberFormat="1" applyFont="1" applyBorder="1" applyAlignment="1">
      <alignment horizontal="right" vertical="center" wrapText="1"/>
    </xf>
    <xf numFmtId="193" fontId="45" fillId="0" borderId="2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37" borderId="0" xfId="0" applyFont="1" applyFill="1" applyBorder="1" applyAlignment="1">
      <alignment horizontal="right" vertical="center"/>
    </xf>
    <xf numFmtId="193" fontId="45" fillId="0" borderId="30" xfId="0" applyNumberFormat="1" applyFont="1" applyBorder="1" applyAlignment="1">
      <alignment horizontal="right" vertical="center" wrapText="1"/>
    </xf>
    <xf numFmtId="0" fontId="2" fillId="37" borderId="31" xfId="0" applyFont="1" applyFill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8" borderId="37" xfId="0" applyFont="1" applyFill="1" applyBorder="1" applyAlignment="1">
      <alignment horizontal="center"/>
    </xf>
    <xf numFmtId="0" fontId="44" fillId="8" borderId="38" xfId="0" applyFont="1" applyFill="1" applyBorder="1" applyAlignment="1">
      <alignment horizontal="center"/>
    </xf>
    <xf numFmtId="0" fontId="44" fillId="8" borderId="12" xfId="0" applyFont="1" applyFill="1" applyBorder="1" applyAlignment="1">
      <alignment horizontal="center" wrapText="1"/>
    </xf>
    <xf numFmtId="0" fontId="44" fillId="8" borderId="13" xfId="0" applyFont="1" applyFill="1" applyBorder="1" applyAlignment="1">
      <alignment horizontal="center" wrapText="1"/>
    </xf>
    <xf numFmtId="0" fontId="44" fillId="8" borderId="39" xfId="0" applyFont="1" applyFill="1" applyBorder="1" applyAlignment="1">
      <alignment horizontal="center"/>
    </xf>
    <xf numFmtId="0" fontId="44" fillId="8" borderId="40" xfId="0" applyFont="1" applyFill="1" applyBorder="1" applyAlignment="1">
      <alignment horizontal="center"/>
    </xf>
    <xf numFmtId="0" fontId="46" fillId="38" borderId="41" xfId="0" applyFont="1" applyFill="1" applyBorder="1" applyAlignment="1">
      <alignment horizontal="center" vertical="center" wrapText="1"/>
    </xf>
    <xf numFmtId="0" fontId="46" fillId="38" borderId="42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4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PIB trimestral por actividad
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Volumen a precios del año anterior encadenado, referencia 2013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millones de pesos, encadenados)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3175"/>
          <c:w val="0.94"/>
          <c:h val="0.7605"/>
        </c:manualLayout>
      </c:layout>
      <c:lineChart>
        <c:grouping val="standard"/>
        <c:varyColors val="0"/>
        <c:ser>
          <c:idx val="24"/>
          <c:order val="0"/>
          <c:tx>
            <c:strRef>
              <c:f>Datos_Gráficos!$B$3</c:f>
              <c:strCache>
                <c:ptCount val="1"/>
                <c:pt idx="0">
                  <c:v>PIB Agropecuario-silvícola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Datos_Gráficos!$C$1:$V$1</c:f>
              <c:strCache>
                <c:ptCount val="20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</c:strCache>
            </c:strRef>
          </c:cat>
          <c:val>
            <c:numRef>
              <c:f>Datos_Gráficos!$C$3:$V$3</c:f>
              <c:numCache>
                <c:ptCount val="20"/>
                <c:pt idx="0">
                  <c:v>1754.70271756859</c:v>
                </c:pt>
                <c:pt idx="1">
                  <c:v>937.662434538889</c:v>
                </c:pt>
                <c:pt idx="2">
                  <c:v>524.607151402026</c:v>
                </c:pt>
                <c:pt idx="3">
                  <c:v>814.416790368529</c:v>
                </c:pt>
                <c:pt idx="4">
                  <c:v>1673.01151445114</c:v>
                </c:pt>
                <c:pt idx="5">
                  <c:v>813.652446949056</c:v>
                </c:pt>
                <c:pt idx="6">
                  <c:v>496.087145483184</c:v>
                </c:pt>
                <c:pt idx="7">
                  <c:v>906.402645702683</c:v>
                </c:pt>
                <c:pt idx="8">
                  <c:v>1840.64187980815</c:v>
                </c:pt>
                <c:pt idx="9">
                  <c:v>931.191378827664</c:v>
                </c:pt>
                <c:pt idx="10">
                  <c:v>555.773809078403</c:v>
                </c:pt>
                <c:pt idx="11">
                  <c:v>931.40709485216</c:v>
                </c:pt>
                <c:pt idx="12">
                  <c:v>1984.186678605</c:v>
                </c:pt>
                <c:pt idx="13">
                  <c:v>900.394337674682</c:v>
                </c:pt>
                <c:pt idx="14">
                  <c:v>541.301673065359</c:v>
                </c:pt>
                <c:pt idx="15">
                  <c:v>990.522421529956</c:v>
                </c:pt>
                <c:pt idx="16">
                  <c:v>1907.0590515579</c:v>
                </c:pt>
                <c:pt idx="17">
                  <c:v>886.738773300938</c:v>
                </c:pt>
                <c:pt idx="18">
                  <c:v>526.497074919537</c:v>
                </c:pt>
                <c:pt idx="19">
                  <c:v>983.724364805542</c:v>
                </c:pt>
              </c:numCache>
            </c:numRef>
          </c:val>
          <c:smooth val="0"/>
        </c:ser>
        <c:ser>
          <c:idx val="25"/>
          <c:order val="1"/>
          <c:tx>
            <c:strRef>
              <c:f>Datos_Gráficos!$B$4</c:f>
              <c:strCache>
                <c:ptCount val="1"/>
                <c:pt idx="0">
                  <c:v>PIB Pesca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Datos_Gráficos!$C$1:$V$1</c:f>
              <c:strCache>
                <c:ptCount val="20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</c:strCache>
            </c:strRef>
          </c:cat>
          <c:val>
            <c:numRef>
              <c:f>Datos_Gráficos!$C$4:$V$4</c:f>
              <c:numCache>
                <c:ptCount val="20"/>
                <c:pt idx="0">
                  <c:v>144.445773789713</c:v>
                </c:pt>
                <c:pt idx="1">
                  <c:v>155.889726340131</c:v>
                </c:pt>
                <c:pt idx="2">
                  <c:v>134.504532076597</c:v>
                </c:pt>
                <c:pt idx="3">
                  <c:v>196.562564385624</c:v>
                </c:pt>
                <c:pt idx="4">
                  <c:v>195.840620803699</c:v>
                </c:pt>
                <c:pt idx="5">
                  <c:v>237.635755320754</c:v>
                </c:pt>
                <c:pt idx="6">
                  <c:v>169.71001027822</c:v>
                </c:pt>
                <c:pt idx="7">
                  <c:v>178.977161804881</c:v>
                </c:pt>
                <c:pt idx="8">
                  <c:v>168.962008869688</c:v>
                </c:pt>
                <c:pt idx="9">
                  <c:v>214.171108044029</c:v>
                </c:pt>
                <c:pt idx="10">
                  <c:v>162.513674709242</c:v>
                </c:pt>
                <c:pt idx="11">
                  <c:v>163.339890690584</c:v>
                </c:pt>
                <c:pt idx="12">
                  <c:v>160.855821532265</c:v>
                </c:pt>
                <c:pt idx="13">
                  <c:v>183.295121343194</c:v>
                </c:pt>
                <c:pt idx="14">
                  <c:v>126.927480103366</c:v>
                </c:pt>
                <c:pt idx="15">
                  <c:v>150.573745119714</c:v>
                </c:pt>
                <c:pt idx="16">
                  <c:v>230.921186508013</c:v>
                </c:pt>
                <c:pt idx="17">
                  <c:v>204.416497556192</c:v>
                </c:pt>
                <c:pt idx="18">
                  <c:v>157.209048635942</c:v>
                </c:pt>
                <c:pt idx="19">
                  <c:v>157.557375604731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Datos_Gráficos!$B$9</c:f>
              <c:strCache>
                <c:ptCount val="1"/>
                <c:pt idx="0">
                  <c:v>Industria alimentos, bebidas y tabaco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Datos_Gráficos!$C$1:$V$1</c:f>
              <c:strCache>
                <c:ptCount val="20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</c:strCache>
            </c:strRef>
          </c:cat>
          <c:val>
            <c:numRef>
              <c:f>Datos_Gráficos!$C$9:$V$9</c:f>
              <c:numCache>
                <c:ptCount val="20"/>
                <c:pt idx="0">
                  <c:v>1529.266463917858</c:v>
                </c:pt>
                <c:pt idx="1">
                  <c:v>1629.8834472914418</c:v>
                </c:pt>
                <c:pt idx="2">
                  <c:v>1404.401452546449</c:v>
                </c:pt>
                <c:pt idx="3">
                  <c:v>1468.24228656895</c:v>
                </c:pt>
                <c:pt idx="4">
                  <c:v>1522.031118978151</c:v>
                </c:pt>
                <c:pt idx="5">
                  <c:v>1575.744285795482</c:v>
                </c:pt>
                <c:pt idx="6">
                  <c:v>1376.710731735241</c:v>
                </c:pt>
                <c:pt idx="7">
                  <c:v>1492.5198110705128</c:v>
                </c:pt>
                <c:pt idx="8">
                  <c:v>1544.2187532279409</c:v>
                </c:pt>
                <c:pt idx="9">
                  <c:v>1652.924449417722</c:v>
                </c:pt>
                <c:pt idx="10">
                  <c:v>1411.1022217101881</c:v>
                </c:pt>
                <c:pt idx="11">
                  <c:v>1489.094861424466</c:v>
                </c:pt>
                <c:pt idx="12">
                  <c:v>1564.244922609936</c:v>
                </c:pt>
                <c:pt idx="13">
                  <c:v>1536.8422580068361</c:v>
                </c:pt>
                <c:pt idx="14">
                  <c:v>1330.676045749025</c:v>
                </c:pt>
                <c:pt idx="15">
                  <c:v>1438.16127657834</c:v>
                </c:pt>
                <c:pt idx="16">
                  <c:v>1581.458986750528</c:v>
                </c:pt>
                <c:pt idx="17">
                  <c:v>1547.928791833797</c:v>
                </c:pt>
                <c:pt idx="18">
                  <c:v>1368.9165483415459</c:v>
                </c:pt>
                <c:pt idx="19">
                  <c:v>1502.3924239188768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Datos_Gráficos!$B$10</c:f>
              <c:strCache>
                <c:ptCount val="1"/>
                <c:pt idx="0">
                  <c:v>Industria Forestal
(Maderas y muebles + Celulosa, papel e imprentas)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Datos_Gráficos!$C$1:$V$1</c:f>
              <c:strCache>
                <c:ptCount val="20"/>
                <c:pt idx="0">
                  <c:v>41334</c:v>
                </c:pt>
                <c:pt idx="1">
                  <c:v>41426</c:v>
                </c:pt>
                <c:pt idx="2">
                  <c:v>41518</c:v>
                </c:pt>
                <c:pt idx="3">
                  <c:v>41609</c:v>
                </c:pt>
                <c:pt idx="4">
                  <c:v>41699</c:v>
                </c:pt>
                <c:pt idx="5">
                  <c:v>41791</c:v>
                </c:pt>
                <c:pt idx="6">
                  <c:v>41883</c:v>
                </c:pt>
                <c:pt idx="7">
                  <c:v>41974</c:v>
                </c:pt>
                <c:pt idx="8">
                  <c:v>42064</c:v>
                </c:pt>
                <c:pt idx="9">
                  <c:v>42156</c:v>
                </c:pt>
                <c:pt idx="10">
                  <c:v>42248</c:v>
                </c:pt>
                <c:pt idx="11">
                  <c:v>42339</c:v>
                </c:pt>
                <c:pt idx="12">
                  <c:v>42430</c:v>
                </c:pt>
                <c:pt idx="13">
                  <c:v>42522</c:v>
                </c:pt>
                <c:pt idx="14">
                  <c:v>42614</c:v>
                </c:pt>
                <c:pt idx="15">
                  <c:v>42705</c:v>
                </c:pt>
                <c:pt idx="16">
                  <c:v>42795</c:v>
                </c:pt>
                <c:pt idx="17">
                  <c:v>42887</c:v>
                </c:pt>
                <c:pt idx="18">
                  <c:v>42979</c:v>
                </c:pt>
                <c:pt idx="19">
                  <c:v>43070</c:v>
                </c:pt>
              </c:strCache>
            </c:strRef>
          </c:cat>
          <c:val>
            <c:numRef>
              <c:f>Datos_Gráficos!$C$10:$V$10</c:f>
              <c:numCache>
                <c:ptCount val="20"/>
                <c:pt idx="0">
                  <c:v>483.74947524801996</c:v>
                </c:pt>
                <c:pt idx="1">
                  <c:v>501.52911770486503</c:v>
                </c:pt>
                <c:pt idx="2">
                  <c:v>501.93234984695596</c:v>
                </c:pt>
                <c:pt idx="3">
                  <c:v>519.213108333986</c:v>
                </c:pt>
                <c:pt idx="4">
                  <c:v>505.084176940924</c:v>
                </c:pt>
                <c:pt idx="5">
                  <c:v>505.56993370373397</c:v>
                </c:pt>
                <c:pt idx="6">
                  <c:v>503.83976624835503</c:v>
                </c:pt>
                <c:pt idx="7">
                  <c:v>534.019029429631</c:v>
                </c:pt>
                <c:pt idx="8">
                  <c:v>518.222003548937</c:v>
                </c:pt>
                <c:pt idx="9">
                  <c:v>501.59812756401095</c:v>
                </c:pt>
                <c:pt idx="10">
                  <c:v>498.182070720699</c:v>
                </c:pt>
                <c:pt idx="11">
                  <c:v>518.451952515681</c:v>
                </c:pt>
                <c:pt idx="12">
                  <c:v>498.764107768385</c:v>
                </c:pt>
                <c:pt idx="13">
                  <c:v>487.865172009996</c:v>
                </c:pt>
                <c:pt idx="14">
                  <c:v>501.159288664908</c:v>
                </c:pt>
                <c:pt idx="15">
                  <c:v>523.4186150475871</c:v>
                </c:pt>
                <c:pt idx="16">
                  <c:v>489.612999102203</c:v>
                </c:pt>
                <c:pt idx="17">
                  <c:v>490.547420542447</c:v>
                </c:pt>
                <c:pt idx="18">
                  <c:v>501.763186391423</c:v>
                </c:pt>
                <c:pt idx="19">
                  <c:v>501.44449743622</c:v>
                </c:pt>
              </c:numCache>
            </c:numRef>
          </c:val>
          <c:smooth val="0"/>
        </c:ser>
        <c:marker val="1"/>
        <c:axId val="52660632"/>
        <c:axId val="4183641"/>
      </c:lineChart>
      <c:dateAx>
        <c:axId val="52660632"/>
        <c:scaling>
          <c:orientation val="minMax"/>
        </c:scaling>
        <c:axPos val="b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mmm\.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3641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4183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606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92675"/>
          <c:w val="0.900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PIB por actividad, acumulado ene-sep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Volumen a precios del año anterior encadenado, referencia 2013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millones de pesos, encadenados)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025"/>
          <c:w val="0.93"/>
          <c:h val="0.782"/>
        </c:manualLayout>
      </c:layout>
      <c:barChart>
        <c:barDir val="col"/>
        <c:grouping val="clustered"/>
        <c:varyColors val="0"/>
        <c:ser>
          <c:idx val="24"/>
          <c:order val="0"/>
          <c:tx>
            <c:strRef>
              <c:f>Datos_Gráficos!$AB$1</c:f>
              <c:strCache>
                <c:ptCount val="1"/>
                <c:pt idx="0">
                  <c:v>Total 2013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(Datos_Gráficos!$B$3,Datos_Gráficos!$B$5:$B$6)</c:f>
              <c:strCache>
                <c:ptCount val="3"/>
                <c:pt idx="0">
                  <c:v>PIB Agropecuario-silvícola</c:v>
                </c:pt>
                <c:pt idx="1">
                  <c:v>PIB Alimentos</c:v>
                </c:pt>
                <c:pt idx="2">
                  <c:v>PIB Bebidas y tabaco</c:v>
                </c:pt>
              </c:strCache>
            </c:strRef>
          </c:cat>
          <c:val>
            <c:numRef>
              <c:f>(Datos_Gráficos!$AB$3,Datos_Gráficos!$AB$5:$AB$6)</c:f>
              <c:numCache>
                <c:ptCount val="3"/>
                <c:pt idx="0">
                  <c:v>4031.3890938780337</c:v>
                </c:pt>
                <c:pt idx="1">
                  <c:v>3993.248369049771</c:v>
                </c:pt>
                <c:pt idx="2">
                  <c:v>2038.5452812749281</c:v>
                </c:pt>
              </c:numCache>
            </c:numRef>
          </c:val>
        </c:ser>
        <c:ser>
          <c:idx val="25"/>
          <c:order val="1"/>
          <c:tx>
            <c:strRef>
              <c:f>Datos_Gráficos!$AC$1</c:f>
              <c:strCache>
                <c:ptCount val="1"/>
                <c:pt idx="0">
                  <c:v>Total 2014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(Datos_Gráficos!$B$3,Datos_Gráficos!$B$5:$B$6)</c:f>
              <c:strCache>
                <c:ptCount val="3"/>
                <c:pt idx="0">
                  <c:v>PIB Agropecuario-silvícola</c:v>
                </c:pt>
                <c:pt idx="1">
                  <c:v>PIB Alimentos</c:v>
                </c:pt>
                <c:pt idx="2">
                  <c:v>PIB Bebidas y tabaco</c:v>
                </c:pt>
              </c:strCache>
            </c:strRef>
          </c:cat>
          <c:val>
            <c:numRef>
              <c:f>(Datos_Gráficos!$AC$3,Datos_Gráficos!$AC$5:$AC$6)</c:f>
              <c:numCache>
                <c:ptCount val="3"/>
                <c:pt idx="0">
                  <c:v>3889.153752586063</c:v>
                </c:pt>
                <c:pt idx="1">
                  <c:v>4037.184082168669</c:v>
                </c:pt>
                <c:pt idx="2">
                  <c:v>1929.8218654107181</c:v>
                </c:pt>
              </c:numCache>
            </c:numRef>
          </c:val>
        </c:ser>
        <c:ser>
          <c:idx val="26"/>
          <c:order val="2"/>
          <c:tx>
            <c:strRef>
              <c:f>Datos_Gráficos!$AD$1</c:f>
              <c:strCache>
                <c:ptCount val="1"/>
                <c:pt idx="0">
                  <c:v>Total 2015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(Datos_Gráficos!$B$3,Datos_Gráficos!$B$5:$B$6)</c:f>
              <c:strCache>
                <c:ptCount val="3"/>
                <c:pt idx="0">
                  <c:v>PIB Agropecuario-silvícola</c:v>
                </c:pt>
                <c:pt idx="1">
                  <c:v>PIB Alimentos</c:v>
                </c:pt>
                <c:pt idx="2">
                  <c:v>PIB Bebidas y tabaco</c:v>
                </c:pt>
              </c:strCache>
            </c:strRef>
          </c:cat>
          <c:val>
            <c:numRef>
              <c:f>(Datos_Gráficos!$AD$3,Datos_Gráficos!$AD$5:$AD$6)</c:f>
              <c:numCache>
                <c:ptCount val="3"/>
                <c:pt idx="0">
                  <c:v>4259.014162566377</c:v>
                </c:pt>
                <c:pt idx="1">
                  <c:v>3942.6706557967354</c:v>
                </c:pt>
                <c:pt idx="2">
                  <c:v>2154.669629983581</c:v>
                </c:pt>
              </c:numCache>
            </c:numRef>
          </c:val>
        </c:ser>
        <c:ser>
          <c:idx val="0"/>
          <c:order val="3"/>
          <c:tx>
            <c:strRef>
              <c:f>Datos_Gráficos!$AE$1</c:f>
              <c:strCache>
                <c:ptCount val="1"/>
                <c:pt idx="0">
                  <c:v>Total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(Datos_Gráficos!$B$3,Datos_Gráficos!$B$5:$B$6)</c:f>
              <c:strCache>
                <c:ptCount val="3"/>
                <c:pt idx="0">
                  <c:v>PIB Agropecuario-silvícola</c:v>
                </c:pt>
                <c:pt idx="1">
                  <c:v>PIB Alimentos</c:v>
                </c:pt>
                <c:pt idx="2">
                  <c:v>PIB Bebidas y tabaco</c:v>
                </c:pt>
              </c:strCache>
            </c:strRef>
          </c:cat>
          <c:val>
            <c:numRef>
              <c:f>(Datos_Gráficos!$AE$3,Datos_Gráficos!$AE$5:$AE$6)</c:f>
              <c:numCache>
                <c:ptCount val="3"/>
                <c:pt idx="0">
                  <c:v>4416.405110874997</c:v>
                </c:pt>
                <c:pt idx="1">
                  <c:v>3934.8072520074393</c:v>
                </c:pt>
                <c:pt idx="2">
                  <c:v>1935.117250936698</c:v>
                </c:pt>
              </c:numCache>
            </c:numRef>
          </c:val>
        </c:ser>
        <c:ser>
          <c:idx val="1"/>
          <c:order val="4"/>
          <c:tx>
            <c:strRef>
              <c:f>Datos_Gráficos!$AF$1</c:f>
              <c:strCache>
                <c:ptCount val="1"/>
                <c:pt idx="0">
                  <c:v>Total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(Datos_Gráficos!$B$3,Datos_Gráficos!$B$5:$B$6)</c:f>
              <c:strCache>
                <c:ptCount val="3"/>
                <c:pt idx="0">
                  <c:v>PIB Agropecuario-silvícola</c:v>
                </c:pt>
                <c:pt idx="1">
                  <c:v>PIB Alimentos</c:v>
                </c:pt>
                <c:pt idx="2">
                  <c:v>PIB Bebidas y tabaco</c:v>
                </c:pt>
              </c:strCache>
            </c:strRef>
          </c:cat>
          <c:val>
            <c:numRef>
              <c:f>(Datos_Gráficos!$AF$3,Datos_Gráficos!$AF$5:$AF$6)</c:f>
              <c:numCache>
                <c:ptCount val="3"/>
                <c:pt idx="0">
                  <c:v>4304.019264583917</c:v>
                </c:pt>
                <c:pt idx="1">
                  <c:v>4130.545463219926</c:v>
                </c:pt>
                <c:pt idx="2">
                  <c:v>1870.1512876248219</c:v>
                </c:pt>
              </c:numCache>
            </c:numRef>
          </c:val>
        </c:ser>
        <c:overlap val="-27"/>
        <c:gapWidth val="219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52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90425"/>
          <c:w val="0.469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PIB por actividad, acumulado ene-sep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Volumen a precios del año anterior encadenado, referencia 2013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(Miles de millones de pesos, encadenados)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175"/>
          <c:w val="0.97675"/>
          <c:h val="0.7395"/>
        </c:manualLayout>
      </c:layout>
      <c:barChart>
        <c:barDir val="col"/>
        <c:grouping val="clustered"/>
        <c:varyColors val="0"/>
        <c:ser>
          <c:idx val="24"/>
          <c:order val="0"/>
          <c:tx>
            <c:strRef>
              <c:f>Datos_Gráficos!$B$3</c:f>
              <c:strCache>
                <c:ptCount val="1"/>
                <c:pt idx="0">
                  <c:v>PIB Agropecuario-silvícola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Datos_Gráficos!$AB$1:$AF$1</c:f>
              <c:strCache>
                <c:ptCount val="5"/>
                <c:pt idx="0">
                  <c:v>Total 2013</c:v>
                </c:pt>
                <c:pt idx="1">
                  <c:v>Total 2014</c:v>
                </c:pt>
                <c:pt idx="2">
                  <c:v>Total 2015</c:v>
                </c:pt>
                <c:pt idx="3">
                  <c:v>Total 2016</c:v>
                </c:pt>
                <c:pt idx="4">
                  <c:v>Total 2017</c:v>
                </c:pt>
              </c:strCache>
            </c:strRef>
          </c:cat>
          <c:val>
            <c:numRef>
              <c:f>Datos_Gráficos!$AB$3:$AF$3</c:f>
              <c:numCache>
                <c:ptCount val="5"/>
                <c:pt idx="0">
                  <c:v>4031.3890938780337</c:v>
                </c:pt>
                <c:pt idx="1">
                  <c:v>3889.153752586063</c:v>
                </c:pt>
                <c:pt idx="2">
                  <c:v>4259.014162566377</c:v>
                </c:pt>
                <c:pt idx="3">
                  <c:v>4416.405110874997</c:v>
                </c:pt>
                <c:pt idx="4">
                  <c:v>4304.019264583917</c:v>
                </c:pt>
              </c:numCache>
            </c:numRef>
          </c:val>
        </c:ser>
        <c:ser>
          <c:idx val="25"/>
          <c:order val="1"/>
          <c:tx>
            <c:strRef>
              <c:f>Datos_Gráficos!$B$4</c:f>
              <c:strCache>
                <c:ptCount val="1"/>
                <c:pt idx="0">
                  <c:v>PIB Pesca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Datos_Gráficos!$AB$1:$AF$1</c:f>
              <c:strCache>
                <c:ptCount val="5"/>
                <c:pt idx="0">
                  <c:v>Total 2013</c:v>
                </c:pt>
                <c:pt idx="1">
                  <c:v>Total 2014</c:v>
                </c:pt>
                <c:pt idx="2">
                  <c:v>Total 2015</c:v>
                </c:pt>
                <c:pt idx="3">
                  <c:v>Total 2016</c:v>
                </c:pt>
                <c:pt idx="4">
                  <c:v>Total 2017</c:v>
                </c:pt>
              </c:strCache>
            </c:strRef>
          </c:cat>
          <c:val>
            <c:numRef>
              <c:f>Datos_Gráficos!$AB$4:$AF$4</c:f>
              <c:numCache>
                <c:ptCount val="5"/>
                <c:pt idx="0">
                  <c:v>631.402596592065</c:v>
                </c:pt>
                <c:pt idx="1">
                  <c:v>782.163548207554</c:v>
                </c:pt>
                <c:pt idx="2">
                  <c:v>708.986682313543</c:v>
                </c:pt>
                <c:pt idx="3">
                  <c:v>621.652168098539</c:v>
                </c:pt>
                <c:pt idx="4">
                  <c:v>750.104108304878</c:v>
                </c:pt>
              </c:numCache>
            </c:numRef>
          </c:val>
        </c:ser>
        <c:ser>
          <c:idx val="2"/>
          <c:order val="2"/>
          <c:tx>
            <c:strRef>
              <c:f>Datos_Gráficos!$B$9</c:f>
              <c:strCache>
                <c:ptCount val="1"/>
                <c:pt idx="0">
                  <c:v>Industria alimentos, bebidas y tabaco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Datos_Gráficos!$AB$1:$AF$1</c:f>
              <c:strCache>
                <c:ptCount val="5"/>
                <c:pt idx="0">
                  <c:v>Total 2013</c:v>
                </c:pt>
                <c:pt idx="1">
                  <c:v>Total 2014</c:v>
                </c:pt>
                <c:pt idx="2">
                  <c:v>Total 2015</c:v>
                </c:pt>
                <c:pt idx="3">
                  <c:v>Total 2016</c:v>
                </c:pt>
                <c:pt idx="4">
                  <c:v>Total 2017</c:v>
                </c:pt>
              </c:strCache>
            </c:strRef>
          </c:cat>
          <c:val>
            <c:numRef>
              <c:f>Datos_Gráficos!$AB$9:$AF$9</c:f>
              <c:numCache>
                <c:ptCount val="5"/>
                <c:pt idx="0">
                  <c:v>6031.793650324698</c:v>
                </c:pt>
                <c:pt idx="1">
                  <c:v>5967.005947579388</c:v>
                </c:pt>
                <c:pt idx="2">
                  <c:v>6097.340285780318</c:v>
                </c:pt>
                <c:pt idx="3">
                  <c:v>5869.924502944138</c:v>
                </c:pt>
                <c:pt idx="4">
                  <c:v>6000.696750844747</c:v>
                </c:pt>
              </c:numCache>
            </c:numRef>
          </c:val>
        </c:ser>
        <c:ser>
          <c:idx val="3"/>
          <c:order val="3"/>
          <c:tx>
            <c:strRef>
              <c:f>Datos_Gráficos!$B$10</c:f>
              <c:strCache>
                <c:ptCount val="1"/>
                <c:pt idx="0">
                  <c:v>Industria Forestal
(Maderas y muebles + Celulosa, papel e imprentas)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Datos_Gráficos!$AB$1:$AF$1</c:f>
              <c:strCache>
                <c:ptCount val="5"/>
                <c:pt idx="0">
                  <c:v>Total 2013</c:v>
                </c:pt>
                <c:pt idx="1">
                  <c:v>Total 2014</c:v>
                </c:pt>
                <c:pt idx="2">
                  <c:v>Total 2015</c:v>
                </c:pt>
                <c:pt idx="3">
                  <c:v>Total 2016</c:v>
                </c:pt>
                <c:pt idx="4">
                  <c:v>Total 2017</c:v>
                </c:pt>
              </c:strCache>
            </c:strRef>
          </c:cat>
          <c:val>
            <c:numRef>
              <c:f>Datos_Gráficos!$AB$10:$AF$10</c:f>
              <c:numCache>
                <c:ptCount val="5"/>
                <c:pt idx="0">
                  <c:v>2006.424051133827</c:v>
                </c:pt>
                <c:pt idx="1">
                  <c:v>2048.512906322644</c:v>
                </c:pt>
                <c:pt idx="2">
                  <c:v>2036.4541543493278</c:v>
                </c:pt>
                <c:pt idx="3">
                  <c:v>2011.207183490876</c:v>
                </c:pt>
                <c:pt idx="4">
                  <c:v>1983.3681034722931</c:v>
                </c:pt>
              </c:numCache>
            </c:numRef>
          </c:val>
        </c:ser>
        <c:overlap val="-27"/>
        <c:gapWidth val="219"/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92675"/>
          <c:w val="0.86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2" width="11.421875" style="2" customWidth="1"/>
    <col min="3" max="3" width="16.421875" style="2" customWidth="1"/>
    <col min="4" max="4" width="14.140625" style="2" customWidth="1"/>
    <col min="5" max="5" width="17.00390625" style="2" customWidth="1"/>
    <col min="6" max="16384" width="11.421875" style="2" customWidth="1"/>
  </cols>
  <sheetData>
    <row r="3" spans="2:7" ht="12.75">
      <c r="B3" s="72" t="s">
        <v>34</v>
      </c>
      <c r="C3" s="72"/>
      <c r="D3" s="72"/>
      <c r="E3" s="72"/>
      <c r="F3" s="72"/>
      <c r="G3" s="72"/>
    </row>
    <row r="4" spans="2:7" ht="12.75">
      <c r="B4" s="73" t="s">
        <v>43</v>
      </c>
      <c r="C4" s="73"/>
      <c r="D4" s="73"/>
      <c r="E4" s="73"/>
      <c r="F4" s="73"/>
      <c r="G4" s="73"/>
    </row>
    <row r="5" spans="2:7" ht="12.75">
      <c r="B5" s="74" t="s">
        <v>42</v>
      </c>
      <c r="C5" s="74"/>
      <c r="D5" s="74"/>
      <c r="E5" s="74"/>
      <c r="F5" s="74"/>
      <c r="G5" s="74"/>
    </row>
    <row r="6" spans="2:7" ht="12.75">
      <c r="B6" s="75"/>
      <c r="C6" s="77" t="s">
        <v>35</v>
      </c>
      <c r="D6" s="77" t="s">
        <v>36</v>
      </c>
      <c r="E6" s="79" t="s">
        <v>37</v>
      </c>
      <c r="F6" s="80"/>
      <c r="G6" s="27" t="s">
        <v>32</v>
      </c>
    </row>
    <row r="7" spans="2:7" ht="12.75">
      <c r="B7" s="76"/>
      <c r="C7" s="78"/>
      <c r="D7" s="78"/>
      <c r="E7" s="28" t="s">
        <v>38</v>
      </c>
      <c r="F7" s="28" t="s">
        <v>39</v>
      </c>
      <c r="G7" s="29" t="s">
        <v>40</v>
      </c>
    </row>
    <row r="8" spans="2:7" ht="12.75">
      <c r="B8" s="9">
        <v>2013</v>
      </c>
      <c r="C8" s="10">
        <v>4031.3890938780337</v>
      </c>
      <c r="D8" s="10">
        <v>137876.2157679704</v>
      </c>
      <c r="E8" s="9"/>
      <c r="F8" s="9"/>
      <c r="G8" s="11">
        <f>+C8/D8</f>
        <v>0.029239191628688096</v>
      </c>
    </row>
    <row r="9" spans="2:7" ht="12.75">
      <c r="B9" s="12">
        <v>2014</v>
      </c>
      <c r="C9" s="13">
        <v>3889.153752586063</v>
      </c>
      <c r="D9" s="13">
        <v>140312.1297242647</v>
      </c>
      <c r="E9" s="14">
        <f aca="true" t="shared" si="0" ref="E9:F12">RATE(1,,-C8,C9)</f>
        <v>-0.035281968070997025</v>
      </c>
      <c r="F9" s="14">
        <f t="shared" si="0"/>
        <v>0.017667397837446037</v>
      </c>
      <c r="G9" s="15">
        <f>+C9/D9</f>
        <v>0.027717872718694095</v>
      </c>
    </row>
    <row r="10" spans="2:7" ht="12.75">
      <c r="B10" s="12">
        <v>2015</v>
      </c>
      <c r="C10" s="13">
        <v>4259.014162566377</v>
      </c>
      <c r="D10" s="13">
        <v>143546.68511075398</v>
      </c>
      <c r="E10" s="14">
        <f>RATE(1,,-C9,C10)</f>
        <v>0.09510048548077565</v>
      </c>
      <c r="F10" s="14">
        <f>RATE(1,,-D9,D10)</f>
        <v>0.023052571383854616</v>
      </c>
      <c r="G10" s="15">
        <f>+C10/D10</f>
        <v>0.02966988864480095</v>
      </c>
    </row>
    <row r="11" spans="2:7" ht="12.75">
      <c r="B11" s="12">
        <v>2016</v>
      </c>
      <c r="C11" s="13">
        <v>4416.405110874997</v>
      </c>
      <c r="D11" s="13">
        <v>145363.7960928033</v>
      </c>
      <c r="E11" s="14">
        <f>RATE(1,,-C10,C11)</f>
        <v>0.03695478397136401</v>
      </c>
      <c r="F11" s="14">
        <f>RATE(1,,-D10,D11)</f>
        <v>0.01265867603036124</v>
      </c>
      <c r="G11" s="15">
        <f>+C11/D11</f>
        <v>0.03038174036164735</v>
      </c>
    </row>
    <row r="12" spans="2:7" ht="12.75">
      <c r="B12" s="16">
        <v>2017</v>
      </c>
      <c r="C12" s="17">
        <v>4304.019264583917</v>
      </c>
      <c r="D12" s="17">
        <v>147529.5800191265</v>
      </c>
      <c r="E12" s="18">
        <f t="shared" si="0"/>
        <v>-0.025447358987593864</v>
      </c>
      <c r="F12" s="18">
        <f t="shared" si="0"/>
        <v>0.014899060044775628</v>
      </c>
      <c r="G12" s="19">
        <f>+C12/D12</f>
        <v>0.029173941009158447</v>
      </c>
    </row>
    <row r="13" spans="2:7" ht="12.75">
      <c r="B13" s="20" t="s">
        <v>41</v>
      </c>
      <c r="C13" s="21"/>
      <c r="D13" s="21"/>
      <c r="E13" s="21"/>
      <c r="F13" s="21"/>
      <c r="G13" s="22"/>
    </row>
    <row r="14" spans="2:7" ht="12.75">
      <c r="B14" s="23" t="s">
        <v>73</v>
      </c>
      <c r="C14" s="24"/>
      <c r="D14" s="24"/>
      <c r="E14" s="26">
        <f>RATE(4,,-C8,C12)</f>
        <v>0.01649412403807105</v>
      </c>
      <c r="F14" s="26">
        <f>RATE(4,,-D8,D12)</f>
        <v>0.017062022231656003</v>
      </c>
      <c r="G14" s="25"/>
    </row>
    <row r="15" spans="2:7" ht="12.75">
      <c r="B15" s="66" t="s">
        <v>33</v>
      </c>
      <c r="C15" s="67"/>
      <c r="D15" s="67"/>
      <c r="E15" s="67"/>
      <c r="F15" s="67"/>
      <c r="G15" s="68"/>
    </row>
    <row r="16" spans="2:7" ht="12.75">
      <c r="B16" s="69" t="s">
        <v>74</v>
      </c>
      <c r="C16" s="70"/>
      <c r="D16" s="70"/>
      <c r="E16" s="70"/>
      <c r="F16" s="70"/>
      <c r="G16" s="71"/>
    </row>
  </sheetData>
  <sheetProtection/>
  <mergeCells count="9">
    <mergeCell ref="B15:G15"/>
    <mergeCell ref="B16:G16"/>
    <mergeCell ref="B3:G3"/>
    <mergeCell ref="B4:G4"/>
    <mergeCell ref="B5:G5"/>
    <mergeCell ref="B6:B7"/>
    <mergeCell ref="C6:C7"/>
    <mergeCell ref="D6:D7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B25" sqref="B25"/>
    </sheetView>
  </sheetViews>
  <sheetFormatPr defaultColWidth="11.421875" defaultRowHeight="15"/>
  <cols>
    <col min="1" max="1" width="4.00390625" style="0" customWidth="1"/>
    <col min="2" max="2" width="36.7109375" style="0" customWidth="1"/>
    <col min="3" max="4" width="10.7109375" style="0" customWidth="1"/>
    <col min="6" max="7" width="10.7109375" style="0" customWidth="1"/>
  </cols>
  <sheetData>
    <row r="1" ht="15.75" thickBot="1"/>
    <row r="2" spans="2:8" ht="15">
      <c r="B2" s="81" t="s">
        <v>53</v>
      </c>
      <c r="C2" s="82"/>
      <c r="D2" s="82"/>
      <c r="E2" s="82"/>
      <c r="F2" s="82"/>
      <c r="G2" s="82"/>
      <c r="H2" s="82"/>
    </row>
    <row r="3" spans="2:8" ht="15.75" customHeight="1" thickBot="1">
      <c r="B3" s="83" t="s">
        <v>54</v>
      </c>
      <c r="C3" s="84"/>
      <c r="D3" s="84"/>
      <c r="E3" s="84"/>
      <c r="F3" s="84"/>
      <c r="G3" s="84"/>
      <c r="H3" s="84"/>
    </row>
    <row r="4" spans="2:8" ht="15.75" thickBot="1">
      <c r="B4" s="91"/>
      <c r="C4" s="93" t="s">
        <v>44</v>
      </c>
      <c r="D4" s="94"/>
      <c r="E4" s="95" t="s">
        <v>30</v>
      </c>
      <c r="F4" s="93" t="s">
        <v>81</v>
      </c>
      <c r="G4" s="94"/>
      <c r="H4" s="95" t="s">
        <v>30</v>
      </c>
    </row>
    <row r="5" spans="2:8" ht="15.75" thickBot="1">
      <c r="B5" s="92"/>
      <c r="C5" s="46">
        <v>2016</v>
      </c>
      <c r="D5" s="46">
        <v>2017</v>
      </c>
      <c r="E5" s="96"/>
      <c r="F5" s="56">
        <v>2016</v>
      </c>
      <c r="G5" s="58">
        <v>2017</v>
      </c>
      <c r="H5" s="97"/>
    </row>
    <row r="6" spans="2:8" ht="15.75" thickBot="1">
      <c r="B6" s="47" t="s">
        <v>45</v>
      </c>
      <c r="C6" s="48">
        <v>145363.7960928033</v>
      </c>
      <c r="D6" s="48">
        <v>147529.5800191265</v>
      </c>
      <c r="E6" s="49">
        <f>RATE(1,,-C6,D6)</f>
        <v>0.014899060044775628</v>
      </c>
      <c r="F6" s="65">
        <v>37942.9283816132</v>
      </c>
      <c r="G6" s="59">
        <v>39176.76714632</v>
      </c>
      <c r="H6" s="57">
        <f aca="true" t="shared" si="0" ref="H6:H15">RATE(1,,-F6,G6)</f>
        <v>0.03251827988333944</v>
      </c>
    </row>
    <row r="7" spans="2:8" ht="15.75" thickBot="1">
      <c r="B7" s="50" t="s">
        <v>46</v>
      </c>
      <c r="C7" s="51">
        <v>4416.405110874997</v>
      </c>
      <c r="D7" s="51">
        <v>4304.019264583917</v>
      </c>
      <c r="E7" s="49">
        <f aca="true" t="shared" si="1" ref="E7:E15">RATE(1,,-C7,D7)</f>
        <v>-0.025447358987593864</v>
      </c>
      <c r="F7" s="63">
        <v>990.522421529956</v>
      </c>
      <c r="G7" s="60">
        <v>983.724364805542</v>
      </c>
      <c r="H7" s="49">
        <f t="shared" si="0"/>
        <v>-0.006863102315153793</v>
      </c>
    </row>
    <row r="8" spans="2:8" ht="15.75" thickBot="1">
      <c r="B8" s="50" t="s">
        <v>47</v>
      </c>
      <c r="C8" s="51">
        <v>621.652168098539</v>
      </c>
      <c r="D8" s="51">
        <v>750.104108304878</v>
      </c>
      <c r="E8" s="49">
        <f t="shared" si="1"/>
        <v>0.2066299239319598</v>
      </c>
      <c r="F8" s="63">
        <v>150.573745119714</v>
      </c>
      <c r="G8" s="60">
        <v>157.557375604731</v>
      </c>
      <c r="H8" s="49">
        <f t="shared" si="0"/>
        <v>0.0463801340629777</v>
      </c>
    </row>
    <row r="9" spans="2:8" ht="15.75" thickBot="1">
      <c r="B9" s="50" t="s">
        <v>48</v>
      </c>
      <c r="C9" s="51">
        <v>3934.8072520074393</v>
      </c>
      <c r="D9" s="51">
        <v>4130.545463219926</v>
      </c>
      <c r="E9" s="49">
        <f t="shared" si="1"/>
        <v>0.04974531118713029</v>
      </c>
      <c r="F9" s="63">
        <v>958.747151274133</v>
      </c>
      <c r="G9" s="60">
        <v>1018.26861167595</v>
      </c>
      <c r="H9" s="49">
        <f t="shared" si="0"/>
        <v>0.06208254212042817</v>
      </c>
    </row>
    <row r="10" spans="2:8" ht="15.75" thickBot="1">
      <c r="B10" s="50" t="s">
        <v>49</v>
      </c>
      <c r="C10" s="51">
        <v>1935.117250936698</v>
      </c>
      <c r="D10" s="51">
        <v>1870.1512876248219</v>
      </c>
      <c r="E10" s="49">
        <f t="shared" si="1"/>
        <v>-0.03357210695136386</v>
      </c>
      <c r="F10" s="63">
        <v>479.414125304207</v>
      </c>
      <c r="G10" s="60">
        <v>484.123812242927</v>
      </c>
      <c r="H10" s="49">
        <f t="shared" si="0"/>
        <v>0.009823838493977532</v>
      </c>
    </row>
    <row r="11" spans="2:8" ht="15.75" thickBot="1">
      <c r="B11" s="50" t="s">
        <v>50</v>
      </c>
      <c r="C11" s="51">
        <v>831.4483953545439</v>
      </c>
      <c r="D11" s="51">
        <v>826.980836284652</v>
      </c>
      <c r="E11" s="49">
        <f t="shared" si="1"/>
        <v>-0.00537322471827828</v>
      </c>
      <c r="F11" s="63">
        <v>219.008180822729</v>
      </c>
      <c r="G11" s="60">
        <v>212.482298604996</v>
      </c>
      <c r="H11" s="49">
        <f t="shared" si="0"/>
        <v>-0.029797435845628252</v>
      </c>
    </row>
    <row r="12" spans="2:8" ht="16.5" customHeight="1" thickBot="1">
      <c r="B12" s="52" t="s">
        <v>51</v>
      </c>
      <c r="C12" s="61">
        <v>1179.758788136332</v>
      </c>
      <c r="D12" s="62">
        <v>1156.387267187641</v>
      </c>
      <c r="E12" s="57">
        <f t="shared" si="1"/>
        <v>-0.01981042326932859</v>
      </c>
      <c r="F12" s="65">
        <v>304.410434224858</v>
      </c>
      <c r="G12" s="59">
        <v>288.962198831224</v>
      </c>
      <c r="H12" s="57">
        <f t="shared" si="0"/>
        <v>-0.05074804821645144</v>
      </c>
    </row>
    <row r="13" spans="2:8" ht="6" customHeight="1" thickBot="1">
      <c r="B13" s="52"/>
      <c r="C13" s="63"/>
      <c r="D13" s="53"/>
      <c r="E13" s="49"/>
      <c r="F13" s="64"/>
      <c r="G13" s="55"/>
      <c r="H13" s="54"/>
    </row>
    <row r="14" spans="2:8" ht="15.75" thickBot="1">
      <c r="B14" s="52" t="s">
        <v>71</v>
      </c>
      <c r="C14" s="59">
        <v>5869.924502944138</v>
      </c>
      <c r="D14" s="59">
        <v>6000.696750844747</v>
      </c>
      <c r="E14" s="49">
        <f t="shared" si="1"/>
        <v>0.022278352615100645</v>
      </c>
      <c r="F14" s="59">
        <v>1438.16127657834</v>
      </c>
      <c r="G14" s="59">
        <v>1502.3924239188768</v>
      </c>
      <c r="H14" s="57">
        <f t="shared" si="0"/>
        <v>0.044661991938313786</v>
      </c>
    </row>
    <row r="15" spans="2:8" ht="15.75" thickBot="1">
      <c r="B15" s="52" t="s">
        <v>70</v>
      </c>
      <c r="C15" s="59">
        <v>2011.207183490876</v>
      </c>
      <c r="D15" s="59">
        <v>1983.3681034722931</v>
      </c>
      <c r="E15" s="49">
        <f t="shared" si="1"/>
        <v>-0.013841975231145753</v>
      </c>
      <c r="F15" s="59">
        <v>523.4186150475871</v>
      </c>
      <c r="G15" s="59">
        <v>501.44449743622</v>
      </c>
      <c r="H15" s="49">
        <f t="shared" si="0"/>
        <v>-0.04198191844852385</v>
      </c>
    </row>
    <row r="16" spans="2:8" ht="15.75" thickBot="1">
      <c r="B16" s="85" t="s">
        <v>33</v>
      </c>
      <c r="C16" s="86"/>
      <c r="D16" s="86"/>
      <c r="E16" s="86"/>
      <c r="F16" s="86"/>
      <c r="G16" s="86"/>
      <c r="H16" s="87"/>
    </row>
    <row r="17" spans="2:8" ht="15.75" thickBot="1">
      <c r="B17" s="88" t="s">
        <v>52</v>
      </c>
      <c r="C17" s="89"/>
      <c r="D17" s="89"/>
      <c r="E17" s="89"/>
      <c r="F17" s="89"/>
      <c r="G17" s="89"/>
      <c r="H17" s="90"/>
    </row>
  </sheetData>
  <sheetProtection/>
  <mergeCells count="9">
    <mergeCell ref="B2:H2"/>
    <mergeCell ref="B3:H3"/>
    <mergeCell ref="B16:H16"/>
    <mergeCell ref="B17:H17"/>
    <mergeCell ref="B4:B5"/>
    <mergeCell ref="C4:D4"/>
    <mergeCell ref="E4:E5"/>
    <mergeCell ref="F4:G4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8.421875" style="2" customWidth="1"/>
    <col min="2" max="3" width="16.00390625" style="2" customWidth="1"/>
    <col min="4" max="4" width="12.7109375" style="2" customWidth="1"/>
    <col min="5" max="16384" width="11.421875" style="2" customWidth="1"/>
  </cols>
  <sheetData>
    <row r="1" ht="12.75">
      <c r="A1" s="1" t="s">
        <v>28</v>
      </c>
    </row>
    <row r="2" ht="12.75">
      <c r="A2" s="2" t="s">
        <v>29</v>
      </c>
    </row>
    <row r="3" spans="1:5" ht="25.5">
      <c r="A3" s="3" t="s">
        <v>31</v>
      </c>
      <c r="B3" s="3">
        <v>42370</v>
      </c>
      <c r="C3" s="3">
        <v>42736</v>
      </c>
      <c r="D3" s="4" t="s">
        <v>30</v>
      </c>
      <c r="E3" s="4" t="s">
        <v>32</v>
      </c>
    </row>
    <row r="4" spans="1:5" ht="12.75">
      <c r="A4" s="5" t="s">
        <v>19</v>
      </c>
      <c r="B4" s="5">
        <v>4416.40511087499</v>
      </c>
      <c r="C4" s="5">
        <v>4304.01926458392</v>
      </c>
      <c r="D4" s="6">
        <f>RATE(1,,-B4,C4)</f>
        <v>-0.0254473589875916</v>
      </c>
      <c r="E4" s="6">
        <f>+C4/$C$31</f>
        <v>0.029173941009158367</v>
      </c>
    </row>
    <row r="5" spans="1:5" ht="12.75">
      <c r="A5" s="5" t="s">
        <v>0</v>
      </c>
      <c r="B5" s="5">
        <v>621.652168098539</v>
      </c>
      <c r="C5" s="5">
        <v>750.104108304879</v>
      </c>
      <c r="D5" s="6">
        <f aca="true" t="shared" si="0" ref="D5:D31">RATE(1,,-B5,C5)</f>
        <v>0.2066299239319613</v>
      </c>
      <c r="E5" s="6">
        <f>+C5/$C$31</f>
        <v>0.0050844319370232675</v>
      </c>
    </row>
    <row r="6" spans="1:5" ht="12.75">
      <c r="A6" s="5" t="s">
        <v>20</v>
      </c>
      <c r="B6" s="5">
        <v>14915.9900931217</v>
      </c>
      <c r="C6" s="5">
        <v>14621.2441977594</v>
      </c>
      <c r="D6" s="6">
        <f t="shared" si="0"/>
        <v>-0.01976039763516715</v>
      </c>
      <c r="E6" s="6">
        <f>+C6/$C$31</f>
        <v>0.09910720410011184</v>
      </c>
    </row>
    <row r="7" spans="1:5" ht="12.75">
      <c r="A7" s="5" t="s">
        <v>1</v>
      </c>
      <c r="B7" s="5">
        <v>14907.4879527808</v>
      </c>
      <c r="C7" s="5">
        <v>15150.4177690681</v>
      </c>
      <c r="D7" s="6">
        <f t="shared" si="0"/>
        <v>0.01629582509519889</v>
      </c>
      <c r="E7" s="6">
        <f>+C7/$C$31</f>
        <v>0.10269410220719039</v>
      </c>
    </row>
    <row r="8" spans="1:5" ht="12.75">
      <c r="A8" s="5" t="s">
        <v>2</v>
      </c>
      <c r="B8" s="5">
        <v>3934.80725200744</v>
      </c>
      <c r="C8" s="5">
        <v>4130.54546321992</v>
      </c>
      <c r="D8" s="6">
        <f t="shared" si="0"/>
        <v>0.049745311187128445</v>
      </c>
      <c r="E8" s="6"/>
    </row>
    <row r="9" spans="1:5" ht="12.75">
      <c r="A9" s="5" t="s">
        <v>3</v>
      </c>
      <c r="B9" s="5">
        <v>1935.1172509367</v>
      </c>
      <c r="C9" s="5">
        <v>1870.15128762482</v>
      </c>
      <c r="D9" s="6">
        <f t="shared" si="0"/>
        <v>-0.03357210695136585</v>
      </c>
      <c r="E9" s="6"/>
    </row>
    <row r="10" spans="1:5" ht="12.75">
      <c r="A10" s="5" t="s">
        <v>4</v>
      </c>
      <c r="B10" s="5">
        <v>367.623332234016</v>
      </c>
      <c r="C10" s="5">
        <v>383.280005053318</v>
      </c>
      <c r="D10" s="6">
        <f t="shared" si="0"/>
        <v>0.042588898599438076</v>
      </c>
      <c r="E10" s="6"/>
    </row>
    <row r="11" spans="1:5" ht="12.75">
      <c r="A11" s="5" t="s">
        <v>5</v>
      </c>
      <c r="B11" s="5">
        <v>831.448395354545</v>
      </c>
      <c r="C11" s="5">
        <v>826.980836284652</v>
      </c>
      <c r="D11" s="6">
        <f t="shared" si="0"/>
        <v>-0.005373224718279656</v>
      </c>
      <c r="E11" s="6"/>
    </row>
    <row r="12" spans="1:5" ht="12.75">
      <c r="A12" s="5" t="s">
        <v>6</v>
      </c>
      <c r="B12" s="5">
        <v>1179.75878813633</v>
      </c>
      <c r="C12" s="5">
        <v>1156.38726718764</v>
      </c>
      <c r="D12" s="6">
        <f t="shared" si="0"/>
        <v>-0.019810423269327828</v>
      </c>
      <c r="E12" s="6"/>
    </row>
    <row r="13" spans="1:5" ht="12.75">
      <c r="A13" s="5" t="s">
        <v>22</v>
      </c>
      <c r="B13" s="5">
        <v>1139.03619070611</v>
      </c>
      <c r="C13" s="5">
        <v>1180.06161521792</v>
      </c>
      <c r="D13" s="6">
        <f t="shared" si="0"/>
        <v>0.03601766550225033</v>
      </c>
      <c r="E13" s="6"/>
    </row>
    <row r="14" spans="1:5" ht="12.75">
      <c r="A14" s="5" t="s">
        <v>21</v>
      </c>
      <c r="B14" s="5">
        <v>2180.72523534684</v>
      </c>
      <c r="C14" s="5">
        <v>2185.95747189497</v>
      </c>
      <c r="D14" s="6">
        <f t="shared" si="0"/>
        <v>0.00239931031352416</v>
      </c>
      <c r="E14" s="6"/>
    </row>
    <row r="15" spans="1:5" ht="12.75">
      <c r="A15" s="5" t="s">
        <v>17</v>
      </c>
      <c r="B15" s="5">
        <v>860.058016360847</v>
      </c>
      <c r="C15" s="5">
        <v>800.718967840424</v>
      </c>
      <c r="D15" s="6">
        <f t="shared" si="0"/>
        <v>-0.06899423921598154</v>
      </c>
      <c r="E15" s="6"/>
    </row>
    <row r="16" spans="1:5" ht="17.25" customHeight="1">
      <c r="A16" s="5" t="s">
        <v>18</v>
      </c>
      <c r="B16" s="5">
        <v>2485.65050753564</v>
      </c>
      <c r="C16" s="5">
        <v>2603.5995226284</v>
      </c>
      <c r="D16" s="6">
        <f t="shared" si="0"/>
        <v>0.04745197071558503</v>
      </c>
      <c r="E16" s="6"/>
    </row>
    <row r="17" spans="1:5" ht="12.75">
      <c r="A17" s="5" t="s">
        <v>23</v>
      </c>
      <c r="B17" s="5">
        <v>3884.36111043733</v>
      </c>
      <c r="C17" s="5">
        <v>4007.81643814953</v>
      </c>
      <c r="D17" s="6">
        <f t="shared" si="0"/>
        <v>0.0317826597996963</v>
      </c>
      <c r="E17" s="6">
        <f aca="true" t="shared" si="1" ref="E17:E27">+C17/$C$31</f>
        <v>0.027166188893304802</v>
      </c>
    </row>
    <row r="18" spans="1:5" ht="12.75">
      <c r="A18" s="5" t="s">
        <v>24</v>
      </c>
      <c r="B18" s="5">
        <v>9467.92762861327</v>
      </c>
      <c r="C18" s="5">
        <v>9235.96004371477</v>
      </c>
      <c r="D18" s="6">
        <f t="shared" si="0"/>
        <v>-0.024500354670800938</v>
      </c>
      <c r="E18" s="6">
        <f t="shared" si="1"/>
        <v>0.06260412347488103</v>
      </c>
    </row>
    <row r="19" spans="1:5" ht="12.75">
      <c r="A19" s="5" t="s">
        <v>7</v>
      </c>
      <c r="B19" s="5">
        <v>13400.3301466109</v>
      </c>
      <c r="C19" s="5">
        <v>13883.3887179367</v>
      </c>
      <c r="D19" s="6">
        <f t="shared" si="0"/>
        <v>0.03604825896382631</v>
      </c>
      <c r="E19" s="6">
        <f t="shared" si="1"/>
        <v>0.09410579706209926</v>
      </c>
    </row>
    <row r="20" spans="1:5" ht="12.75">
      <c r="A20" s="5" t="s">
        <v>8</v>
      </c>
      <c r="B20" s="5">
        <v>2756.44436028308</v>
      </c>
      <c r="C20" s="5">
        <v>2789.36706785937</v>
      </c>
      <c r="D20" s="6">
        <f t="shared" si="0"/>
        <v>0.011943904274167437</v>
      </c>
      <c r="E20" s="6">
        <f t="shared" si="1"/>
        <v>0.01890717148044299</v>
      </c>
    </row>
    <row r="21" spans="1:5" ht="12.75">
      <c r="A21" s="5" t="s">
        <v>9</v>
      </c>
      <c r="B21" s="5">
        <v>7293.14377004143</v>
      </c>
      <c r="C21" s="5">
        <v>7468.25964749646</v>
      </c>
      <c r="D21" s="6">
        <f t="shared" si="0"/>
        <v>0.02401102775107306</v>
      </c>
      <c r="E21" s="6">
        <f t="shared" si="1"/>
        <v>0.05062211691057625</v>
      </c>
    </row>
    <row r="22" spans="1:5" ht="12.75">
      <c r="A22" s="5" t="s">
        <v>25</v>
      </c>
      <c r="B22" s="5">
        <v>4800.86603927752</v>
      </c>
      <c r="C22" s="5">
        <v>4989.34907842844</v>
      </c>
      <c r="D22" s="6">
        <f t="shared" si="0"/>
        <v>0.03926021630449101</v>
      </c>
      <c r="E22" s="6">
        <f t="shared" si="1"/>
        <v>0.03381931323726115</v>
      </c>
    </row>
    <row r="23" spans="1:5" ht="12.75">
      <c r="A23" s="5" t="s">
        <v>10</v>
      </c>
      <c r="B23" s="5">
        <v>7682.49433089069</v>
      </c>
      <c r="C23" s="5">
        <v>7965.66993639421</v>
      </c>
      <c r="D23" s="6">
        <f t="shared" si="0"/>
        <v>0.03685985219213159</v>
      </c>
      <c r="E23" s="6">
        <f t="shared" si="1"/>
        <v>0.05399371390714643</v>
      </c>
    </row>
    <row r="24" spans="1:5" ht="12.75">
      <c r="A24" s="5" t="s">
        <v>11</v>
      </c>
      <c r="B24" s="5">
        <v>14471.1781406714</v>
      </c>
      <c r="C24" s="5">
        <v>14190.2648344535</v>
      </c>
      <c r="D24" s="6">
        <f t="shared" si="0"/>
        <v>-0.01941191681058718</v>
      </c>
      <c r="E24" s="6">
        <f t="shared" si="1"/>
        <v>0.0961858959580428</v>
      </c>
    </row>
    <row r="25" spans="1:5" ht="12.75">
      <c r="A25" s="5" t="s">
        <v>12</v>
      </c>
      <c r="B25" s="5">
        <v>10870.1343038092</v>
      </c>
      <c r="C25" s="5">
        <v>11181.666544954</v>
      </c>
      <c r="D25" s="6">
        <f t="shared" si="0"/>
        <v>0.028659465691756123</v>
      </c>
      <c r="E25" s="6">
        <f t="shared" si="1"/>
        <v>0.07579270911978678</v>
      </c>
    </row>
    <row r="26" spans="1:5" ht="12.75">
      <c r="A26" s="5" t="s">
        <v>13</v>
      </c>
      <c r="B26" s="5">
        <v>16666.7382135852</v>
      </c>
      <c r="C26" s="5">
        <v>17207.9928500641</v>
      </c>
      <c r="D26" s="6">
        <f t="shared" si="0"/>
        <v>0.03247513877896765</v>
      </c>
      <c r="E26" s="6">
        <f t="shared" si="1"/>
        <v>0.11664096683412986</v>
      </c>
    </row>
    <row r="27" spans="1:5" ht="12.75">
      <c r="A27" s="5" t="s">
        <v>27</v>
      </c>
      <c r="B27" s="5">
        <v>6811.81431345822</v>
      </c>
      <c r="C27" s="5">
        <v>6941.60201583449</v>
      </c>
      <c r="D27" s="6">
        <f t="shared" si="0"/>
        <v>0.019053323593957457</v>
      </c>
      <c r="E27" s="6">
        <f t="shared" si="1"/>
        <v>0.047052272601430314</v>
      </c>
    </row>
    <row r="28" spans="1:5" ht="12.75">
      <c r="A28" s="5" t="s">
        <v>14</v>
      </c>
      <c r="B28" s="5">
        <v>133010.83162147</v>
      </c>
      <c r="C28" s="5">
        <v>134831.366068252</v>
      </c>
      <c r="D28" s="6">
        <f t="shared" si="0"/>
        <v>0.01368711423414756</v>
      </c>
      <c r="E28" s="6"/>
    </row>
    <row r="29" spans="1:5" ht="12.75">
      <c r="A29" s="5" t="s">
        <v>15</v>
      </c>
      <c r="B29" s="5">
        <v>11706.7049682368</v>
      </c>
      <c r="C29" s="5">
        <v>11992.183575963</v>
      </c>
      <c r="D29" s="6">
        <f t="shared" si="0"/>
        <v>0.024385906068426107</v>
      </c>
      <c r="E29" s="6"/>
    </row>
    <row r="30" spans="1:5" ht="12.75">
      <c r="A30" s="5" t="s">
        <v>26</v>
      </c>
      <c r="B30" s="5">
        <v>644.300313820707</v>
      </c>
      <c r="C30" s="5">
        <v>707.150731989458</v>
      </c>
      <c r="D30" s="6">
        <f t="shared" si="0"/>
        <v>0.09754832772942083</v>
      </c>
      <c r="E30" s="6"/>
    </row>
    <row r="31" spans="1:6" ht="15">
      <c r="A31" s="7" t="s">
        <v>16</v>
      </c>
      <c r="B31" s="7">
        <v>145363.796092803</v>
      </c>
      <c r="C31" s="7">
        <v>147529.580019127</v>
      </c>
      <c r="D31" s="8">
        <f t="shared" si="0"/>
        <v>0.014899060044781047</v>
      </c>
      <c r="E31" s="8"/>
      <c r="F31"/>
    </row>
    <row r="32" spans="1:6" ht="15">
      <c r="A32" s="98" t="s">
        <v>33</v>
      </c>
      <c r="B32" s="99"/>
      <c r="C32" s="99"/>
      <c r="D32" s="99"/>
      <c r="E32" s="100"/>
      <c r="F32"/>
    </row>
    <row r="33" ht="15">
      <c r="F33"/>
    </row>
    <row r="34" ht="15">
      <c r="F34"/>
    </row>
  </sheetData>
  <sheetProtection/>
  <mergeCells count="1">
    <mergeCell ref="A32:E3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45.7109375" style="0" customWidth="1"/>
    <col min="3" max="5" width="10.7109375" style="0" customWidth="1"/>
    <col min="6" max="6" width="10.28125" style="0" customWidth="1"/>
    <col min="7" max="10" width="10.7109375" style="0" customWidth="1"/>
    <col min="11" max="12" width="11.140625" style="0" customWidth="1"/>
    <col min="13" max="13" width="10.7109375" style="0" customWidth="1"/>
    <col min="14" max="14" width="11.140625" style="0" customWidth="1"/>
    <col min="15" max="16" width="10.7109375" style="0" customWidth="1"/>
    <col min="17" max="17" width="11.140625" style="0" customWidth="1"/>
    <col min="18" max="18" width="10.7109375" style="0" customWidth="1"/>
    <col min="19" max="22" width="11.140625" style="0" customWidth="1"/>
    <col min="23" max="32" width="12.00390625" style="0" customWidth="1"/>
  </cols>
  <sheetData>
    <row r="1" spans="1:33" ht="75">
      <c r="A1" s="30" t="s">
        <v>55</v>
      </c>
      <c r="B1" s="30" t="s">
        <v>56</v>
      </c>
      <c r="C1" s="31">
        <v>41334</v>
      </c>
      <c r="D1" s="31">
        <v>41426</v>
      </c>
      <c r="E1" s="31">
        <v>41518</v>
      </c>
      <c r="F1" s="31">
        <v>41609</v>
      </c>
      <c r="G1" s="32">
        <v>41699</v>
      </c>
      <c r="H1" s="32">
        <v>41791</v>
      </c>
      <c r="I1" s="32">
        <v>41883</v>
      </c>
      <c r="J1" s="32">
        <v>41974</v>
      </c>
      <c r="K1" s="33">
        <v>42064</v>
      </c>
      <c r="L1" s="33">
        <v>42156</v>
      </c>
      <c r="M1" s="33">
        <v>42248</v>
      </c>
      <c r="N1" s="33">
        <v>42339</v>
      </c>
      <c r="O1" s="34">
        <v>42430</v>
      </c>
      <c r="P1" s="34">
        <v>42522</v>
      </c>
      <c r="Q1" s="34">
        <v>42614</v>
      </c>
      <c r="R1" s="34">
        <v>42705</v>
      </c>
      <c r="S1" s="30">
        <v>42795</v>
      </c>
      <c r="T1" s="30">
        <v>42887</v>
      </c>
      <c r="U1" s="30">
        <v>42979</v>
      </c>
      <c r="V1" s="30">
        <v>43070</v>
      </c>
      <c r="W1" s="35" t="s">
        <v>57</v>
      </c>
      <c r="X1" s="35" t="s">
        <v>58</v>
      </c>
      <c r="Y1" s="35" t="s">
        <v>59</v>
      </c>
      <c r="Z1" s="35" t="s">
        <v>60</v>
      </c>
      <c r="AA1" s="35" t="s">
        <v>72</v>
      </c>
      <c r="AB1" s="30" t="s">
        <v>75</v>
      </c>
      <c r="AC1" s="30" t="s">
        <v>76</v>
      </c>
      <c r="AD1" s="30" t="s">
        <v>77</v>
      </c>
      <c r="AE1" s="30" t="s">
        <v>78</v>
      </c>
      <c r="AF1" s="30" t="s">
        <v>79</v>
      </c>
      <c r="AG1" s="36" t="s">
        <v>80</v>
      </c>
    </row>
    <row r="2" spans="1:33" ht="21.75" customHeight="1">
      <c r="A2" s="37">
        <v>7</v>
      </c>
      <c r="B2" s="38" t="s">
        <v>61</v>
      </c>
      <c r="C2" s="39">
        <v>33349.1097305279</v>
      </c>
      <c r="D2" s="39">
        <v>34420.448570093</v>
      </c>
      <c r="E2" s="39">
        <v>33668.8913542101</v>
      </c>
      <c r="F2" s="39">
        <v>36437.7661131394</v>
      </c>
      <c r="G2" s="39">
        <v>34354.4211655832</v>
      </c>
      <c r="H2" s="39">
        <v>34932.4688640754</v>
      </c>
      <c r="I2" s="39">
        <v>34006.48947453</v>
      </c>
      <c r="J2" s="39">
        <v>37018.7502200761</v>
      </c>
      <c r="K2" s="39">
        <v>35162.0246358037</v>
      </c>
      <c r="L2" s="39">
        <v>35806.2101961637</v>
      </c>
      <c r="M2" s="39">
        <v>34761.6483099245</v>
      </c>
      <c r="N2" s="39">
        <v>37816.8019688621</v>
      </c>
      <c r="O2" s="39">
        <v>36123.6126664964</v>
      </c>
      <c r="P2" s="39">
        <v>36121.1822002631</v>
      </c>
      <c r="Q2" s="39">
        <v>35176.0728444306</v>
      </c>
      <c r="R2" s="39">
        <v>37942.9283816132</v>
      </c>
      <c r="S2" s="39">
        <v>35975.2261847381</v>
      </c>
      <c r="T2" s="39">
        <v>36313.9029581445</v>
      </c>
      <c r="U2" s="39">
        <v>36063.6837299239</v>
      </c>
      <c r="V2" s="39">
        <v>39176.76714632</v>
      </c>
      <c r="W2" s="39">
        <f>SUM(C2:F2)</f>
        <v>137876.2157679704</v>
      </c>
      <c r="X2" s="39">
        <f>SUM(G2:J2)</f>
        <v>140312.1297242647</v>
      </c>
      <c r="Y2" s="39">
        <f aca="true" t="shared" si="0" ref="Y2:Y8">SUM(K2:N2)</f>
        <v>143546.68511075398</v>
      </c>
      <c r="Z2" s="39">
        <f aca="true" t="shared" si="1" ref="Z2:Z8">SUM(O2:R2)</f>
        <v>145363.7960928033</v>
      </c>
      <c r="AA2" s="39">
        <f>SUM(S2:V2)</f>
        <v>147529.5800191265</v>
      </c>
      <c r="AB2" s="40">
        <f>SUM(C2:F2)</f>
        <v>137876.2157679704</v>
      </c>
      <c r="AC2" s="40">
        <f>SUM(G2:J2)</f>
        <v>140312.1297242647</v>
      </c>
      <c r="AD2" s="41">
        <f>SUM(K2:N2)</f>
        <v>143546.68511075398</v>
      </c>
      <c r="AE2" s="41">
        <f>SUM(O2:R2)</f>
        <v>145363.7960928033</v>
      </c>
      <c r="AF2" s="41">
        <f>SUM(S2:V2)</f>
        <v>147529.5800191265</v>
      </c>
      <c r="AG2" s="42">
        <f>AF2/$AF$2*100</f>
        <v>100</v>
      </c>
    </row>
    <row r="3" spans="1:33" ht="21.75" customHeight="1">
      <c r="A3" s="43">
        <v>1</v>
      </c>
      <c r="B3" s="38" t="s">
        <v>62</v>
      </c>
      <c r="C3" s="39">
        <v>1754.70271756859</v>
      </c>
      <c r="D3" s="39">
        <v>937.662434538889</v>
      </c>
      <c r="E3" s="39">
        <v>524.607151402026</v>
      </c>
      <c r="F3" s="39">
        <v>814.416790368529</v>
      </c>
      <c r="G3" s="39">
        <v>1673.01151445114</v>
      </c>
      <c r="H3" s="39">
        <v>813.652446949056</v>
      </c>
      <c r="I3" s="39">
        <v>496.087145483184</v>
      </c>
      <c r="J3" s="39">
        <v>906.402645702683</v>
      </c>
      <c r="K3" s="39">
        <v>1840.64187980815</v>
      </c>
      <c r="L3" s="39">
        <v>931.191378827664</v>
      </c>
      <c r="M3" s="39">
        <v>555.773809078403</v>
      </c>
      <c r="N3" s="39">
        <v>931.40709485216</v>
      </c>
      <c r="O3" s="39">
        <v>1984.186678605</v>
      </c>
      <c r="P3" s="39">
        <v>900.394337674682</v>
      </c>
      <c r="Q3" s="39">
        <v>541.301673065359</v>
      </c>
      <c r="R3" s="39">
        <v>990.522421529956</v>
      </c>
      <c r="S3" s="39">
        <v>1907.0590515579</v>
      </c>
      <c r="T3" s="39">
        <v>886.738773300938</v>
      </c>
      <c r="U3" s="39">
        <v>526.497074919537</v>
      </c>
      <c r="V3" s="39">
        <v>983.724364805542</v>
      </c>
      <c r="W3" s="39">
        <f aca="true" t="shared" si="2" ref="W3:W8">SUM(C3:F3)</f>
        <v>4031.3890938780337</v>
      </c>
      <c r="X3" s="39">
        <f aca="true" t="shared" si="3" ref="X3:X8">SUM(G3:J3)</f>
        <v>3889.153752586063</v>
      </c>
      <c r="Y3" s="39">
        <f t="shared" si="0"/>
        <v>4259.014162566377</v>
      </c>
      <c r="Z3" s="39">
        <f t="shared" si="1"/>
        <v>4416.405110874997</v>
      </c>
      <c r="AA3" s="39">
        <f aca="true" t="shared" si="4" ref="AA3:AA10">SUM(S3:V3)</f>
        <v>4304.019264583917</v>
      </c>
      <c r="AB3" s="40">
        <f aca="true" t="shared" si="5" ref="AB3:AB10">SUM(C3:F3)</f>
        <v>4031.3890938780337</v>
      </c>
      <c r="AC3" s="40">
        <f aca="true" t="shared" si="6" ref="AC3:AC10">SUM(G3:J3)</f>
        <v>3889.153752586063</v>
      </c>
      <c r="AD3" s="41">
        <f aca="true" t="shared" si="7" ref="AD3:AD10">SUM(K3:N3)</f>
        <v>4259.014162566377</v>
      </c>
      <c r="AE3" s="41">
        <f aca="true" t="shared" si="8" ref="AE3:AE10">SUM(O3:R3)</f>
        <v>4416.405110874997</v>
      </c>
      <c r="AF3" s="41">
        <f aca="true" t="shared" si="9" ref="AF3:AF10">SUM(S3:V3)</f>
        <v>4304.019264583917</v>
      </c>
      <c r="AG3" s="42">
        <f aca="true" t="shared" si="10" ref="AG3:AG10">AF3/$AF$2*100</f>
        <v>2.917394100915845</v>
      </c>
    </row>
    <row r="4" spans="1:33" ht="21.75" customHeight="1">
      <c r="A4" s="43">
        <v>2</v>
      </c>
      <c r="B4" s="38" t="s">
        <v>63</v>
      </c>
      <c r="C4" s="39">
        <v>144.445773789713</v>
      </c>
      <c r="D4" s="39">
        <v>155.889726340131</v>
      </c>
      <c r="E4" s="39">
        <v>134.504532076597</v>
      </c>
      <c r="F4" s="39">
        <v>196.562564385624</v>
      </c>
      <c r="G4" s="39">
        <v>195.840620803699</v>
      </c>
      <c r="H4" s="39">
        <v>237.635755320754</v>
      </c>
      <c r="I4" s="39">
        <v>169.71001027822</v>
      </c>
      <c r="J4" s="39">
        <v>178.977161804881</v>
      </c>
      <c r="K4" s="39">
        <v>168.962008869688</v>
      </c>
      <c r="L4" s="39">
        <v>214.171108044029</v>
      </c>
      <c r="M4" s="39">
        <v>162.513674709242</v>
      </c>
      <c r="N4" s="39">
        <v>163.339890690584</v>
      </c>
      <c r="O4" s="39">
        <v>160.855821532265</v>
      </c>
      <c r="P4" s="39">
        <v>183.295121343194</v>
      </c>
      <c r="Q4" s="39">
        <v>126.927480103366</v>
      </c>
      <c r="R4" s="39">
        <v>150.573745119714</v>
      </c>
      <c r="S4" s="39">
        <v>230.921186508013</v>
      </c>
      <c r="T4" s="39">
        <v>204.416497556192</v>
      </c>
      <c r="U4" s="39">
        <v>157.209048635942</v>
      </c>
      <c r="V4" s="39">
        <v>157.557375604731</v>
      </c>
      <c r="W4" s="39">
        <f t="shared" si="2"/>
        <v>631.402596592065</v>
      </c>
      <c r="X4" s="39">
        <f t="shared" si="3"/>
        <v>782.163548207554</v>
      </c>
      <c r="Y4" s="39">
        <f t="shared" si="0"/>
        <v>708.986682313543</v>
      </c>
      <c r="Z4" s="39">
        <f t="shared" si="1"/>
        <v>621.652168098539</v>
      </c>
      <c r="AA4" s="39">
        <f t="shared" si="4"/>
        <v>750.104108304878</v>
      </c>
      <c r="AB4" s="40">
        <f t="shared" si="5"/>
        <v>631.402596592065</v>
      </c>
      <c r="AC4" s="40">
        <f t="shared" si="6"/>
        <v>782.163548207554</v>
      </c>
      <c r="AD4" s="41">
        <f t="shared" si="7"/>
        <v>708.986682313543</v>
      </c>
      <c r="AE4" s="41">
        <f t="shared" si="8"/>
        <v>621.652168098539</v>
      </c>
      <c r="AF4" s="41">
        <f t="shared" si="9"/>
        <v>750.104108304878</v>
      </c>
      <c r="AG4" s="42">
        <f t="shared" si="10"/>
        <v>0.5084431937023278</v>
      </c>
    </row>
    <row r="5" spans="1:33" ht="21.75" customHeight="1">
      <c r="A5" s="43">
        <v>3</v>
      </c>
      <c r="B5" s="38" t="s">
        <v>64</v>
      </c>
      <c r="C5" s="39">
        <v>1030.81320715268</v>
      </c>
      <c r="D5" s="39">
        <v>1080.89036147849</v>
      </c>
      <c r="E5" s="39">
        <v>915.150846609752</v>
      </c>
      <c r="F5" s="39">
        <v>966.393953808849</v>
      </c>
      <c r="G5" s="39">
        <v>1058.45992931654</v>
      </c>
      <c r="H5" s="39">
        <v>1078.92754171872</v>
      </c>
      <c r="I5" s="39">
        <v>920.651482003489</v>
      </c>
      <c r="J5" s="39">
        <v>979.14512912992</v>
      </c>
      <c r="K5" s="39">
        <v>1050.22540612006</v>
      </c>
      <c r="L5" s="39">
        <v>1046.91143968177</v>
      </c>
      <c r="M5" s="39">
        <v>877.961648141307</v>
      </c>
      <c r="N5" s="39">
        <v>967.572161853599</v>
      </c>
      <c r="O5" s="39">
        <v>1062.61318026866</v>
      </c>
      <c r="P5" s="39">
        <v>1030.22083005493</v>
      </c>
      <c r="Q5" s="39">
        <v>883.226090409716</v>
      </c>
      <c r="R5" s="39">
        <v>958.747151274133</v>
      </c>
      <c r="S5" s="39">
        <v>1100.26938298821</v>
      </c>
      <c r="T5" s="39">
        <v>1087.37747644116</v>
      </c>
      <c r="U5" s="39">
        <v>924.629992114606</v>
      </c>
      <c r="V5" s="39">
        <v>1018.26861167595</v>
      </c>
      <c r="W5" s="39">
        <f t="shared" si="2"/>
        <v>3993.248369049771</v>
      </c>
      <c r="X5" s="39">
        <f t="shared" si="3"/>
        <v>4037.184082168669</v>
      </c>
      <c r="Y5" s="39">
        <f t="shared" si="0"/>
        <v>3942.6706557967354</v>
      </c>
      <c r="Z5" s="39">
        <f t="shared" si="1"/>
        <v>3934.8072520074393</v>
      </c>
      <c r="AA5" s="39">
        <f t="shared" si="4"/>
        <v>4130.545463219926</v>
      </c>
      <c r="AB5" s="40">
        <f t="shared" si="5"/>
        <v>3993.248369049771</v>
      </c>
      <c r="AC5" s="40">
        <f t="shared" si="6"/>
        <v>4037.184082168669</v>
      </c>
      <c r="AD5" s="41">
        <f t="shared" si="7"/>
        <v>3942.6706557967354</v>
      </c>
      <c r="AE5" s="41">
        <f t="shared" si="8"/>
        <v>3934.8072520074393</v>
      </c>
      <c r="AF5" s="41">
        <f t="shared" si="9"/>
        <v>4130.545463219926</v>
      </c>
      <c r="AG5" s="42">
        <f t="shared" si="10"/>
        <v>2.7998083250046673</v>
      </c>
    </row>
    <row r="6" spans="1:33" ht="21.75" customHeight="1">
      <c r="A6" s="43">
        <v>4</v>
      </c>
      <c r="B6" s="38" t="s">
        <v>65</v>
      </c>
      <c r="C6" s="39">
        <v>498.453256765178</v>
      </c>
      <c r="D6" s="39">
        <v>548.993085812952</v>
      </c>
      <c r="E6" s="39">
        <v>489.250605936697</v>
      </c>
      <c r="F6" s="39">
        <v>501.848332760101</v>
      </c>
      <c r="G6" s="39">
        <v>463.571189661611</v>
      </c>
      <c r="H6" s="39">
        <v>496.816744076762</v>
      </c>
      <c r="I6" s="39">
        <v>456.059249731752</v>
      </c>
      <c r="J6" s="39">
        <v>513.374681940593</v>
      </c>
      <c r="K6" s="39">
        <v>493.993347107881</v>
      </c>
      <c r="L6" s="39">
        <v>606.013009735952</v>
      </c>
      <c r="M6" s="39">
        <v>533.140573568881</v>
      </c>
      <c r="N6" s="39">
        <v>521.522699570867</v>
      </c>
      <c r="O6" s="39">
        <v>501.631742341276</v>
      </c>
      <c r="P6" s="39">
        <v>506.621427951906</v>
      </c>
      <c r="Q6" s="39">
        <v>447.449955339309</v>
      </c>
      <c r="R6" s="39">
        <v>479.414125304207</v>
      </c>
      <c r="S6" s="39">
        <v>481.189603762318</v>
      </c>
      <c r="T6" s="39">
        <v>460.551315392637</v>
      </c>
      <c r="U6" s="39">
        <v>444.28655622694</v>
      </c>
      <c r="V6" s="39">
        <v>484.123812242927</v>
      </c>
      <c r="W6" s="39">
        <f t="shared" si="2"/>
        <v>2038.5452812749281</v>
      </c>
      <c r="X6" s="39">
        <f t="shared" si="3"/>
        <v>1929.8218654107181</v>
      </c>
      <c r="Y6" s="39">
        <f t="shared" si="0"/>
        <v>2154.669629983581</v>
      </c>
      <c r="Z6" s="39">
        <f t="shared" si="1"/>
        <v>1935.117250936698</v>
      </c>
      <c r="AA6" s="39">
        <f t="shared" si="4"/>
        <v>1870.1512876248219</v>
      </c>
      <c r="AB6" s="40">
        <f t="shared" si="5"/>
        <v>2038.5452812749281</v>
      </c>
      <c r="AC6" s="40">
        <f t="shared" si="6"/>
        <v>1929.8218654107181</v>
      </c>
      <c r="AD6" s="41">
        <f t="shared" si="7"/>
        <v>2154.669629983581</v>
      </c>
      <c r="AE6" s="41">
        <f t="shared" si="8"/>
        <v>1935.117250936698</v>
      </c>
      <c r="AF6" s="41">
        <f t="shared" si="9"/>
        <v>1870.1512876248219</v>
      </c>
      <c r="AG6" s="42">
        <f t="shared" si="10"/>
        <v>1.2676449613578278</v>
      </c>
    </row>
    <row r="7" spans="1:33" ht="21.75" customHeight="1">
      <c r="A7" s="43">
        <v>5</v>
      </c>
      <c r="B7" s="38" t="s">
        <v>66</v>
      </c>
      <c r="C7" s="39">
        <v>189.319357717371</v>
      </c>
      <c r="D7" s="39">
        <v>202.092334449426</v>
      </c>
      <c r="E7" s="39">
        <v>195.095618272268</v>
      </c>
      <c r="F7" s="39">
        <v>205.953706000731</v>
      </c>
      <c r="G7" s="39">
        <v>190.891145161908</v>
      </c>
      <c r="H7" s="39">
        <v>204.261795905677</v>
      </c>
      <c r="I7" s="39">
        <v>203.718098404577</v>
      </c>
      <c r="J7" s="39">
        <v>223.015896154639</v>
      </c>
      <c r="K7" s="39">
        <v>201.746822647733</v>
      </c>
      <c r="L7" s="39">
        <v>207.766785505191</v>
      </c>
      <c r="M7" s="39">
        <v>201.909242214546</v>
      </c>
      <c r="N7" s="39">
        <v>210.028982007911</v>
      </c>
      <c r="O7" s="39">
        <v>199.44493569283</v>
      </c>
      <c r="P7" s="39">
        <v>209.004343751669</v>
      </c>
      <c r="Q7" s="39">
        <v>203.990935087316</v>
      </c>
      <c r="R7" s="39">
        <v>219.008180822729</v>
      </c>
      <c r="S7" s="39">
        <v>205.304574311269</v>
      </c>
      <c r="T7" s="39">
        <v>201.018222192174</v>
      </c>
      <c r="U7" s="39">
        <v>208.175741176213</v>
      </c>
      <c r="V7" s="39">
        <v>212.482298604996</v>
      </c>
      <c r="W7" s="39">
        <f t="shared" si="2"/>
        <v>792.461016439796</v>
      </c>
      <c r="X7" s="39">
        <f t="shared" si="3"/>
        <v>821.886935626801</v>
      </c>
      <c r="Y7" s="39">
        <f t="shared" si="0"/>
        <v>821.451832375381</v>
      </c>
      <c r="Z7" s="39">
        <f t="shared" si="1"/>
        <v>831.4483953545439</v>
      </c>
      <c r="AA7" s="39">
        <f t="shared" si="4"/>
        <v>826.980836284652</v>
      </c>
      <c r="AB7" s="40">
        <f t="shared" si="5"/>
        <v>792.461016439796</v>
      </c>
      <c r="AC7" s="40">
        <f t="shared" si="6"/>
        <v>821.886935626801</v>
      </c>
      <c r="AD7" s="41">
        <f t="shared" si="7"/>
        <v>821.451832375381</v>
      </c>
      <c r="AE7" s="41">
        <f t="shared" si="8"/>
        <v>831.4483953545439</v>
      </c>
      <c r="AF7" s="41">
        <f t="shared" si="9"/>
        <v>826.980836284652</v>
      </c>
      <c r="AG7" s="42">
        <f t="shared" si="10"/>
        <v>0.5605525591392845</v>
      </c>
    </row>
    <row r="8" spans="1:33" ht="21.75" customHeight="1">
      <c r="A8" s="43">
        <v>6</v>
      </c>
      <c r="B8" s="38" t="s">
        <v>67</v>
      </c>
      <c r="C8" s="39">
        <v>294.430117530649</v>
      </c>
      <c r="D8" s="39">
        <v>299.436783255439</v>
      </c>
      <c r="E8" s="39">
        <v>306.836731574688</v>
      </c>
      <c r="F8" s="39">
        <v>313.259402333255</v>
      </c>
      <c r="G8" s="39">
        <v>314.193031779016</v>
      </c>
      <c r="H8" s="39">
        <v>301.308137798057</v>
      </c>
      <c r="I8" s="39">
        <v>300.121667843778</v>
      </c>
      <c r="J8" s="39">
        <v>311.003133274992</v>
      </c>
      <c r="K8" s="39">
        <v>316.475180901204</v>
      </c>
      <c r="L8" s="39">
        <v>293.83134205882</v>
      </c>
      <c r="M8" s="39">
        <v>296.272828506153</v>
      </c>
      <c r="N8" s="39">
        <v>308.42297050777</v>
      </c>
      <c r="O8" s="39">
        <v>299.319172075555</v>
      </c>
      <c r="P8" s="39">
        <v>278.860828258327</v>
      </c>
      <c r="Q8" s="39">
        <v>297.168353577592</v>
      </c>
      <c r="R8" s="39">
        <v>304.410434224858</v>
      </c>
      <c r="S8" s="39">
        <v>284.308424790934</v>
      </c>
      <c r="T8" s="39">
        <v>289.529198350273</v>
      </c>
      <c r="U8" s="39">
        <v>293.58744521521</v>
      </c>
      <c r="V8" s="39">
        <v>288.962198831224</v>
      </c>
      <c r="W8" s="39">
        <f t="shared" si="2"/>
        <v>1213.9630346940312</v>
      </c>
      <c r="X8" s="39">
        <f t="shared" si="3"/>
        <v>1226.625970695843</v>
      </c>
      <c r="Y8" s="39">
        <f t="shared" si="0"/>
        <v>1215.0023219739471</v>
      </c>
      <c r="Z8" s="39">
        <f t="shared" si="1"/>
        <v>1179.758788136332</v>
      </c>
      <c r="AA8" s="39">
        <f t="shared" si="4"/>
        <v>1156.387267187641</v>
      </c>
      <c r="AB8" s="40">
        <f t="shared" si="5"/>
        <v>1213.9630346940312</v>
      </c>
      <c r="AC8" s="40">
        <f t="shared" si="6"/>
        <v>1226.625970695843</v>
      </c>
      <c r="AD8" s="41">
        <f t="shared" si="7"/>
        <v>1215.0023219739471</v>
      </c>
      <c r="AE8" s="41">
        <f t="shared" si="8"/>
        <v>1179.758788136332</v>
      </c>
      <c r="AF8" s="41">
        <f t="shared" si="9"/>
        <v>1156.387267187641</v>
      </c>
      <c r="AG8" s="42">
        <f t="shared" si="10"/>
        <v>0.7838341755176969</v>
      </c>
    </row>
    <row r="9" spans="2:33" ht="15">
      <c r="B9" s="44" t="s">
        <v>68</v>
      </c>
      <c r="C9" s="41">
        <f>SUM(C5:C6)</f>
        <v>1529.266463917858</v>
      </c>
      <c r="D9" s="41">
        <f aca="true" t="shared" si="11" ref="D9:U9">SUM(D5:D6)</f>
        <v>1629.8834472914418</v>
      </c>
      <c r="E9" s="41">
        <f t="shared" si="11"/>
        <v>1404.401452546449</v>
      </c>
      <c r="F9" s="41">
        <f t="shared" si="11"/>
        <v>1468.24228656895</v>
      </c>
      <c r="G9" s="41">
        <f t="shared" si="11"/>
        <v>1522.031118978151</v>
      </c>
      <c r="H9" s="41">
        <f t="shared" si="11"/>
        <v>1575.744285795482</v>
      </c>
      <c r="I9" s="41">
        <f t="shared" si="11"/>
        <v>1376.710731735241</v>
      </c>
      <c r="J9" s="41">
        <f t="shared" si="11"/>
        <v>1492.5198110705128</v>
      </c>
      <c r="K9" s="41">
        <f t="shared" si="11"/>
        <v>1544.2187532279409</v>
      </c>
      <c r="L9" s="41">
        <f t="shared" si="11"/>
        <v>1652.924449417722</v>
      </c>
      <c r="M9" s="41">
        <f t="shared" si="11"/>
        <v>1411.1022217101881</v>
      </c>
      <c r="N9" s="41">
        <f t="shared" si="11"/>
        <v>1489.094861424466</v>
      </c>
      <c r="O9" s="41">
        <f t="shared" si="11"/>
        <v>1564.244922609936</v>
      </c>
      <c r="P9" s="41">
        <f t="shared" si="11"/>
        <v>1536.8422580068361</v>
      </c>
      <c r="Q9" s="41">
        <f t="shared" si="11"/>
        <v>1330.676045749025</v>
      </c>
      <c r="R9" s="41">
        <f t="shared" si="11"/>
        <v>1438.16127657834</v>
      </c>
      <c r="S9" s="41">
        <f t="shared" si="11"/>
        <v>1581.458986750528</v>
      </c>
      <c r="T9" s="41">
        <f t="shared" si="11"/>
        <v>1547.928791833797</v>
      </c>
      <c r="U9" s="41">
        <f t="shared" si="11"/>
        <v>1368.9165483415459</v>
      </c>
      <c r="V9" s="41">
        <f>SUM(V5:V6)</f>
        <v>1502.3924239188768</v>
      </c>
      <c r="W9" s="39">
        <f>SUM(C9:F9)</f>
        <v>6031.793650324698</v>
      </c>
      <c r="X9" s="39">
        <f>SUM(G9:J9)</f>
        <v>5967.005947579388</v>
      </c>
      <c r="Y9" s="39">
        <f>SUM(K9:N9)</f>
        <v>6097.340285780318</v>
      </c>
      <c r="Z9" s="39">
        <f>SUM(O9:R9)</f>
        <v>5869.924502944138</v>
      </c>
      <c r="AA9" s="39">
        <f t="shared" si="4"/>
        <v>6000.696750844747</v>
      </c>
      <c r="AB9" s="40">
        <f t="shared" si="5"/>
        <v>6031.793650324698</v>
      </c>
      <c r="AC9" s="40">
        <f t="shared" si="6"/>
        <v>5967.005947579388</v>
      </c>
      <c r="AD9" s="41">
        <f t="shared" si="7"/>
        <v>6097.340285780318</v>
      </c>
      <c r="AE9" s="41">
        <f t="shared" si="8"/>
        <v>5869.924502944138</v>
      </c>
      <c r="AF9" s="41">
        <f t="shared" si="9"/>
        <v>6000.696750844747</v>
      </c>
      <c r="AG9" s="42">
        <f t="shared" si="10"/>
        <v>4.067453286362495</v>
      </c>
    </row>
    <row r="10" spans="2:33" ht="45">
      <c r="B10" s="45" t="s">
        <v>69</v>
      </c>
      <c r="C10" s="41">
        <f>SUM(C7:C8)</f>
        <v>483.74947524801996</v>
      </c>
      <c r="D10" s="41">
        <f aca="true" t="shared" si="12" ref="D10:U10">SUM(D7:D8)</f>
        <v>501.52911770486503</v>
      </c>
      <c r="E10" s="41">
        <f t="shared" si="12"/>
        <v>501.93234984695596</v>
      </c>
      <c r="F10" s="41">
        <f t="shared" si="12"/>
        <v>519.213108333986</v>
      </c>
      <c r="G10" s="41">
        <f t="shared" si="12"/>
        <v>505.084176940924</v>
      </c>
      <c r="H10" s="41">
        <f t="shared" si="12"/>
        <v>505.56993370373397</v>
      </c>
      <c r="I10" s="41">
        <f t="shared" si="12"/>
        <v>503.83976624835503</v>
      </c>
      <c r="J10" s="41">
        <f t="shared" si="12"/>
        <v>534.019029429631</v>
      </c>
      <c r="K10" s="41">
        <f t="shared" si="12"/>
        <v>518.222003548937</v>
      </c>
      <c r="L10" s="41">
        <f t="shared" si="12"/>
        <v>501.59812756401095</v>
      </c>
      <c r="M10" s="41">
        <f t="shared" si="12"/>
        <v>498.182070720699</v>
      </c>
      <c r="N10" s="41">
        <f t="shared" si="12"/>
        <v>518.451952515681</v>
      </c>
      <c r="O10" s="41">
        <f t="shared" si="12"/>
        <v>498.764107768385</v>
      </c>
      <c r="P10" s="41">
        <f t="shared" si="12"/>
        <v>487.865172009996</v>
      </c>
      <c r="Q10" s="41">
        <f t="shared" si="12"/>
        <v>501.159288664908</v>
      </c>
      <c r="R10" s="41">
        <f t="shared" si="12"/>
        <v>523.4186150475871</v>
      </c>
      <c r="S10" s="41">
        <f t="shared" si="12"/>
        <v>489.612999102203</v>
      </c>
      <c r="T10" s="41">
        <f t="shared" si="12"/>
        <v>490.547420542447</v>
      </c>
      <c r="U10" s="41">
        <f t="shared" si="12"/>
        <v>501.763186391423</v>
      </c>
      <c r="V10" s="41">
        <f>SUM(V7:V8)</f>
        <v>501.44449743622</v>
      </c>
      <c r="W10" s="39">
        <f>SUM(C10:F10)</f>
        <v>2006.424051133827</v>
      </c>
      <c r="X10" s="39">
        <f>SUM(G10:J10)</f>
        <v>2048.512906322644</v>
      </c>
      <c r="Y10" s="39">
        <f>SUM(K10:N10)</f>
        <v>2036.4541543493278</v>
      </c>
      <c r="Z10" s="39">
        <f>SUM(O10:R10)</f>
        <v>2011.207183490876</v>
      </c>
      <c r="AA10" s="39">
        <f t="shared" si="4"/>
        <v>1983.3681034722931</v>
      </c>
      <c r="AB10" s="40">
        <f t="shared" si="5"/>
        <v>2006.424051133827</v>
      </c>
      <c r="AC10" s="40">
        <f t="shared" si="6"/>
        <v>2048.512906322644</v>
      </c>
      <c r="AD10" s="41">
        <f t="shared" si="7"/>
        <v>2036.4541543493278</v>
      </c>
      <c r="AE10" s="41">
        <f t="shared" si="8"/>
        <v>2011.207183490876</v>
      </c>
      <c r="AF10" s="41">
        <f t="shared" si="9"/>
        <v>1983.3681034722931</v>
      </c>
      <c r="AG10" s="42">
        <f t="shared" si="10"/>
        <v>1.3443867346569813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Amalia Gumucio Aguirre</dc:creator>
  <cp:keywords/>
  <dc:description/>
  <cp:lastModifiedBy>Maria Amalia Gumucio Aguirre</cp:lastModifiedBy>
  <dcterms:created xsi:type="dcterms:W3CDTF">2017-03-20T11:41:22Z</dcterms:created>
  <dcterms:modified xsi:type="dcterms:W3CDTF">2018-06-19T21:28:17Z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fc97f49b-25fc-4473-88a6-f7d244571e31</vt:lpwstr>
  </property>
</Properties>
</file>