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<sst xmlns="http://schemas.openxmlformats.org/spreadsheetml/2006/main" count="173" uniqueCount="81">
  <si>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</si>
  <si>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</si>
  <si>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</si>
  <si>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</si>
  <si>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</si>
  <si>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</si>
  <si>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</si>
  <si>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</si>
  <si>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</si>
  <si>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</si>
  <si>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</si>
  <si>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</si>
  <si>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</si>
  <si>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</si>
  <si>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</si>
  <si>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</si>
  <si>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</si>
  <si>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</si>
  <si>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</si>
  <si>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</si>
  <si>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</si>
  <si>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</si>
  <si>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</si>
  <si>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</si>
  <si>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</si>
  <si>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</si>
  <si>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</si>
  <si>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</si>
  <si>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</si>
  <si>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</si>
  <si>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</si>
  <si>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</si>
  <si>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</si>
  <si>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</si>
  <si>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</si>
  <si>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</si>
  <si>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</si>
  <si>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</si>
  <si>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</si>
  <si>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</si>
  <si>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</si>
  <si>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</si>
  <si>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</si>
  <si>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</si>
  <si>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</si>
  <si>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</si>
  <si>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</si>
  <si>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</si>
  <si>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</si>
  <si>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</si>
  <si>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</si>
  <si>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</si>
  <si>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</si>
  <si>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</si>
  <si>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</si>
  <si>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</si>
  <si>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</si>
  <si>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</si>
  <si>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</si>
  <si>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</si>
  <si>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</si>
  <si>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</si>
  <si>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</si>
  <si>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</si>
  <si>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</si>
  <si>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</si>
  <si>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</si>
  <si>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</si>
  <si>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</si>
  <si>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</si>
  <si>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</si>
  <si>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</si>
  <si>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</si>
  <si>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</si>
  <si>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Tailandia*</t>
  </si>
  <si>
    <t>Vietnam*</t>
  </si>
  <si>
    <t>* Los precios de arroz de Tailandia y Vietnam, generalmente se actualizan los días jueves de cada semana.</t>
  </si>
  <si>
    <t>Julio 2018</t>
  </si>
  <si>
    <t>Junio</t>
  </si>
  <si>
    <t>Nota: lunes 9 de julio feriado nacional en Argentina, mercados cerrados.</t>
  </si>
  <si>
    <t>semana del  9 al 15 de julio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</si>
</sst>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52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0" t="s">
        <v>80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0" t="s">
        <v>47</v>
      </c>
      <c r="B10" s="160"/>
      <c r="C10" s="160"/>
      <c r="D10" s="161"/>
      <c r="E10" s="160"/>
      <c r="F10" s="160"/>
      <c r="G10" s="67"/>
      <c r="H10" s="66"/>
    </row>
    <row r="11" spans="1:8" ht="18">
      <c r="A11" s="162" t="s">
        <v>49</v>
      </c>
      <c r="B11" s="162"/>
      <c r="C11" s="162"/>
      <c r="D11" s="162"/>
      <c r="E11" s="162"/>
      <c r="F11" s="162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3" t="s">
        <v>43</v>
      </c>
      <c r="B13" s="163"/>
      <c r="C13" s="163"/>
      <c r="D13" s="164"/>
      <c r="E13" s="163"/>
      <c r="F13" s="163"/>
      <c r="G13" s="69"/>
      <c r="H13" s="66"/>
    </row>
    <row r="14" spans="1:8" ht="18">
      <c r="A14" s="167" t="s">
        <v>44</v>
      </c>
      <c r="B14" s="167"/>
      <c r="C14" s="167"/>
      <c r="D14" s="168"/>
      <c r="E14" s="167"/>
      <c r="F14" s="167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7" t="s">
        <v>72</v>
      </c>
      <c r="B18" s="167"/>
      <c r="C18" s="167"/>
      <c r="D18" s="168"/>
      <c r="E18" s="167"/>
      <c r="F18" s="167"/>
      <c r="G18" s="72"/>
      <c r="H18" s="66"/>
      <c r="I18" s="66"/>
      <c r="J18" s="66"/>
      <c r="K18" s="66"/>
      <c r="L18" s="66"/>
    </row>
    <row r="19" spans="1:12" ht="18">
      <c r="A19" s="163" t="s">
        <v>73</v>
      </c>
      <c r="B19" s="163"/>
      <c r="C19" s="163"/>
      <c r="D19" s="164"/>
      <c r="E19" s="163"/>
      <c r="F19" s="163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7" t="s">
        <v>45</v>
      </c>
      <c r="B22" s="167"/>
      <c r="C22" s="167"/>
      <c r="D22" s="168"/>
      <c r="E22" s="167"/>
      <c r="F22" s="167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9" t="s">
        <v>0</v>
      </c>
      <c r="B24" s="169"/>
      <c r="C24" s="169"/>
      <c r="D24" s="169"/>
      <c r="E24" s="169"/>
      <c r="F24" s="169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5" t="s">
        <v>48</v>
      </c>
      <c r="C36" s="165"/>
      <c r="D36" s="165"/>
    </row>
    <row r="37" spans="2:4" ht="18">
      <c r="B37" s="165" t="s">
        <v>58</v>
      </c>
      <c r="C37" s="165"/>
      <c r="D37" s="12"/>
    </row>
    <row r="38" spans="2:4" ht="18">
      <c r="B38" s="165" t="s">
        <v>59</v>
      </c>
      <c r="C38" s="165"/>
      <c r="D38" s="12"/>
    </row>
    <row r="39" spans="2:4" ht="18">
      <c r="B39" s="166" t="s">
        <v>46</v>
      </c>
      <c r="C39" s="16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77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78</v>
      </c>
      <c r="K3" s="175"/>
      <c r="L3" s="175"/>
      <c r="M3" s="4"/>
      <c r="N3" s="4"/>
      <c r="O3" s="4"/>
    </row>
    <row r="4" spans="1:15" ht="15.75">
      <c r="A4" s="171"/>
      <c r="B4" s="53">
        <v>9</v>
      </c>
      <c r="C4" s="53">
        <v>10</v>
      </c>
      <c r="D4" s="53">
        <v>11</v>
      </c>
      <c r="E4" s="53">
        <v>12</v>
      </c>
      <c r="F4" s="53">
        <v>13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27" t="s">
        <v>63</v>
      </c>
      <c r="C6" s="99">
        <v>247</v>
      </c>
      <c r="D6" s="99">
        <v>247</v>
      </c>
      <c r="E6" s="99">
        <v>247</v>
      </c>
      <c r="F6" s="27">
        <v>247</v>
      </c>
      <c r="G6" s="99">
        <v>245.4</v>
      </c>
      <c r="H6" s="107">
        <f>AVERAGE(B6:F6)</f>
        <v>247</v>
      </c>
      <c r="I6" s="107">
        <f>(H6/G6-1)*100</f>
        <v>0.6519967400163029</v>
      </c>
      <c r="J6" s="146">
        <v>190.45</v>
      </c>
      <c r="K6" s="34">
        <v>268</v>
      </c>
      <c r="L6" s="107">
        <f>(K6/J6-1)*100</f>
        <v>40.7193489104752</v>
      </c>
      <c r="M6" s="4"/>
      <c r="N6" s="4"/>
      <c r="O6" s="4"/>
    </row>
    <row r="7" spans="1:15" ht="15">
      <c r="A7" s="47" t="s">
        <v>51</v>
      </c>
      <c r="B7" s="103" t="s">
        <v>63</v>
      </c>
      <c r="C7" s="103" t="s">
        <v>63</v>
      </c>
      <c r="D7" s="103" t="s">
        <v>63</v>
      </c>
      <c r="E7" s="103" t="s">
        <v>63</v>
      </c>
      <c r="F7" s="103"/>
      <c r="G7" s="103" t="s">
        <v>63</v>
      </c>
      <c r="H7" s="103" t="s">
        <v>63</v>
      </c>
      <c r="I7" s="103" t="s">
        <v>63</v>
      </c>
      <c r="J7" s="35" t="s">
        <v>63</v>
      </c>
      <c r="K7" s="119" t="s">
        <v>63</v>
      </c>
      <c r="L7" s="103" t="s">
        <v>63</v>
      </c>
      <c r="M7" s="4"/>
      <c r="N7" s="4"/>
      <c r="O7" s="4"/>
    </row>
    <row r="8" spans="1:15" ht="15.75">
      <c r="A8" s="48" t="s">
        <v>12</v>
      </c>
      <c r="B8" s="109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3"/>
      <c r="C9" s="103"/>
      <c r="D9" s="103"/>
      <c r="E9" s="103"/>
      <c r="F9" s="103"/>
      <c r="G9" s="103" t="s">
        <v>63</v>
      </c>
      <c r="H9" s="103" t="s">
        <v>63</v>
      </c>
      <c r="I9" s="103" t="s">
        <v>63</v>
      </c>
      <c r="J9" s="157"/>
      <c r="K9" s="119" t="s">
        <v>63</v>
      </c>
      <c r="L9" s="103" t="s">
        <v>63</v>
      </c>
      <c r="M9" s="4"/>
      <c r="N9" s="4"/>
      <c r="O9" s="4"/>
    </row>
    <row r="10" spans="1:15" ht="15">
      <c r="A10" s="57" t="s">
        <v>13</v>
      </c>
      <c r="B10" s="107">
        <v>216</v>
      </c>
      <c r="C10" s="107">
        <v>210.1</v>
      </c>
      <c r="D10" s="107">
        <v>202.7</v>
      </c>
      <c r="E10" s="107">
        <v>207.4</v>
      </c>
      <c r="F10" s="99">
        <v>212</v>
      </c>
      <c r="G10" s="29">
        <v>212.35000000000002</v>
      </c>
      <c r="H10" s="107">
        <f>AVERAGE(B10:F10)</f>
        <v>209.63999999999996</v>
      </c>
      <c r="I10" s="107">
        <f>(H10/G10-1)*100</f>
        <v>-1.2761949611490797</v>
      </c>
      <c r="J10" s="146">
        <v>186.48</v>
      </c>
      <c r="K10" s="34">
        <v>216.4809</v>
      </c>
      <c r="L10" s="107">
        <f>(K10/J10-1)*100</f>
        <v>16.087998712998708</v>
      </c>
      <c r="M10" s="4"/>
      <c r="N10" s="4"/>
      <c r="O10" s="4"/>
    </row>
    <row r="11" spans="1:15" ht="15">
      <c r="A11" s="39" t="s">
        <v>14</v>
      </c>
      <c r="B11" s="28">
        <v>242.8</v>
      </c>
      <c r="C11" s="28">
        <v>238.7</v>
      </c>
      <c r="D11" s="28">
        <v>231.1</v>
      </c>
      <c r="E11" s="28">
        <v>233.7</v>
      </c>
      <c r="F11" s="28">
        <v>235.8</v>
      </c>
      <c r="G11" s="28">
        <v>237.975</v>
      </c>
      <c r="H11" s="28">
        <f>AVERAGE(B11:F11)</f>
        <v>236.42</v>
      </c>
      <c r="I11" s="28">
        <f>(H11/G11-1)*100</f>
        <v>-0.653429982140985</v>
      </c>
      <c r="J11" s="40">
        <v>237.4</v>
      </c>
      <c r="K11" s="40">
        <v>249.1095</v>
      </c>
      <c r="L11" s="28">
        <f>(K11/J11-1)*100</f>
        <v>4.932392586352141</v>
      </c>
      <c r="M11" s="4"/>
      <c r="N11" s="4"/>
      <c r="O11" s="4"/>
    </row>
    <row r="12" spans="1:15" ht="15">
      <c r="A12" s="54" t="s">
        <v>61</v>
      </c>
      <c r="B12" s="109" t="s">
        <v>63</v>
      </c>
      <c r="C12" s="109" t="s">
        <v>63</v>
      </c>
      <c r="D12" s="109" t="s">
        <v>63</v>
      </c>
      <c r="E12" s="109" t="s">
        <v>63</v>
      </c>
      <c r="F12" s="109" t="s">
        <v>63</v>
      </c>
      <c r="G12" s="109" t="s">
        <v>63</v>
      </c>
      <c r="H12" s="109" t="s">
        <v>63</v>
      </c>
      <c r="I12" s="109" t="s">
        <v>63</v>
      </c>
      <c r="J12" s="142" t="s">
        <v>64</v>
      </c>
      <c r="K12" s="112" t="s">
        <v>64</v>
      </c>
      <c r="L12" s="109" t="s">
        <v>64</v>
      </c>
      <c r="M12" s="4"/>
      <c r="N12" s="4"/>
      <c r="O12" s="4"/>
    </row>
    <row r="13" spans="1:15" ht="15">
      <c r="A13" s="59" t="s">
        <v>62</v>
      </c>
      <c r="B13" s="100">
        <v>250.22664</v>
      </c>
      <c r="C13" s="100">
        <v>246.09294</v>
      </c>
      <c r="D13" s="100">
        <v>238.46856</v>
      </c>
      <c r="E13" s="100">
        <v>241.1325</v>
      </c>
      <c r="F13" s="100">
        <v>244.99061999999998</v>
      </c>
      <c r="G13" s="139">
        <v>243.52085999999997</v>
      </c>
      <c r="H13" s="100">
        <f>AVERAGE(B13:F13)</f>
        <v>244.182252</v>
      </c>
      <c r="I13" s="100">
        <f>(H13/G13-1)*100</f>
        <v>0.2715956242927309</v>
      </c>
      <c r="J13" s="144">
        <v>244.75261909090912</v>
      </c>
      <c r="K13" s="52">
        <v>254.84151142857138</v>
      </c>
      <c r="L13" s="100">
        <f>(K13/J13-1)*100</f>
        <v>4.122077375570354</v>
      </c>
      <c r="M13" s="4"/>
      <c r="N13" s="4"/>
      <c r="O13" s="4"/>
    </row>
    <row r="14" spans="1:15" ht="15">
      <c r="A14" s="41" t="s">
        <v>15</v>
      </c>
      <c r="B14" s="101">
        <v>239.20344</v>
      </c>
      <c r="C14" s="101">
        <v>235.06974</v>
      </c>
      <c r="D14" s="101">
        <v>227.44536</v>
      </c>
      <c r="E14" s="101">
        <v>230.1093</v>
      </c>
      <c r="F14" s="101">
        <v>233.96742</v>
      </c>
      <c r="G14" s="101">
        <v>232.49766</v>
      </c>
      <c r="H14" s="101">
        <f>AVERAGE(B14:F14)</f>
        <v>233.15905200000003</v>
      </c>
      <c r="I14" s="101">
        <f>(H14/G14-1)*100</f>
        <v>0.28447254049783766</v>
      </c>
      <c r="J14" s="143">
        <v>233.72941909090906</v>
      </c>
      <c r="K14" s="51">
        <v>241.36871142857143</v>
      </c>
      <c r="L14" s="101">
        <f>(K14/J14-1)*100</f>
        <v>3.268434229364625</v>
      </c>
      <c r="M14" s="4"/>
      <c r="N14" s="4"/>
      <c r="O14" s="4"/>
    </row>
    <row r="15" spans="1:15" ht="15">
      <c r="A15" s="42" t="s">
        <v>42</v>
      </c>
      <c r="B15" s="100">
        <v>235.52903999999998</v>
      </c>
      <c r="C15" s="100">
        <v>231.39534</v>
      </c>
      <c r="D15" s="100">
        <v>223.77096</v>
      </c>
      <c r="E15" s="100">
        <v>226.4349</v>
      </c>
      <c r="F15" s="100">
        <v>230.29301999999998</v>
      </c>
      <c r="G15" s="100">
        <v>228.82325999999998</v>
      </c>
      <c r="H15" s="100">
        <f>AVERAGE(B15:F15)</f>
        <v>229.484652</v>
      </c>
      <c r="I15" s="100">
        <f>(H15/G15-1)*100</f>
        <v>0.2890405459654799</v>
      </c>
      <c r="J15" s="144">
        <v>231.8922190909091</v>
      </c>
      <c r="K15" s="52">
        <v>236.2070542857143</v>
      </c>
      <c r="L15" s="100">
        <f>(K15/J15-1)*100</f>
        <v>1.860707190487343</v>
      </c>
      <c r="M15" s="4"/>
      <c r="N15" s="4"/>
      <c r="O15" s="4"/>
    </row>
    <row r="16" spans="1:15" ht="15">
      <c r="A16" s="43" t="s">
        <v>65</v>
      </c>
      <c r="B16" s="99">
        <v>252.7987</v>
      </c>
      <c r="C16" s="99">
        <v>249.1243</v>
      </c>
      <c r="D16" s="99">
        <v>249.1243</v>
      </c>
      <c r="E16" s="99">
        <v>246.1848</v>
      </c>
      <c r="F16" s="99">
        <v>246.9197</v>
      </c>
      <c r="G16" s="99">
        <v>244.25575000000003</v>
      </c>
      <c r="H16" s="99">
        <f>AVERAGE(B16:F16)</f>
        <v>248.83035999999998</v>
      </c>
      <c r="I16" s="99">
        <f>(H16/G16-1)*100</f>
        <v>1.8728770970591002</v>
      </c>
      <c r="J16" s="146">
        <v>258.86</v>
      </c>
      <c r="K16" s="34">
        <v>246.87</v>
      </c>
      <c r="L16" s="99">
        <f>(K16/J16-1)*100</f>
        <v>-4.6318473306034225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6">
        <v>208.84156819064586</v>
      </c>
      <c r="K18" s="129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27" t="s">
        <v>63</v>
      </c>
      <c r="C20" s="99">
        <v>162</v>
      </c>
      <c r="D20" s="99">
        <v>160</v>
      </c>
      <c r="E20" s="99">
        <v>161</v>
      </c>
      <c r="F20" s="27">
        <v>160</v>
      </c>
      <c r="G20" s="99">
        <v>160.6</v>
      </c>
      <c r="H20" s="107">
        <f>AVERAGE(B20:F20)</f>
        <v>160.75</v>
      </c>
      <c r="I20" s="107">
        <f>(H20/G20-1)*100</f>
        <v>0.09339975093400898</v>
      </c>
      <c r="J20" s="146">
        <v>155.55</v>
      </c>
      <c r="K20" s="81">
        <v>170.32</v>
      </c>
      <c r="L20" s="107">
        <f>(K20/J20-1)*100</f>
        <v>9.495339119254243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162.02</v>
      </c>
      <c r="C22" s="107">
        <v>159.55</v>
      </c>
      <c r="D22" s="107">
        <v>157.29</v>
      </c>
      <c r="E22" s="107">
        <v>159.55</v>
      </c>
      <c r="F22" s="99">
        <v>157.78</v>
      </c>
      <c r="G22" s="120">
        <v>165.5075</v>
      </c>
      <c r="H22" s="107">
        <f>AVERAGE(B22:F22)</f>
        <v>159.238</v>
      </c>
      <c r="I22" s="158">
        <f>(H22/G22-1)*100</f>
        <v>-3.788045858948985</v>
      </c>
      <c r="J22" s="146">
        <v>162.39</v>
      </c>
      <c r="K22" s="81">
        <v>172.8257</v>
      </c>
      <c r="L22" s="107">
        <f>(K22/J22-1)*100</f>
        <v>6.4263193546400865</v>
      </c>
      <c r="M22" s="4"/>
      <c r="N22" s="4"/>
      <c r="O22" s="4"/>
    </row>
    <row r="23" spans="1:15" ht="15">
      <c r="A23" s="83" t="s">
        <v>19</v>
      </c>
      <c r="B23" s="28">
        <v>161.02</v>
      </c>
      <c r="C23" s="28">
        <v>158.55</v>
      </c>
      <c r="D23" s="28">
        <v>156.29</v>
      </c>
      <c r="E23" s="28">
        <v>158.55</v>
      </c>
      <c r="F23" s="28">
        <v>156.78</v>
      </c>
      <c r="G23" s="121">
        <v>164.5075</v>
      </c>
      <c r="H23" s="28">
        <f>AVERAGE(B23:F23)</f>
        <v>158.238</v>
      </c>
      <c r="I23" s="128">
        <f>(H23/G23-1)*100</f>
        <v>-3.8110724435056142</v>
      </c>
      <c r="J23" s="147">
        <v>161.39</v>
      </c>
      <c r="K23" s="84">
        <v>171.8257</v>
      </c>
      <c r="L23" s="28">
        <f>(K23/J23-1)*100</f>
        <v>6.466137926761273</v>
      </c>
      <c r="M23" s="4"/>
      <c r="N23" s="4"/>
      <c r="O23" s="4"/>
    </row>
    <row r="24" spans="1:15" ht="15">
      <c r="A24" s="78" t="s">
        <v>66</v>
      </c>
      <c r="B24" s="99">
        <v>267.09024850526464</v>
      </c>
      <c r="C24" s="122">
        <v>260.3661440237041</v>
      </c>
      <c r="D24" s="107">
        <v>260.3661440237041</v>
      </c>
      <c r="E24" s="107">
        <v>260.91730012875007</v>
      </c>
      <c r="F24" s="99">
        <v>264.2242367590257</v>
      </c>
      <c r="G24" s="122">
        <v>265.35410677436994</v>
      </c>
      <c r="H24" s="99">
        <f>AVERAGE(B24:F24)</f>
        <v>262.59281468808973</v>
      </c>
      <c r="I24" s="29">
        <f>(H24/G24-1)*100</f>
        <v>-1.0406065011943189</v>
      </c>
      <c r="J24" s="145">
        <v>248.48622470494104</v>
      </c>
      <c r="K24" s="79">
        <v>262.9592022703012</v>
      </c>
      <c r="L24" s="107">
        <f>(K24/J24-1)*100</f>
        <v>5.824458712971214</v>
      </c>
      <c r="M24" s="4"/>
      <c r="N24" s="4"/>
      <c r="O24" s="4"/>
    </row>
    <row r="25" spans="1:15" ht="15.75">
      <c r="A25" s="85" t="s">
        <v>74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2">
        <v>402</v>
      </c>
      <c r="C26" s="122">
        <v>402</v>
      </c>
      <c r="D26" s="122">
        <v>402</v>
      </c>
      <c r="E26" s="122">
        <v>398</v>
      </c>
      <c r="F26" s="122">
        <v>398</v>
      </c>
      <c r="G26" s="122">
        <v>406.8</v>
      </c>
      <c r="H26" s="122">
        <f>AVERAGE(B26:F26)</f>
        <v>400.4</v>
      </c>
      <c r="I26" s="107">
        <f aca="true" t="shared" si="0" ref="I26:I31">(H26/G26-1)*100</f>
        <v>-1.5732546705998107</v>
      </c>
      <c r="J26" s="145">
        <v>454.09</v>
      </c>
      <c r="K26" s="118">
        <v>433.3809</v>
      </c>
      <c r="L26" s="107">
        <f aca="true" t="shared" si="1" ref="L26:L31">(K26/J26-1)*100</f>
        <v>-4.560571692836213</v>
      </c>
      <c r="M26" s="4"/>
      <c r="N26" s="4"/>
      <c r="O26" s="4"/>
    </row>
    <row r="27" spans="1:12" ht="15">
      <c r="A27" s="82" t="s">
        <v>21</v>
      </c>
      <c r="B27" s="102">
        <v>399</v>
      </c>
      <c r="C27" s="102">
        <v>399</v>
      </c>
      <c r="D27" s="102">
        <v>399</v>
      </c>
      <c r="E27" s="102">
        <v>395</v>
      </c>
      <c r="F27" s="102">
        <v>395</v>
      </c>
      <c r="G27" s="102">
        <v>403.8</v>
      </c>
      <c r="H27" s="102">
        <f>AVERAGE(B27:F27)</f>
        <v>397.4</v>
      </c>
      <c r="I27" s="28">
        <f t="shared" si="0"/>
        <v>-1.5849430411094656</v>
      </c>
      <c r="J27" s="40">
        <v>444.77</v>
      </c>
      <c r="K27" s="40">
        <v>430.1428</v>
      </c>
      <c r="L27" s="28">
        <f t="shared" si="1"/>
        <v>-3.2887110191784474</v>
      </c>
    </row>
    <row r="28" spans="1:12" ht="15">
      <c r="A28" s="78" t="s">
        <v>22</v>
      </c>
      <c r="B28" s="122">
        <v>398</v>
      </c>
      <c r="C28" s="122">
        <v>398</v>
      </c>
      <c r="D28" s="122">
        <v>398</v>
      </c>
      <c r="E28" s="122">
        <v>394</v>
      </c>
      <c r="F28" s="122">
        <v>394</v>
      </c>
      <c r="G28" s="122">
        <v>402.2</v>
      </c>
      <c r="H28" s="122">
        <f>AVERAGE(B28:F28)</f>
        <v>396.4</v>
      </c>
      <c r="I28" s="122">
        <f t="shared" si="0"/>
        <v>-1.4420686225758317</v>
      </c>
      <c r="J28" s="145">
        <v>439.55</v>
      </c>
      <c r="K28" s="79">
        <v>426.619</v>
      </c>
      <c r="L28" s="122">
        <f t="shared" si="1"/>
        <v>-2.9418723694687676</v>
      </c>
    </row>
    <row r="29" spans="1:12" ht="15.75">
      <c r="A29" s="85" t="s">
        <v>75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67</v>
      </c>
      <c r="B30" s="122">
        <v>427.5</v>
      </c>
      <c r="C30" s="122">
        <v>427.5</v>
      </c>
      <c r="D30" s="122">
        <v>427.5</v>
      </c>
      <c r="E30" s="122">
        <v>412.5</v>
      </c>
      <c r="F30" s="122">
        <v>412.5</v>
      </c>
      <c r="G30" s="122">
        <v>442.5</v>
      </c>
      <c r="H30" s="122">
        <f>AVERAGE(B30:F30)</f>
        <v>421.5</v>
      </c>
      <c r="I30" s="122">
        <f t="shared" si="0"/>
        <v>-4.74576271186441</v>
      </c>
      <c r="J30" s="145">
        <v>401.9318181818182</v>
      </c>
      <c r="K30" s="148">
        <v>457.6190476190476</v>
      </c>
      <c r="L30" s="122">
        <f t="shared" si="1"/>
        <v>13.854894516472127</v>
      </c>
    </row>
    <row r="31" spans="1:12" ht="15">
      <c r="A31" s="105" t="s">
        <v>68</v>
      </c>
      <c r="B31" s="94">
        <v>447.5</v>
      </c>
      <c r="C31" s="94">
        <v>447.5</v>
      </c>
      <c r="D31" s="94">
        <v>447.5</v>
      </c>
      <c r="E31" s="94">
        <v>447.5</v>
      </c>
      <c r="F31" s="94">
        <v>447.5</v>
      </c>
      <c r="G31" s="94">
        <v>447.5</v>
      </c>
      <c r="H31" s="140">
        <f>AVERAGE(B31:F31)</f>
        <v>447.5</v>
      </c>
      <c r="I31" s="94">
        <f t="shared" si="0"/>
        <v>0</v>
      </c>
      <c r="J31" s="156">
        <v>393.75</v>
      </c>
      <c r="K31" s="149">
        <v>447.5</v>
      </c>
      <c r="L31" s="94">
        <f t="shared" si="1"/>
        <v>13.650793650793647</v>
      </c>
    </row>
    <row r="32" spans="1:12" ht="15.75" customHeight="1">
      <c r="A32" s="176" t="s">
        <v>55</v>
      </c>
      <c r="B32" s="176"/>
      <c r="C32" s="176"/>
      <c r="D32" s="176"/>
      <c r="E32" s="97"/>
      <c r="F32" s="97"/>
      <c r="G32" s="177" t="s">
        <v>0</v>
      </c>
      <c r="H32" s="177"/>
      <c r="I32" s="177"/>
      <c r="J32" s="98"/>
      <c r="K32" s="98"/>
      <c r="L32" s="98"/>
    </row>
    <row r="33" spans="1:12" ht="15">
      <c r="A33" s="170" t="s">
        <v>76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ht="15">
      <c r="A34" s="170" t="s">
        <v>79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17 H21 H10 H22:H23" formulaRange="1" unlockedFormula="1"/>
    <ignoredError sqref="I26:I28 I25 I17 I21 L6:L31 I22:I23 I10 H6:I6 H20:I20" unlockedFormula="1"/>
    <ignoredError sqref="H30:H31 H7:H8 H18:H19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77</v>
      </c>
      <c r="C2" s="172"/>
      <c r="D2" s="172"/>
      <c r="E2" s="172"/>
      <c r="F2" s="172"/>
      <c r="G2" s="178" t="s">
        <v>2</v>
      </c>
      <c r="H2" s="178"/>
      <c r="I2" s="178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8"/>
      <c r="H3" s="178"/>
      <c r="I3" s="178"/>
      <c r="J3" s="175" t="s">
        <v>3</v>
      </c>
      <c r="K3" s="175"/>
      <c r="L3" s="175"/>
    </row>
    <row r="4" spans="1:12" ht="15" customHeight="1">
      <c r="A4" s="181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79"/>
      <c r="H4" s="180"/>
      <c r="I4" s="178"/>
      <c r="J4" s="182" t="s">
        <v>78</v>
      </c>
      <c r="K4" s="183"/>
      <c r="L4" s="184"/>
    </row>
    <row r="5" spans="1:12" ht="15" customHeight="1">
      <c r="A5" s="181"/>
      <c r="B5" s="131">
        <v>9</v>
      </c>
      <c r="C5" s="131">
        <v>10</v>
      </c>
      <c r="D5" s="131">
        <v>11</v>
      </c>
      <c r="E5" s="131">
        <v>12</v>
      </c>
      <c r="F5" s="131">
        <v>13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178.2632</v>
      </c>
      <c r="C8" s="28">
        <v>176.3686</v>
      </c>
      <c r="D8" s="28">
        <v>176.3686</v>
      </c>
      <c r="E8" s="128">
        <v>177.402</v>
      </c>
      <c r="F8" s="28">
        <v>163.2788</v>
      </c>
      <c r="G8" s="28">
        <v>174.30185</v>
      </c>
      <c r="H8" s="28">
        <f>AVERAGE(B8:F8)</f>
        <v>174.33624</v>
      </c>
      <c r="I8" s="28">
        <f>(H8/G8-1)*100</f>
        <v>0.019730140557894238</v>
      </c>
      <c r="J8" s="150">
        <v>177.39</v>
      </c>
      <c r="K8" s="151">
        <v>165.88</v>
      </c>
      <c r="L8" s="28">
        <f>(K8/J8-1)*100</f>
        <v>-6.4885281019223084</v>
      </c>
    </row>
    <row r="9" spans="1:12" ht="15" customHeight="1">
      <c r="A9" s="38" t="s">
        <v>25</v>
      </c>
      <c r="B9" s="27" t="s">
        <v>63</v>
      </c>
      <c r="C9" s="99">
        <v>380</v>
      </c>
      <c r="D9" s="99">
        <v>373</v>
      </c>
      <c r="E9" s="29">
        <v>371</v>
      </c>
      <c r="F9" s="99">
        <v>370</v>
      </c>
      <c r="G9" s="99">
        <v>369.2</v>
      </c>
      <c r="H9" s="99">
        <f>AVERAGE(B9:F9)</f>
        <v>373.5</v>
      </c>
      <c r="I9" s="99">
        <f>(H9/G9-1)*100</f>
        <v>1.164680390032502</v>
      </c>
      <c r="J9" s="152">
        <v>354.5</v>
      </c>
      <c r="K9" s="152">
        <v>386.47</v>
      </c>
      <c r="L9" s="99">
        <f aca="true" t="shared" si="0" ref="L9:L15">(K9/J9-1)*100</f>
        <v>9.018335684062073</v>
      </c>
    </row>
    <row r="10" spans="1:12" ht="15" customHeight="1">
      <c r="A10" s="58" t="s">
        <v>26</v>
      </c>
      <c r="B10" s="28">
        <v>312.967</v>
      </c>
      <c r="C10" s="28">
        <v>313.1507</v>
      </c>
      <c r="D10" s="28">
        <v>304.8833</v>
      </c>
      <c r="E10" s="128">
        <v>304.9752</v>
      </c>
      <c r="F10" s="28">
        <v>300.8415</v>
      </c>
      <c r="G10" s="28">
        <v>312.50772500000005</v>
      </c>
      <c r="H10" s="28">
        <f aca="true" t="shared" si="1" ref="H10:H26">AVERAGE(B10:F10)</f>
        <v>307.36354</v>
      </c>
      <c r="I10" s="28">
        <f aca="true" t="shared" si="2" ref="I10:I26">(H10/G10-1)*100</f>
        <v>-1.646098508444882</v>
      </c>
      <c r="J10" s="151">
        <v>339.73</v>
      </c>
      <c r="K10" s="151">
        <v>339.96</v>
      </c>
      <c r="L10" s="28">
        <f t="shared" si="0"/>
        <v>0.06770082124039067</v>
      </c>
    </row>
    <row r="11" spans="1:12" ht="15" customHeight="1">
      <c r="A11" s="38" t="s">
        <v>50</v>
      </c>
      <c r="B11" s="99">
        <v>523.2</v>
      </c>
      <c r="C11" s="120">
        <v>514.5</v>
      </c>
      <c r="D11" s="99">
        <v>498.4</v>
      </c>
      <c r="E11" s="99">
        <v>492.8</v>
      </c>
      <c r="F11" s="99">
        <v>485.1</v>
      </c>
      <c r="G11" s="99">
        <v>515.175</v>
      </c>
      <c r="H11" s="99">
        <f t="shared" si="1"/>
        <v>502.8</v>
      </c>
      <c r="I11" s="99">
        <f t="shared" si="2"/>
        <v>-2.4020963750181923</v>
      </c>
      <c r="J11" s="152">
        <v>385.3254568008597</v>
      </c>
      <c r="K11" s="152">
        <v>520.847619047619</v>
      </c>
      <c r="L11" s="99">
        <f t="shared" si="0"/>
        <v>35.17083023061167</v>
      </c>
    </row>
    <row r="12" spans="1:12" s="13" customFormat="1" ht="15" customHeight="1">
      <c r="A12" s="132" t="s">
        <v>57</v>
      </c>
      <c r="B12" s="103" t="s">
        <v>64</v>
      </c>
      <c r="C12" s="103" t="s">
        <v>64</v>
      </c>
      <c r="D12" s="103" t="s">
        <v>64</v>
      </c>
      <c r="E12" s="103" t="s">
        <v>64</v>
      </c>
      <c r="F12" s="103" t="s">
        <v>64</v>
      </c>
      <c r="G12" s="103" t="s">
        <v>63</v>
      </c>
      <c r="H12" s="103" t="s">
        <v>63</v>
      </c>
      <c r="I12" s="103" t="s">
        <v>63</v>
      </c>
      <c r="J12" s="153">
        <v>103.6557847169298</v>
      </c>
      <c r="K12" s="103" t="s">
        <v>64</v>
      </c>
      <c r="L12" s="103" t="s">
        <v>63</v>
      </c>
    </row>
    <row r="13" spans="1:12" ht="15" customHeight="1">
      <c r="A13" s="60" t="s">
        <v>27</v>
      </c>
      <c r="B13" s="27" t="s">
        <v>63</v>
      </c>
      <c r="C13" s="99">
        <v>140</v>
      </c>
      <c r="D13" s="99">
        <v>140</v>
      </c>
      <c r="E13" s="29">
        <v>140</v>
      </c>
      <c r="F13" s="99">
        <v>140</v>
      </c>
      <c r="G13" s="99">
        <v>140</v>
      </c>
      <c r="H13" s="99">
        <f>AVERAGE(B13:F13)</f>
        <v>140</v>
      </c>
      <c r="I13" s="99">
        <f>(H13/G13-1)*100</f>
        <v>0</v>
      </c>
      <c r="J13" s="123">
        <v>147.1</v>
      </c>
      <c r="K13" s="123">
        <v>147.26</v>
      </c>
      <c r="L13" s="99">
        <f t="shared" si="0"/>
        <v>0.10876954452752052</v>
      </c>
    </row>
    <row r="14" spans="1:12" ht="15" customHeight="1">
      <c r="A14" s="132" t="s">
        <v>28</v>
      </c>
      <c r="B14" s="128">
        <v>625.2302</v>
      </c>
      <c r="C14" s="28">
        <v>625.2302</v>
      </c>
      <c r="D14" s="28">
        <v>625.2302</v>
      </c>
      <c r="E14" s="128">
        <v>625.2302</v>
      </c>
      <c r="F14" s="28">
        <v>605.6091</v>
      </c>
      <c r="G14" s="28">
        <v>623.962575</v>
      </c>
      <c r="H14" s="28">
        <f t="shared" si="1"/>
        <v>621.30598</v>
      </c>
      <c r="I14" s="28">
        <f t="shared" si="2"/>
        <v>-0.42576191368529637</v>
      </c>
      <c r="J14" s="124">
        <v>700.82</v>
      </c>
      <c r="K14" s="124">
        <v>633.3768</v>
      </c>
      <c r="L14" s="28">
        <f t="shared" si="0"/>
        <v>-9.623469649838768</v>
      </c>
    </row>
    <row r="15" spans="1:12" ht="15" customHeight="1">
      <c r="A15" s="133" t="s">
        <v>29</v>
      </c>
      <c r="B15" s="29">
        <v>633.6078</v>
      </c>
      <c r="C15" s="120">
        <v>636.6943</v>
      </c>
      <c r="D15" s="99">
        <v>624.5688</v>
      </c>
      <c r="E15" s="29">
        <v>621.0415</v>
      </c>
      <c r="F15" s="99">
        <v>616.6322</v>
      </c>
      <c r="G15" s="99">
        <v>632.505475</v>
      </c>
      <c r="H15" s="99">
        <f t="shared" si="1"/>
        <v>626.50892</v>
      </c>
      <c r="I15" s="99">
        <f t="shared" si="2"/>
        <v>-0.9480637301993444</v>
      </c>
      <c r="J15" s="125">
        <v>704.83</v>
      </c>
      <c r="K15" s="125">
        <v>657.44</v>
      </c>
      <c r="L15" s="99">
        <f t="shared" si="0"/>
        <v>-6.723607110934548</v>
      </c>
    </row>
    <row r="16" spans="1:12" ht="15" customHeight="1">
      <c r="A16" s="132" t="s">
        <v>30</v>
      </c>
      <c r="B16" s="128">
        <v>804.3682</v>
      </c>
      <c r="C16" s="28">
        <v>792.905</v>
      </c>
      <c r="D16" s="28">
        <v>792.8118</v>
      </c>
      <c r="E16" s="128">
        <v>770.7579</v>
      </c>
      <c r="F16" s="28">
        <v>787.9991</v>
      </c>
      <c r="G16" s="28">
        <v>794.34734</v>
      </c>
      <c r="H16" s="28">
        <f t="shared" si="1"/>
        <v>789.7684</v>
      </c>
      <c r="I16" s="28">
        <f t="shared" si="2"/>
        <v>-0.5764405278929963</v>
      </c>
      <c r="J16" s="124">
        <v>832.33</v>
      </c>
      <c r="K16" s="124">
        <v>788.3</v>
      </c>
      <c r="L16" s="28">
        <f>(K16/J16-1)*100</f>
        <v>-5.28996912282389</v>
      </c>
    </row>
    <row r="17" spans="1:12" ht="15" customHeight="1">
      <c r="A17" s="133" t="s">
        <v>31</v>
      </c>
      <c r="B17" s="27" t="s">
        <v>63</v>
      </c>
      <c r="C17" s="99">
        <v>675</v>
      </c>
      <c r="D17" s="99">
        <v>668</v>
      </c>
      <c r="E17" s="29">
        <v>663</v>
      </c>
      <c r="F17" s="99">
        <v>658</v>
      </c>
      <c r="G17" s="99">
        <v>673.6</v>
      </c>
      <c r="H17" s="99">
        <f>AVERAGE(B17:F17)</f>
        <v>666</v>
      </c>
      <c r="I17" s="99">
        <f>(H17/G17-1)*100</f>
        <v>-1.128266033254155</v>
      </c>
      <c r="J17" s="125">
        <v>740.95</v>
      </c>
      <c r="K17" s="125">
        <v>680.21</v>
      </c>
      <c r="L17" s="99">
        <f aca="true" t="shared" si="3" ref="L17:L22">(K17/J17-1)*100</f>
        <v>-8.197584182468454</v>
      </c>
    </row>
    <row r="18" spans="1:12" ht="15" customHeight="1">
      <c r="A18" s="132" t="s">
        <v>32</v>
      </c>
      <c r="B18" s="128">
        <v>780</v>
      </c>
      <c r="C18" s="28">
        <v>780</v>
      </c>
      <c r="D18" s="28">
        <v>780</v>
      </c>
      <c r="E18" s="128">
        <v>780</v>
      </c>
      <c r="F18" s="28">
        <v>775</v>
      </c>
      <c r="G18" s="28">
        <v>779.5</v>
      </c>
      <c r="H18" s="28">
        <f t="shared" si="1"/>
        <v>779</v>
      </c>
      <c r="I18" s="28">
        <f t="shared" si="2"/>
        <v>-0.06414368184733954</v>
      </c>
      <c r="J18" s="124">
        <v>779.64</v>
      </c>
      <c r="K18" s="124">
        <v>759.1666</v>
      </c>
      <c r="L18" s="28">
        <f t="shared" si="3"/>
        <v>-2.6260068749679344</v>
      </c>
    </row>
    <row r="19" spans="1:12" ht="15" customHeight="1">
      <c r="A19" s="133" t="s">
        <v>33</v>
      </c>
      <c r="B19" s="27" t="s">
        <v>63</v>
      </c>
      <c r="C19" s="99">
        <v>715</v>
      </c>
      <c r="D19" s="99">
        <v>715</v>
      </c>
      <c r="E19" s="29">
        <v>715</v>
      </c>
      <c r="F19" s="99">
        <v>718</v>
      </c>
      <c r="G19" s="99">
        <v>712.8</v>
      </c>
      <c r="H19" s="99">
        <f>AVERAGE(B19:F19)</f>
        <v>715.75</v>
      </c>
      <c r="I19" s="99">
        <f>(H19/G19-1)*100</f>
        <v>0.41386083052750156</v>
      </c>
      <c r="J19" s="125">
        <v>713</v>
      </c>
      <c r="K19" s="125">
        <v>716.79</v>
      </c>
      <c r="L19" s="99">
        <f t="shared" si="3"/>
        <v>0.5315568022440376</v>
      </c>
    </row>
    <row r="20" spans="1:12" ht="15" customHeight="1">
      <c r="A20" s="132" t="s">
        <v>34</v>
      </c>
      <c r="B20" s="128">
        <v>857.21</v>
      </c>
      <c r="C20" s="28">
        <v>851.6387</v>
      </c>
      <c r="D20" s="28">
        <v>845.666</v>
      </c>
      <c r="E20" s="128">
        <v>846.6659</v>
      </c>
      <c r="F20" s="28">
        <v>852.2064</v>
      </c>
      <c r="G20" s="28">
        <v>865.40852</v>
      </c>
      <c r="H20" s="28">
        <f t="shared" si="1"/>
        <v>850.6774000000001</v>
      </c>
      <c r="I20" s="28">
        <f t="shared" si="2"/>
        <v>-1.7022157350611522</v>
      </c>
      <c r="J20" s="124">
        <v>846.81</v>
      </c>
      <c r="K20" s="124">
        <v>837.73</v>
      </c>
      <c r="L20" s="28">
        <f t="shared" si="3"/>
        <v>-1.0722594206492464</v>
      </c>
    </row>
    <row r="21" spans="1:12" ht="15" customHeight="1">
      <c r="A21" s="133" t="s">
        <v>35</v>
      </c>
      <c r="B21" s="29">
        <v>749.5708</v>
      </c>
      <c r="C21" s="120">
        <v>749.5708</v>
      </c>
      <c r="D21" s="99">
        <v>749.5708</v>
      </c>
      <c r="E21" s="29">
        <v>749.5708</v>
      </c>
      <c r="F21" s="99">
        <v>749.5708</v>
      </c>
      <c r="G21" s="99">
        <v>749.5708</v>
      </c>
      <c r="H21" s="99">
        <f t="shared" si="1"/>
        <v>749.5708</v>
      </c>
      <c r="I21" s="99">
        <f t="shared" si="2"/>
        <v>0</v>
      </c>
      <c r="J21" s="125">
        <v>934.96</v>
      </c>
      <c r="K21" s="125">
        <v>749.5708</v>
      </c>
      <c r="L21" s="99">
        <f t="shared" si="3"/>
        <v>-19.82857020621204</v>
      </c>
    </row>
    <row r="22" spans="1:12" ht="15" customHeight="1">
      <c r="A22" s="132" t="s">
        <v>36</v>
      </c>
      <c r="B22" s="128">
        <v>992.079</v>
      </c>
      <c r="C22" s="28">
        <v>992.079</v>
      </c>
      <c r="D22" s="28">
        <v>992.079</v>
      </c>
      <c r="E22" s="128">
        <v>992.079</v>
      </c>
      <c r="F22" s="28">
        <v>992.079</v>
      </c>
      <c r="G22" s="28">
        <v>992.079</v>
      </c>
      <c r="H22" s="28">
        <f t="shared" si="1"/>
        <v>992.079</v>
      </c>
      <c r="I22" s="28">
        <f t="shared" si="2"/>
        <v>0</v>
      </c>
      <c r="J22" s="124">
        <v>1177.47</v>
      </c>
      <c r="K22" s="154">
        <v>992.079</v>
      </c>
      <c r="L22" s="28">
        <f t="shared" si="3"/>
        <v>-15.744859741649474</v>
      </c>
    </row>
    <row r="23" spans="1:12" ht="15" customHeight="1">
      <c r="A23" s="134" t="s">
        <v>37</v>
      </c>
      <c r="B23" s="29"/>
      <c r="C23" s="120"/>
      <c r="D23" s="99"/>
      <c r="E23" s="29"/>
      <c r="F23" s="99"/>
      <c r="G23" s="27"/>
      <c r="H23" s="99"/>
      <c r="I23" s="99"/>
      <c r="J23" s="123"/>
      <c r="K23" s="123"/>
      <c r="L23" s="27"/>
    </row>
    <row r="24" spans="1:12" ht="15" customHeight="1">
      <c r="A24" s="132" t="s">
        <v>38</v>
      </c>
      <c r="B24" s="128">
        <v>264.3339</v>
      </c>
      <c r="C24" s="28">
        <v>262.7907</v>
      </c>
      <c r="D24" s="28">
        <v>263.0112</v>
      </c>
      <c r="E24" s="128">
        <v>260.5861</v>
      </c>
      <c r="F24" s="28">
        <v>256.3973</v>
      </c>
      <c r="G24" s="28">
        <v>265.52442</v>
      </c>
      <c r="H24" s="28">
        <f t="shared" si="1"/>
        <v>261.42384000000004</v>
      </c>
      <c r="I24" s="28">
        <f t="shared" si="2"/>
        <v>-1.544332532578352</v>
      </c>
      <c r="J24" s="126">
        <v>307.71</v>
      </c>
      <c r="K24" s="28">
        <v>276.5</v>
      </c>
      <c r="L24" s="128">
        <f>(K24/J24-1)*100</f>
        <v>-10.142666796659183</v>
      </c>
    </row>
    <row r="25" spans="1:12" ht="15" customHeight="1">
      <c r="A25" s="133" t="s">
        <v>39</v>
      </c>
      <c r="B25" s="29">
        <v>339.3</v>
      </c>
      <c r="C25" s="120">
        <v>339.7</v>
      </c>
      <c r="D25" s="99">
        <v>340.2</v>
      </c>
      <c r="E25" s="29">
        <v>339.6</v>
      </c>
      <c r="F25" s="99">
        <v>339.1</v>
      </c>
      <c r="G25" s="99">
        <v>340</v>
      </c>
      <c r="H25" s="99">
        <f t="shared" si="1"/>
        <v>339.58000000000004</v>
      </c>
      <c r="I25" s="99">
        <f t="shared" si="2"/>
        <v>-0.12352941176468901</v>
      </c>
      <c r="J25" s="122">
        <v>404.2</v>
      </c>
      <c r="K25" s="122">
        <v>345.52</v>
      </c>
      <c r="L25" s="99">
        <f>(K25/J25-1)*100</f>
        <v>-14.517565561603174</v>
      </c>
    </row>
    <row r="26" spans="1:12" ht="15" customHeight="1">
      <c r="A26" s="132" t="s">
        <v>40</v>
      </c>
      <c r="B26" s="128">
        <v>251.3267</v>
      </c>
      <c r="C26" s="28">
        <v>251.5471</v>
      </c>
      <c r="D26" s="28">
        <v>248.9016</v>
      </c>
      <c r="E26" s="128">
        <v>244.2719</v>
      </c>
      <c r="F26" s="28">
        <v>241.6264</v>
      </c>
      <c r="G26" s="28">
        <v>253.200625</v>
      </c>
      <c r="H26" s="28">
        <f t="shared" si="1"/>
        <v>247.53473999999997</v>
      </c>
      <c r="I26" s="28">
        <f t="shared" si="2"/>
        <v>-2.2377057718558246</v>
      </c>
      <c r="J26" s="127">
        <v>298.42</v>
      </c>
      <c r="K26" s="153">
        <v>265.92</v>
      </c>
      <c r="L26" s="128">
        <f>(K26/J26-1)*100</f>
        <v>-10.89069097245493</v>
      </c>
    </row>
    <row r="27" spans="1:12" ht="15" customHeight="1">
      <c r="A27" s="133" t="s">
        <v>41</v>
      </c>
      <c r="B27" s="108" t="s">
        <v>64</v>
      </c>
      <c r="C27" s="108" t="s">
        <v>64</v>
      </c>
      <c r="D27" s="108" t="s">
        <v>64</v>
      </c>
      <c r="E27" s="108" t="s">
        <v>64</v>
      </c>
      <c r="F27" s="27" t="s">
        <v>64</v>
      </c>
      <c r="G27" s="155" t="s">
        <v>64</v>
      </c>
      <c r="H27" s="155" t="s">
        <v>64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87" t="s">
        <v>55</v>
      </c>
      <c r="B28" s="188"/>
      <c r="C28" s="188"/>
      <c r="D28" s="188"/>
      <c r="E28" s="188"/>
      <c r="F28" s="188"/>
      <c r="G28" s="189"/>
      <c r="H28" s="189"/>
      <c r="I28" s="189"/>
      <c r="J28" s="189"/>
      <c r="K28" s="189"/>
      <c r="L28" s="189"/>
    </row>
    <row r="29" spans="1:12" ht="15.75" customHeight="1">
      <c r="A29" s="170" t="s">
        <v>79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1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10:H12 H14:H16 H18 H20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2018-07-15T20:42:28Z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