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380" firstSheet="5" activeTab="9"/>
  </bookViews>
  <sheets>
    <sheet name="Portada Ficha Regional" sheetId="1" r:id="rId1"/>
    <sheet name="Economía regional" sheetId="2" r:id="rId2"/>
    <sheet name="Aspectos GyD - Perfil productor" sheetId="3" r:id="rId3"/>
    <sheet name="Cultivos Información Anual" sheetId="4" r:id="rId4"/>
    <sheet name="Ganadería y Riego" sheetId="5" r:id="rId5"/>
    <sheet name="Exportaciones" sheetId="6" r:id="rId6"/>
    <sheet name="Cultivos Información Censal"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5" hidden="1">'[1]Página 7'!#REF!</definedName>
    <definedName name="_Sort" hidden="1">'[1]Página 7'!#REF!</definedName>
    <definedName name="_xlfn.IFERROR" hidden="1">#NAME?</definedName>
    <definedName name="_xlnm.Print_Area" localSheetId="9">'Antecedentes sociales'!$A$1:$G$23</definedName>
    <definedName name="_xlnm.Print_Area" localSheetId="2">'Aspectos GyD - Perfil productor'!$A$1:$I$44</definedName>
    <definedName name="_xlnm.Print_Area" localSheetId="8">'Autoridades'!$A$1:$F$45</definedName>
    <definedName name="_xlnm.Print_Area" localSheetId="3">'Cultivos Información Anual'!$A$1:$F$91</definedName>
    <definedName name="_xlnm.Print_Area" localSheetId="6">'Cultivos Información Censal'!$A$1:$F$100</definedName>
    <definedName name="_xlnm.Print_Area" localSheetId="7">'División Político-Adminisrativa'!$A$1:$E$41</definedName>
    <definedName name="_xlnm.Print_Area" localSheetId="1">'Economía regional'!$A$1:$I$78</definedName>
    <definedName name="_xlnm.Print_Area" localSheetId="5">'Exportaciones'!$B$1:$O$53</definedName>
    <definedName name="_xlnm.Print_Area" localSheetId="4">'Ganadería y Riego'!$A$1:$H$98</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5">OFFSET(#REF!,0,0,COUNTA(#REF!),COUNTA(#REF!))</definedName>
    <definedName name="rangotd">OFFSET(#REF!,0,0,COUNTA(#REF!),COUNTA(#REF!))</definedName>
    <definedName name="sin_transacciones" localSheetId="5">#REF!</definedName>
    <definedName name="sin_transacciones">#REF!</definedName>
  </definedNames>
  <calcPr fullCalcOnLoad="1"/>
</workbook>
</file>

<file path=xl/sharedStrings.xml><?xml version="1.0" encoding="utf-8"?>
<sst xmlns="http://schemas.openxmlformats.org/spreadsheetml/2006/main" count="663" uniqueCount="442">
  <si>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</si>
  <si>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</si>
  <si>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</si>
  <si>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</si>
  <si>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</si>
  <si>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</si>
  <si>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</si>
  <si>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</si>
  <si>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</si>
  <si>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</si>
  <si>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</si>
  <si>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</si>
  <si>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</si>
  <si>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</si>
  <si>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</si>
  <si>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</si>
  <si>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</si>
  <si>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</si>
  <si>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</si>
  <si>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</si>
  <si>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</si>
  <si>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</si>
  <si>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</si>
  <si>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</si>
  <si>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</si>
  <si>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</si>
  <si>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</si>
  <si>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</si>
  <si>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Cultivo</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</si>
  <si>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</si>
  <si>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</si>
  <si>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</si>
  <si>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</si>
  <si>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</si>
  <si>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</si>
  <si>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</si>
  <si>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</si>
  <si>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</si>
  <si>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</si>
  <si>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</si>
  <si>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</si>
  <si>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Superficie regional por grupo de cultivos</t>
  </si>
  <si>
    <t>Información Censal</t>
  </si>
  <si>
    <t>Choclo</t>
  </si>
  <si>
    <t>Especie</t>
  </si>
  <si>
    <t>UDI</t>
  </si>
  <si>
    <t>Provincia</t>
  </si>
  <si>
    <t>Partido</t>
  </si>
  <si>
    <t>RN</t>
  </si>
  <si>
    <t>Comuna</t>
  </si>
  <si>
    <t>PS</t>
  </si>
  <si>
    <t>Ovinos</t>
  </si>
  <si>
    <t>Conejos</t>
  </si>
  <si>
    <t>Caprinos</t>
  </si>
  <si>
    <t>Cerdos</t>
  </si>
  <si>
    <t>Bovinos</t>
  </si>
  <si>
    <t>CULTIVOS</t>
  </si>
  <si>
    <t>GANADERÍA</t>
  </si>
  <si>
    <t>RIEGO</t>
  </si>
  <si>
    <t>Superficie total con riego por provincia y región (ha)</t>
  </si>
  <si>
    <t>Provincia y total</t>
  </si>
  <si>
    <t>Total Regado</t>
  </si>
  <si>
    <t>Superficie con riego por provincia y región por sistema de riego (ha)</t>
  </si>
  <si>
    <t>ECONOMÍA REGIONAL</t>
  </si>
  <si>
    <t>Por tendido</t>
  </si>
  <si>
    <t>Por surco</t>
  </si>
  <si>
    <t>Otro tradicional</t>
  </si>
  <si>
    <t>Detalle por Provincia y Región</t>
  </si>
  <si>
    <t>Por aspersión tradicional</t>
  </si>
  <si>
    <t>Por carrete o pivote</t>
  </si>
  <si>
    <t>Por goteo o cinta</t>
  </si>
  <si>
    <t>Micro aspersión y microjet</t>
  </si>
  <si>
    <t>PERFIL DE PRODUCTORES</t>
  </si>
  <si>
    <t>ASPECTOS GEOGRÁFICOS Y DEMOGRÁFICOS</t>
  </si>
  <si>
    <t>AUTORIDADES</t>
  </si>
  <si>
    <t>M</t>
  </si>
  <si>
    <t>Superficie regional hortícola por especie</t>
  </si>
  <si>
    <t>Superficie regional frutícola por especie</t>
  </si>
  <si>
    <t>Región/País</t>
  </si>
  <si>
    <t>DIVISIÓN POLÍTICO-ADMINISTRATIVA</t>
  </si>
  <si>
    <t>Capital provincial</t>
  </si>
  <si>
    <t>Comunas</t>
  </si>
  <si>
    <t>Cultivo/Región</t>
  </si>
  <si>
    <t>Especie/Región</t>
  </si>
  <si>
    <t>Naranjo</t>
  </si>
  <si>
    <t>Limonero</t>
  </si>
  <si>
    <t>Olivo</t>
  </si>
  <si>
    <t>País</t>
  </si>
  <si>
    <t>PC</t>
  </si>
  <si>
    <t>Cereales</t>
  </si>
  <si>
    <t>Uva de mesa</t>
  </si>
  <si>
    <t>Palto</t>
  </si>
  <si>
    <t>Tomate consumo fresco</t>
  </si>
  <si>
    <t>Alcachofa</t>
  </si>
  <si>
    <t>Información anual</t>
  </si>
  <si>
    <t>Lechuga</t>
  </si>
  <si>
    <t>Variedades</t>
  </si>
  <si>
    <t>Variedades tintas</t>
  </si>
  <si>
    <t>Variedades blancas</t>
  </si>
  <si>
    <t>Superficie regional vitivinícola por variedad</t>
  </si>
  <si>
    <t>Superficie regional frutal por especie</t>
  </si>
  <si>
    <t>PPD</t>
  </si>
  <si>
    <t>IND</t>
  </si>
  <si>
    <t>Nogal</t>
  </si>
  <si>
    <t>Zanahoria</t>
  </si>
  <si>
    <t>Almendro</t>
  </si>
  <si>
    <t>Bosque Natural por tipo Forestal, (ha)</t>
  </si>
  <si>
    <t>Esclerófilo</t>
  </si>
  <si>
    <t>Eucaliptus globulus</t>
  </si>
  <si>
    <t>Pinus radiata</t>
  </si>
  <si>
    <t>Otras especies</t>
  </si>
  <si>
    <t>Caballares</t>
  </si>
  <si>
    <t>Mulares</t>
  </si>
  <si>
    <t>Información Anual</t>
  </si>
  <si>
    <t>Fuente: elaborado por ODEPA con antecedentes del INE.</t>
  </si>
  <si>
    <t>Año</t>
  </si>
  <si>
    <t>Beneficio de ganado bovino: en toneladas de carne en vara</t>
  </si>
  <si>
    <t>PDC</t>
  </si>
  <si>
    <t>Poroto granado</t>
  </si>
  <si>
    <t>Cebolla de guarda</t>
  </si>
  <si>
    <t>Damasco</t>
  </si>
  <si>
    <t>Frutilla</t>
  </si>
  <si>
    <t>Cebolla de Guarda</t>
  </si>
  <si>
    <t>Tipo Forestal</t>
  </si>
  <si>
    <t>Cabernet Sauvignon - Cabernet</t>
  </si>
  <si>
    <t>Syrah - Sirah, Shiraz</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</si>
  <si>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</si>
  <si>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</si>
  <si>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</si>
  <si>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</si>
  <si>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</si>
  <si>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</si>
  <si>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</si>
  <si>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</si>
  <si>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</si>
  <si>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</si>
  <si>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</si>
  <si>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</si>
  <si>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</si>
  <si>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</si>
  <si>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</si>
  <si>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</si>
  <si>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</si>
  <si>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</si>
  <si>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</si>
  <si>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</si>
  <si>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</si>
  <si>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</si>
  <si>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</si>
  <si>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</si>
  <si>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</si>
  <si>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13</t>
  </si>
  <si>
    <t>de Valparaíso</t>
  </si>
  <si>
    <t>Región Valparaíso</t>
  </si>
  <si>
    <t xml:space="preserve">Zanahoria </t>
  </si>
  <si>
    <t>Repollo</t>
  </si>
  <si>
    <t>Ajo</t>
  </si>
  <si>
    <t>Arveja verde</t>
  </si>
  <si>
    <t>Duraznero tipo conservero</t>
  </si>
  <si>
    <t>Clementina</t>
  </si>
  <si>
    <r>
      <rPr>
        <b/>
        <sz val="12"/>
        <rFont val="Calibri"/>
        <family val="2"/>
      </rPr>
      <t xml:space="preserve">Plantaciones forestales: </t>
    </r>
    <r>
      <rPr>
        <sz val="12"/>
        <rFont val="Calibri"/>
        <family val="2"/>
      </rPr>
      <t>las principales especies son eucalipto globulus y pino radiata. El eucalipto se da fundamentalmente en la comuna de Santo Domingo, de la provincia de San Antonio, y las comunas de Valparaíso y Casablanca, de la provincia de Valparaíso. El pino radiata se localiza en especial en las comunas de Valparaíso y Casablanca. La distribución por especies se puede observar en la tabla de superficie regional forestal por especie.</t>
    </r>
  </si>
  <si>
    <t>Superficie regional forestal por especie</t>
  </si>
  <si>
    <t>Especies forestales</t>
  </si>
  <si>
    <t>Eucalipto globulus</t>
  </si>
  <si>
    <t>Pino radiata</t>
  </si>
  <si>
    <t>Superficie regional de flores por especie</t>
  </si>
  <si>
    <t>Especies de flores</t>
  </si>
  <si>
    <t>Crisantemo</t>
  </si>
  <si>
    <t>Clavel</t>
  </si>
  <si>
    <t>Vid de mesa</t>
  </si>
  <si>
    <t>Mandarino</t>
  </si>
  <si>
    <t>Nectarino</t>
  </si>
  <si>
    <t>Fuente: elaborado por Odepa a partir de información del catastro frutícola para la Región de Valparaíso; Odepa - Ciren.</t>
  </si>
  <si>
    <t>Pinot Noir - Pinot Negro</t>
  </si>
  <si>
    <t>Asnales</t>
  </si>
  <si>
    <t>San Felipe</t>
  </si>
  <si>
    <t>Quillota</t>
  </si>
  <si>
    <t>Petorca</t>
  </si>
  <si>
    <t>Los Andes</t>
  </si>
  <si>
    <t>Valparaíso</t>
  </si>
  <si>
    <t>San Antonio</t>
  </si>
  <si>
    <t>Marga Marga</t>
  </si>
  <si>
    <t>Isla de Pascua</t>
  </si>
  <si>
    <t>San Esteban</t>
  </si>
  <si>
    <t>Rinconada</t>
  </si>
  <si>
    <t>Calle Larga</t>
  </si>
  <si>
    <t>Provincia: Los Andes</t>
  </si>
  <si>
    <t>Provincia: Isla de Pascua</t>
  </si>
  <si>
    <t>La Ligua</t>
  </si>
  <si>
    <t>Cabildo</t>
  </si>
  <si>
    <t>Papudo</t>
  </si>
  <si>
    <t>Zapallar</t>
  </si>
  <si>
    <t>Provincia: Petorca</t>
  </si>
  <si>
    <t>Puchuncaví</t>
  </si>
  <si>
    <t>Juan Fernández</t>
  </si>
  <si>
    <t>Quintero</t>
  </si>
  <si>
    <t>Concón</t>
  </si>
  <si>
    <t>Viña del Mar</t>
  </si>
  <si>
    <t>Villa Alemana</t>
  </si>
  <si>
    <t>Quilpué</t>
  </si>
  <si>
    <t>Casablanca</t>
  </si>
  <si>
    <t>Provincia: Valparaíso</t>
  </si>
  <si>
    <t>Putaendo</t>
  </si>
  <si>
    <t>Catemu</t>
  </si>
  <si>
    <t>Santa María</t>
  </si>
  <si>
    <t>Panquehue</t>
  </si>
  <si>
    <t>Provincia: San Felipe de Aconcagua</t>
  </si>
  <si>
    <t>Provincia: Quillota</t>
  </si>
  <si>
    <t>Nogales</t>
  </si>
  <si>
    <t>Calera</t>
  </si>
  <si>
    <t>La Cruz</t>
  </si>
  <si>
    <t>Hijuelas</t>
  </si>
  <si>
    <t>Limache</t>
  </si>
  <si>
    <t>Olmué</t>
  </si>
  <si>
    <t>Algarrobo</t>
  </si>
  <si>
    <t>El Quisco</t>
  </si>
  <si>
    <t>El Tabo</t>
  </si>
  <si>
    <t>Cartagena</t>
  </si>
  <si>
    <t>Santo Domingo</t>
  </si>
  <si>
    <t>Provincia: San Antonio</t>
  </si>
  <si>
    <t>Gustavo Valdenegro Rubillo</t>
  </si>
  <si>
    <t>Rodrigo Sanchéz Villalobos</t>
  </si>
  <si>
    <t>Patricio Aliaga Díaz</t>
  </si>
  <si>
    <t>Rosa Prieto Valdés</t>
  </si>
  <si>
    <t>Boris Luksic Nieto</t>
  </si>
  <si>
    <t>Patricio Freire Canto</t>
  </si>
  <si>
    <t>Claudio Zurita Ibarra</t>
  </si>
  <si>
    <t>Luis Pradenas Morán</t>
  </si>
  <si>
    <t>Maite Larrondo Laborde</t>
  </si>
  <si>
    <t>Verónica Rossat Arriagada</t>
  </si>
  <si>
    <t>Daniel Morales Espíndola</t>
  </si>
  <si>
    <t>Macarena Santelices Cañas</t>
  </si>
  <si>
    <t>Nelson Venegas Salazar</t>
  </si>
  <si>
    <t>Juan Fernandez</t>
  </si>
  <si>
    <t>Mauricio Carrasco Pardo</t>
  </si>
  <si>
    <t>Virginia Reginato Bozzo</t>
  </si>
  <si>
    <t>José Sabat Marcos</t>
  </si>
  <si>
    <t>Mauricio Viñambres Adasme</t>
  </si>
  <si>
    <t>Rodrigo Martínez Roca</t>
  </si>
  <si>
    <t>Natalia Carrasco Pizarro</t>
  </si>
  <si>
    <t>Emilio Jorquera Romero</t>
  </si>
  <si>
    <t>Rodrigo García Tapia</t>
  </si>
  <si>
    <t>PRO</t>
  </si>
  <si>
    <t>Francisco Chahuán Chahuán</t>
  </si>
  <si>
    <t>Ricardo Lagos Weber</t>
  </si>
  <si>
    <t>Marcelo Schilling Rodríguez</t>
  </si>
  <si>
    <t>María José Hoffmann Opazo</t>
  </si>
  <si>
    <t>San Felipe de Aconcagua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</si>
  <si>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</si>
  <si>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</si>
  <si>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</si>
  <si>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</si>
  <si>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</si>
  <si>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</si>
  <si>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</si>
  <si>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</si>
  <si>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</si>
  <si>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</si>
  <si>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</si>
  <si>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</si>
  <si>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</si>
  <si>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</si>
  <si>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</si>
  <si>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</si>
  <si>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</si>
  <si>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</si>
  <si>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</si>
  <si>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</si>
  <si>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</si>
  <si>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</si>
  <si>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</si>
  <si>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</si>
  <si>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</si>
  <si>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</si>
  <si>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</si>
  <si>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</si>
  <si>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</si>
  <si>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3-4</t>
  </si>
  <si>
    <t>5</t>
  </si>
  <si>
    <t>6-7</t>
  </si>
  <si>
    <t>8-9</t>
  </si>
  <si>
    <t>14</t>
  </si>
  <si>
    <t>Osvaldo Urrutia Soto</t>
  </si>
  <si>
    <t>Rodrigo González Torres</t>
  </si>
  <si>
    <t>Guillermo Reyes Cortéz</t>
  </si>
  <si>
    <t>Llaillay</t>
  </si>
  <si>
    <t>René Mardones Valencia</t>
  </si>
  <si>
    <t>Óscar Sumonte González</t>
  </si>
  <si>
    <t>Omar Vera Castro</t>
  </si>
  <si>
    <t>Fernando Rodríguez Larrain</t>
  </si>
  <si>
    <t>Huertos caseros</t>
  </si>
  <si>
    <r>
      <rPr>
        <b/>
        <sz val="12"/>
        <rFont val="Calibri"/>
        <family val="2"/>
      </rPr>
      <t xml:space="preserve">Flores: </t>
    </r>
    <r>
      <rPr>
        <sz val="12"/>
        <rFont val="Calibri"/>
        <family val="2"/>
      </rPr>
      <t>la región tiene el 38,7% de la superficie nacional, siendo las comunas más importantes La Ligua, de la provincia de Petorca; Hijuelas y Nogales, de la provincia de Quillota, y Limache, correspondiente a la provincia de Marga Marga. En la tabla de superficie de flores por especie se puede encontrar el detalle.</t>
    </r>
  </si>
  <si>
    <t>Alpacas</t>
  </si>
  <si>
    <t>Como se observa, la región no es un gran referente en relación a masas ganaderas.  Sin embargo, la que tiene mayor incidencia a nivel nacional son los mulares, los que explican casi un 11% del total nacional. Las existencias de ganado de la región de Valparaíso, según la información que consta en el Censo de 2007, se muestran a continuación:</t>
  </si>
  <si>
    <t>La región de Valparaíso contiene el 3,5% de la superficie nacional dedicada a cultivos (154.988,8 hectáreas), según información del Censo de 2007. Sus principales usos corresponden a plantaciones forestales, con 37,6% de dicho total;  plantaciones frutales, con 34,1%, y plantas forrajeras, con 10,6%. Estos tres usos concentran el 82,3% de los suelos de cultivo de la región.</t>
  </si>
  <si>
    <r>
      <rPr>
        <b/>
        <sz val="12"/>
        <color indexed="8"/>
        <rFont val="Calibri"/>
        <family val="2"/>
      </rPr>
      <t xml:space="preserve">Hortalizas: </t>
    </r>
    <r>
      <rPr>
        <sz val="12"/>
        <color indexed="8"/>
        <rFont val="Calibri"/>
        <family val="2"/>
      </rPr>
      <t>la región de Valparaíso es una zona que aporta en gran cantidad a la oferta hortícola de consumo interno a nivel país. Cerca de 10.200 hectáreas se destinan a este grupo, las que representan el 10,7% del total de superficie hortícola a nivel nacional. En la tabla de superficie regional hortícola por especie se detallan las principales diez especies hortícolas de la región, según la magnitud de su superficie. Como se observa, la importancia regional respecto del país en algunas especies es sumamente importante y estratégica, con el poroto granado y el repollo como máximos exponentes, ya que explican cerca del 26% y 33% de la oferta nacional, respectivamente.</t>
    </r>
  </si>
  <si>
    <r>
      <rPr>
        <b/>
        <sz val="12"/>
        <rFont val="Calibri"/>
        <family val="2"/>
      </rPr>
      <t xml:space="preserve">Frutales: </t>
    </r>
    <r>
      <rPr>
        <sz val="12"/>
        <rFont val="Calibri"/>
        <family val="2"/>
      </rPr>
      <t>la región posee el 17% de la superficie frutal del país. A nivel de especies, cabe destacar que la región posee el 53,8% de la superficie nacional de paltos especie que también tiene una importancia a nivel regional. El detalle se puede apreciar en la tabla de frutales por especie.</t>
    </r>
  </si>
  <si>
    <t>Papa</t>
  </si>
  <si>
    <t>Poroto</t>
  </si>
  <si>
    <t>Otros industriales</t>
  </si>
  <si>
    <t>Fuente: elaborado por Odepa con información de la encuesta de superficie sembrada de cultivos anuales, INE.</t>
  </si>
  <si>
    <t>Si bien en la región de Valparaíso predomina la existencia de explotaciones con un tamaño inferior a 20 ha, que concentra el 80,7% del total de las explotaciones, esto equivale únicamente al 4,02% del total de la superficie explotada. Caso contrario ocurre en las explotaciones de más de 100 ha, donde el número de explotaciones representa el 7,7% del total de estas, pero inversamente explica el 89,72% de la superficie explotada. Por su parte, las explotaciones de 20 a 50 ha representan el 7,8% del total de explotaciones y el 3,02% de la superficie. Finalmente, las explotaciones con 50 a 100 ha explican el 3,8% del total de las explotaciones y el 3,24% de la superficie.</t>
  </si>
  <si>
    <t>Liliana Yáñez Barrios</t>
  </si>
  <si>
    <t>ILE</t>
  </si>
  <si>
    <t>Cebolla temprana</t>
  </si>
  <si>
    <t>Existencia de ganado caprino en explotaciones de 20 cabezas y más, según regiones seleccionadas</t>
  </si>
  <si>
    <t>Existencias de ganado caprino (número de cabezas)</t>
  </si>
  <si>
    <t>Particpación regional</t>
  </si>
  <si>
    <t>Existencia de ganado bovino en explotaciones de 10 cabezas y más, según regiones seleccionadas</t>
  </si>
  <si>
    <t>Existencias de ganado bovino (número de cabezas)</t>
  </si>
  <si>
    <t xml:space="preserve">Valparaíso </t>
  </si>
  <si>
    <t>VII Censo Agropecuario y Forestal 2007, Encuesta de bovinos 2013 y 2015</t>
  </si>
  <si>
    <t>Luis Alberto Mella Gajardo</t>
  </si>
  <si>
    <t>Superficie regional vitivinícola (ha)</t>
  </si>
  <si>
    <t>Vides de Vinificación</t>
  </si>
  <si>
    <t>Blancas</t>
  </si>
  <si>
    <t>Tintas</t>
  </si>
  <si>
    <t>Gustavo Alessandri B</t>
  </si>
  <si>
    <t>IND - UDI</t>
  </si>
  <si>
    <t>Edgardo González</t>
  </si>
  <si>
    <t>Margarita Osorio</t>
  </si>
  <si>
    <t>AMP</t>
  </si>
  <si>
    <t>Trinidad Rojo</t>
  </si>
  <si>
    <t xml:space="preserve">Manuel Rivera Martínez </t>
  </si>
  <si>
    <t xml:space="preserve">Eliana Olmos </t>
  </si>
  <si>
    <t>Leopoldo González</t>
  </si>
  <si>
    <t>José Luis Yáñez</t>
  </si>
  <si>
    <t>Superficie regional de cultivos anuales</t>
  </si>
  <si>
    <t>Trigo Harinero</t>
  </si>
  <si>
    <t>Maíz Consumo</t>
  </si>
  <si>
    <t xml:space="preserve">Otras </t>
  </si>
  <si>
    <t>Palma Chilena</t>
  </si>
  <si>
    <t>Ciprés de la Cordillera</t>
  </si>
  <si>
    <t>Inventario de bosques plantados por especie acumulado a diciembre de 2015 (ha)</t>
  </si>
  <si>
    <t>Fuente: Instituto Forestal, Anuario Forestal 2016.</t>
  </si>
  <si>
    <t>Superficie regional hortícola por especie (ha).</t>
  </si>
  <si>
    <t>Urbano</t>
  </si>
  <si>
    <t>Región 2017 (ha)</t>
  </si>
  <si>
    <t>Duraznero  tipo conservero</t>
  </si>
  <si>
    <t>Roble Hualo</t>
  </si>
  <si>
    <t>VII Censo Agropecuario y Forestal 2007, Encuesta de caprinos 2010,2013, 2015 y 2017</t>
  </si>
  <si>
    <t>Provincia: Marga Marga</t>
  </si>
  <si>
    <t>Puchincaví</t>
  </si>
  <si>
    <t>Quinteros</t>
  </si>
  <si>
    <t>Fuente: elaborado por Odepa a partir de información de la Subsecretaría de Desarrollo Regional y Administrativo (SUBDERE).</t>
  </si>
  <si>
    <t xml:space="preserve">La Región de Valparaíso (V), cuya capital es Valparaíso, se ubicada en la zona central de Chile. Esta región cuenta con una superficie total de 16.396,1 kilómetros cuadrados, que representa el 2,2% del territorio nacional. Dentro de su superficie se considera el territorio insular, compuesto por las islas de Pascua, Salas y Gómez, San Félix y San Ambrosio, y el Archipiélago Juan Fernández compuesto por las islas Alejandro Selkirk, Robinson Crusoe y Santa Clara.  Cifras del Censo 2017, indican que la población alcanza los 1.815.902 habitantes (880.215 hombres y 935.687 mujeres). Presenta un clima templado de tipo mediterráneo, donde las precipitaciones tienen mayor importancia y regularidad. De esta forma, la presencia de humedad, además de un relieve que permite el desarrollo de sistemas hidrográficos de tipo andino y costero, hace que la vegetación sea más variada en comparación a las regiones ubicadas al norte de ésta.
</t>
  </si>
  <si>
    <t xml:space="preserve">Mujeres/Hombres (%) </t>
  </si>
  <si>
    <t>Fuente: Elaborado por Odepa con información del INE.</t>
  </si>
  <si>
    <t>H</t>
  </si>
  <si>
    <t>Isabel Allende Bussi</t>
  </si>
  <si>
    <t>Juan Ignacio Latorre Riveros</t>
  </si>
  <si>
    <t>RD</t>
  </si>
  <si>
    <t>Kenneth Pugh Olavarría</t>
  </si>
  <si>
    <t>Camila Flores Oporto</t>
  </si>
  <si>
    <t>Diego Ibáñez Cotroneo</t>
  </si>
  <si>
    <t>FA</t>
  </si>
  <si>
    <t xml:space="preserve">Pablo Kast Sommerhoff </t>
  </si>
  <si>
    <t>EVOPOLI</t>
  </si>
  <si>
    <t>Andrés Longton Herrera</t>
  </si>
  <si>
    <t>Carolina Marzán Pinto</t>
  </si>
  <si>
    <t>Luis Pardo Sáinz</t>
  </si>
  <si>
    <t>Daniel Verdessi Belemmi</t>
  </si>
  <si>
    <t>Jorge Brito Hasbún</t>
  </si>
  <si>
    <t>Andrés Celis Montt</t>
  </si>
  <si>
    <t>Marcelo Díaz Díaz</t>
  </si>
  <si>
    <t>Camila Rojas Valderrama</t>
  </si>
  <si>
    <t>Víctor Torres Jeldes</t>
  </si>
  <si>
    <t>María de los Angeles de la Paz Riveros</t>
  </si>
  <si>
    <t>Laura Alarcón Rapu</t>
  </si>
  <si>
    <t>Sergio Salazar Vargas</t>
  </si>
  <si>
    <t>María Paz Santelices Caña</t>
  </si>
  <si>
    <t>Iván Cisternas Tapia</t>
  </si>
  <si>
    <t>Gabriela Alcalde Cavada</t>
  </si>
  <si>
    <t>Claudio Rodriguez Cataldo</t>
  </si>
  <si>
    <t>María Carolina Corti Badía</t>
  </si>
  <si>
    <t>Actividad</t>
  </si>
  <si>
    <t>PIB Regional</t>
  </si>
  <si>
    <t>PIB País</t>
  </si>
  <si>
    <t>Agropecuario -silvícola</t>
  </si>
  <si>
    <t>Pesca</t>
  </si>
  <si>
    <t>Minería</t>
  </si>
  <si>
    <t>Industria manufacturera</t>
  </si>
  <si>
    <t>Construcción</t>
  </si>
  <si>
    <t>Comercio, restaurantes y hoteles</t>
  </si>
  <si>
    <t>Transporte, información y comunicaciones</t>
  </si>
  <si>
    <t>Servicios de vivienda e inmobiliarios</t>
  </si>
  <si>
    <t xml:space="preserve"> Participación % agro pecuario-silvicola</t>
  </si>
  <si>
    <t>Fuente: Elaborado por Odepa con información del Banco Central de Chile.</t>
  </si>
  <si>
    <r>
      <t xml:space="preserve">PRODUCTO INTERNO BRUTO - PIB </t>
    </r>
    <r>
      <rPr>
        <b/>
        <sz val="10"/>
        <color indexed="8"/>
        <rFont val="Calibri"/>
        <family val="2"/>
      </rPr>
      <t xml:space="preserve"> (volumen a precios del año anterior encadenado, referencia 2013 (miles de millones de pesos encadenados)                                                                                          </t>
    </r>
  </si>
  <si>
    <t>Año 2016</t>
  </si>
  <si>
    <t>Participación regional</t>
  </si>
  <si>
    <r>
      <t xml:space="preserve">Servicios personales </t>
    </r>
    <r>
      <rPr>
        <sz val="8"/>
        <color indexed="8"/>
        <rFont val="Calibri"/>
        <family val="2"/>
      </rPr>
      <t>(incluye educación, salud, y otros servicios)</t>
    </r>
  </si>
  <si>
    <t>Servicios financieros y empresariales</t>
  </si>
  <si>
    <t>Administración pública</t>
  </si>
  <si>
    <t>Electricidad, gas,agua y gestión de desechos</t>
  </si>
  <si>
    <t>PIB Total</t>
  </si>
  <si>
    <t>Apio</t>
  </si>
  <si>
    <t>Fuente: elaborado por Odepa con información del INE, encuesta de superficie hortícola 2017.</t>
  </si>
  <si>
    <t>Fuente: Elaborado por Odepa con información del SAG, catastro vitícola nacional 2016</t>
  </si>
  <si>
    <t>Fuente: Elaborado por Odepa con información del SAG, catastro vitícola nacional 2016.</t>
  </si>
  <si>
    <t>Región 2017/2018</t>
  </si>
  <si>
    <t>País 2017/2018</t>
  </si>
  <si>
    <t xml:space="preserve">Región/País </t>
  </si>
  <si>
    <t>Cebada Forrajera</t>
  </si>
  <si>
    <t>Riesling</t>
  </si>
  <si>
    <t>Directora y Representante Legal</t>
  </si>
  <si>
    <t>María Emilia Undurraga Marimón</t>
  </si>
  <si>
    <t>La Calera</t>
  </si>
  <si>
    <t>Pedro Caballería Díaz</t>
  </si>
  <si>
    <t>Jorge Martínez Durán</t>
  </si>
  <si>
    <t>Jorge Sharp</t>
  </si>
  <si>
    <t>Pedro Pablo Edmunds Paoa</t>
  </si>
  <si>
    <t>Humberto Lepe Tarragó</t>
  </si>
  <si>
    <t xml:space="preserve">ANTECEDENTES SOCIALES REGIONALES </t>
  </si>
  <si>
    <t>Regiones</t>
  </si>
  <si>
    <t>Arica y Parinacota</t>
  </si>
  <si>
    <t>Tarapacá</t>
  </si>
  <si>
    <t>Antofagasta</t>
  </si>
  <si>
    <t>Atacama</t>
  </si>
  <si>
    <t>Coquimbo</t>
  </si>
  <si>
    <t>Región Metropolitana</t>
  </si>
  <si>
    <t>O'Higgins</t>
  </si>
  <si>
    <t xml:space="preserve">Maule </t>
  </si>
  <si>
    <t>Ñuble</t>
  </si>
  <si>
    <t>Bíobío</t>
  </si>
  <si>
    <t>La Araucanía</t>
  </si>
  <si>
    <t>Los Ríos</t>
  </si>
  <si>
    <t>Los Lagos</t>
  </si>
  <si>
    <t>Aysén</t>
  </si>
  <si>
    <t>Magallanes</t>
  </si>
  <si>
    <t>Fuente: elaborado por Odepa con información de la encuesta Casen 2017, Ministerio de Desarrollo Rural</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</si>
  <si>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</si>
  <si>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</si>
  <si>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</si>
  <si>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</si>
  <si>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 Información regional 2019</t>
  </si>
  <si>
    <t>10</t>
  </si>
  <si>
    <t>11-12</t>
  </si>
  <si>
    <t>*Otras actividades: pesca, industria de productos alimenticios, bebidad y tabacos, industria de la madera y muebles</t>
  </si>
  <si>
    <t>Otras Actividades *</t>
  </si>
  <si>
    <t>Tasa de pobreza por ingresos                                     (ingreso total de los hogares)</t>
  </si>
  <si>
    <t>Tasa de pobreza multidimensional                 (indicadores de Educación, Salud, Trabajo,
Vivienda y Redes)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</si>
</sst>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_-* #,##0_-;\-* #,##0_-;_-* &quot;-&quot;??_-;_-@_-"/>
    <numFmt numFmtId="188" formatCode="[$-10C0A]#,###,##0"/>
    <numFmt numFmtId="189" formatCode="[$-10409]#,##0;\-#,##0"/>
    <numFmt numFmtId="190" formatCode="_-* #,##0\ _€_-;\-* #,##0\ _€_-;_-* &quot;-&quot;??\ _€_-;_-@_-"/>
    <numFmt numFmtId="191" formatCode="_-* #,##0.0\ _€_-;\-* #,##0.0\ _€_-;_-* &quot;-&quot;??\ _€_-;_-@_-"/>
  </numFmts>
  <fonts count="113">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Verdana"/>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color rgb="FF000000"/>
      </left>
      <right/>
      <top/>
      <bottom/>
    </border>
    <border>
      <left style="thin"/>
      <right/>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403">
    <xf numFmtId="0" fontId="0" fillId="0" borderId="0" xfId="0" applyFont="1" applyAlignment="1">
      <alignment/>
    </xf>
    <xf numFmtId="0" fontId="87" fillId="33" borderId="0" xfId="0" applyFont="1" applyFill="1" applyAlignment="1">
      <alignment vertical="center"/>
    </xf>
    <xf numFmtId="0" fontId="88" fillId="33" borderId="0" xfId="0" applyFont="1" applyFill="1" applyAlignment="1">
      <alignment vertical="center"/>
    </xf>
    <xf numFmtId="0" fontId="88" fillId="33" borderId="0" xfId="0" applyFont="1" applyFill="1" applyAlignment="1">
      <alignment horizontal="justify" vertical="center" wrapText="1"/>
    </xf>
    <xf numFmtId="0" fontId="87" fillId="33" borderId="10" xfId="0" applyFont="1" applyFill="1" applyBorder="1" applyAlignment="1">
      <alignment horizontal="center" vertical="center"/>
    </xf>
    <xf numFmtId="3" fontId="88" fillId="33" borderId="10" xfId="0" applyNumberFormat="1" applyFont="1" applyFill="1" applyBorder="1" applyAlignment="1">
      <alignment vertical="center"/>
    </xf>
    <xf numFmtId="180" fontId="88" fillId="33" borderId="10" xfId="62" applyNumberFormat="1" applyFont="1" applyFill="1" applyBorder="1" applyAlignment="1">
      <alignment vertical="center"/>
    </xf>
    <xf numFmtId="0" fontId="88" fillId="33" borderId="0" xfId="0" applyFont="1" applyFill="1" applyBorder="1" applyAlignment="1">
      <alignment vertical="center"/>
    </xf>
    <xf numFmtId="0" fontId="5" fillId="33" borderId="0" xfId="0" applyFont="1" applyFill="1" applyAlignment="1">
      <alignment horizontal="left" vertical="center"/>
    </xf>
    <xf numFmtId="0" fontId="89" fillId="33" borderId="0" xfId="0" applyFont="1" applyFill="1" applyAlignment="1">
      <alignment vertical="center"/>
    </xf>
    <xf numFmtId="0" fontId="90" fillId="33" borderId="0" xfId="0" applyFont="1" applyFill="1" applyAlignment="1">
      <alignment vertical="center"/>
    </xf>
    <xf numFmtId="0" fontId="91" fillId="33" borderId="0" xfId="0" applyFont="1" applyFill="1" applyAlignment="1">
      <alignment vertical="center"/>
    </xf>
    <xf numFmtId="0" fontId="39" fillId="33" borderId="0" xfId="0" applyFont="1" applyFill="1" applyAlignment="1">
      <alignment vertical="center"/>
    </xf>
    <xf numFmtId="0" fontId="90" fillId="33" borderId="10" xfId="0" applyFont="1" applyFill="1" applyBorder="1" applyAlignment="1">
      <alignment horizontal="center" vertical="center" wrapText="1"/>
    </xf>
    <xf numFmtId="183" fontId="40" fillId="33" borderId="11" xfId="62" applyNumberFormat="1" applyFont="1" applyFill="1" applyBorder="1" applyAlignment="1">
      <alignment horizontal="center" vertical="center"/>
    </xf>
    <xf numFmtId="0" fontId="40" fillId="33" borderId="12" xfId="0" applyFont="1" applyFill="1" applyBorder="1" applyAlignment="1">
      <alignment horizontal="center" vertical="center"/>
    </xf>
    <xf numFmtId="183" fontId="40" fillId="33" borderId="13" xfId="62" applyNumberFormat="1" applyFont="1" applyFill="1" applyBorder="1" applyAlignment="1">
      <alignment horizontal="center" vertical="center"/>
    </xf>
    <xf numFmtId="0" fontId="40" fillId="33" borderId="14" xfId="0" applyFont="1" applyFill="1" applyBorder="1" applyAlignment="1">
      <alignment horizontal="center" vertical="center"/>
    </xf>
    <xf numFmtId="0" fontId="41" fillId="33" borderId="0" xfId="0" applyFont="1" applyFill="1" applyAlignment="1">
      <alignment horizontal="left" vertical="center"/>
    </xf>
    <xf numFmtId="3" fontId="40" fillId="33" borderId="0" xfId="0" applyNumberFormat="1" applyFont="1" applyFill="1" applyAlignment="1">
      <alignment vertical="center"/>
    </xf>
    <xf numFmtId="0" fontId="40" fillId="33" borderId="0" xfId="0" applyFont="1" applyFill="1" applyAlignment="1">
      <alignment vertical="center"/>
    </xf>
    <xf numFmtId="0" fontId="92" fillId="33" borderId="0" xfId="0" applyFont="1" applyFill="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40" fillId="33" borderId="10" xfId="0" applyFont="1" applyFill="1" applyBorder="1" applyAlignment="1">
      <alignment horizontal="right" vertical="center"/>
    </xf>
    <xf numFmtId="0" fontId="39" fillId="33" borderId="10" xfId="0" applyFont="1" applyFill="1" applyBorder="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center" vertical="center"/>
    </xf>
    <xf numFmtId="0" fontId="5" fillId="33" borderId="0" xfId="0" applyFont="1" applyFill="1" applyAlignment="1">
      <alignment vertical="center"/>
    </xf>
    <xf numFmtId="0" fontId="87" fillId="33" borderId="10" xfId="0" applyFont="1" applyFill="1" applyBorder="1" applyAlignment="1">
      <alignment horizontal="center" vertical="center" wrapText="1"/>
    </xf>
    <xf numFmtId="0" fontId="86" fillId="33" borderId="0" xfId="0" applyFont="1" applyFill="1" applyAlignment="1">
      <alignment/>
    </xf>
    <xf numFmtId="0" fontId="88" fillId="33" borderId="10" xfId="0" applyFont="1" applyFill="1" applyBorder="1" applyAlignment="1">
      <alignment vertical="center"/>
    </xf>
    <xf numFmtId="180" fontId="88" fillId="33" borderId="10" xfId="0" applyNumberFormat="1" applyFont="1" applyFill="1" applyBorder="1" applyAlignment="1">
      <alignment vertical="center"/>
    </xf>
    <xf numFmtId="181" fontId="88" fillId="33" borderId="10" xfId="0" applyNumberFormat="1" applyFont="1" applyFill="1" applyBorder="1" applyAlignment="1">
      <alignment vertical="center"/>
    </xf>
    <xf numFmtId="180" fontId="88" fillId="33" borderId="10" xfId="0" applyNumberFormat="1" applyFont="1" applyFill="1" applyBorder="1" applyAlignment="1">
      <alignment horizontal="right" vertical="center"/>
    </xf>
    <xf numFmtId="180" fontId="87" fillId="33" borderId="10" xfId="0" applyNumberFormat="1" applyFont="1" applyFill="1" applyBorder="1" applyAlignment="1">
      <alignment horizontal="center" vertical="center"/>
    </xf>
    <xf numFmtId="181" fontId="87" fillId="33" borderId="10" xfId="0" applyNumberFormat="1" applyFont="1" applyFill="1" applyBorder="1" applyAlignment="1">
      <alignment horizontal="center" vertical="center"/>
    </xf>
    <xf numFmtId="0" fontId="87" fillId="33" borderId="0" xfId="0" applyFont="1" applyFill="1" applyBorder="1" applyAlignment="1">
      <alignment horizontal="left" vertical="center" wrapText="1"/>
    </xf>
    <xf numFmtId="0" fontId="88" fillId="33" borderId="0" xfId="0" applyFont="1" applyFill="1" applyAlignment="1">
      <alignment vertical="center" wrapText="1"/>
    </xf>
    <xf numFmtId="0" fontId="87" fillId="33" borderId="0" xfId="0" applyFont="1" applyFill="1" applyAlignment="1">
      <alignment vertical="center" wrapText="1"/>
    </xf>
    <xf numFmtId="0" fontId="88" fillId="33" borderId="0" xfId="0" applyFont="1" applyFill="1" applyAlignment="1">
      <alignment horizontal="justify" vertical="center"/>
    </xf>
    <xf numFmtId="0" fontId="6" fillId="33" borderId="0" xfId="0" applyFont="1" applyFill="1" applyAlignment="1">
      <alignment vertical="center" wrapText="1"/>
    </xf>
    <xf numFmtId="0" fontId="87" fillId="33" borderId="0" xfId="0" applyFont="1" applyFill="1" applyBorder="1" applyAlignment="1">
      <alignment vertical="center" wrapText="1"/>
    </xf>
    <xf numFmtId="0" fontId="93" fillId="33" borderId="0" xfId="0" applyFont="1" applyFill="1" applyAlignment="1">
      <alignment vertical="center"/>
    </xf>
    <xf numFmtId="0" fontId="94" fillId="33" borderId="0" xfId="0" applyFont="1" applyFill="1" applyAlignment="1">
      <alignment vertical="center"/>
    </xf>
    <xf numFmtId="0" fontId="94" fillId="33" borderId="0" xfId="0" applyFont="1" applyFill="1" applyAlignment="1">
      <alignment horizontal="justify" vertical="center" wrapText="1"/>
    </xf>
    <xf numFmtId="0" fontId="93" fillId="33" borderId="0" xfId="0" applyFont="1" applyFill="1" applyAlignment="1">
      <alignment horizontal="left" vertical="center"/>
    </xf>
    <xf numFmtId="0" fontId="93" fillId="33" borderId="10" xfId="0" applyFont="1" applyFill="1" applyBorder="1" applyAlignment="1">
      <alignment horizontal="center" vertical="center" wrapText="1"/>
    </xf>
    <xf numFmtId="0" fontId="94" fillId="33" borderId="10" xfId="0" applyFont="1" applyFill="1" applyBorder="1" applyAlignment="1">
      <alignment vertical="center"/>
    </xf>
    <xf numFmtId="181" fontId="94" fillId="33" borderId="10" xfId="0" applyNumberFormat="1" applyFont="1" applyFill="1" applyBorder="1" applyAlignment="1">
      <alignment vertical="center"/>
    </xf>
    <xf numFmtId="180" fontId="94" fillId="33" borderId="10" xfId="0" applyNumberFormat="1" applyFont="1" applyFill="1" applyBorder="1" applyAlignment="1">
      <alignment vertical="center"/>
    </xf>
    <xf numFmtId="0" fontId="93" fillId="33" borderId="10" xfId="0" applyFont="1" applyFill="1" applyBorder="1" applyAlignment="1">
      <alignment horizontal="center" vertical="center"/>
    </xf>
    <xf numFmtId="179" fontId="45" fillId="33" borderId="10" xfId="51" applyFont="1" applyFill="1" applyBorder="1" applyAlignment="1">
      <alignment horizontal="left" vertical="center"/>
    </xf>
    <xf numFmtId="180" fontId="94" fillId="33" borderId="10" xfId="62" applyNumberFormat="1" applyFont="1" applyFill="1" applyBorder="1" applyAlignment="1">
      <alignment vertical="center"/>
    </xf>
    <xf numFmtId="0" fontId="46" fillId="33" borderId="10" xfId="57" applyFont="1" applyFill="1" applyBorder="1" applyAlignment="1">
      <alignment horizontal="center" vertical="center"/>
      <protection/>
    </xf>
    <xf numFmtId="0" fontId="46" fillId="33" borderId="0" xfId="0" applyFont="1" applyFill="1" applyAlignment="1">
      <alignment horizontal="left" vertical="center"/>
    </xf>
    <xf numFmtId="179" fontId="46" fillId="33" borderId="0" xfId="51" applyFont="1" applyFill="1" applyBorder="1" applyAlignment="1">
      <alignment horizontal="left" vertical="center"/>
    </xf>
    <xf numFmtId="0" fontId="94" fillId="33" borderId="0" xfId="0" applyFont="1" applyFill="1" applyAlignment="1">
      <alignment horizontal="center" vertical="center" wrapText="1"/>
    </xf>
    <xf numFmtId="0" fontId="94" fillId="33" borderId="15" xfId="0" applyFont="1" applyFill="1" applyBorder="1" applyAlignment="1">
      <alignment vertical="center"/>
    </xf>
    <xf numFmtId="0" fontId="94" fillId="33" borderId="16" xfId="0" applyFont="1" applyFill="1" applyBorder="1" applyAlignment="1">
      <alignment vertical="center"/>
    </xf>
    <xf numFmtId="0" fontId="94" fillId="33" borderId="10" xfId="0" applyFont="1" applyFill="1" applyBorder="1" applyAlignment="1">
      <alignment vertical="center" wrapText="1"/>
    </xf>
    <xf numFmtId="0" fontId="93" fillId="33" borderId="10" xfId="0" applyFont="1" applyFill="1" applyBorder="1" applyAlignment="1">
      <alignment vertical="center"/>
    </xf>
    <xf numFmtId="181" fontId="94" fillId="33" borderId="10" xfId="0" applyNumberFormat="1" applyFont="1" applyFill="1" applyBorder="1" applyAlignment="1">
      <alignment horizontal="right" vertical="center"/>
    </xf>
    <xf numFmtId="0" fontId="87" fillId="33" borderId="0" xfId="0" applyFont="1" applyFill="1" applyAlignment="1">
      <alignment horizontal="center" vertical="center" wrapText="1"/>
    </xf>
    <xf numFmtId="0" fontId="87" fillId="33" borderId="0" xfId="0" applyFont="1" applyFill="1" applyAlignment="1">
      <alignment horizontal="left" vertical="center" wrapText="1"/>
    </xf>
    <xf numFmtId="0" fontId="95" fillId="33" borderId="0" xfId="0" applyFont="1" applyFill="1" applyAlignment="1">
      <alignment vertical="center" wrapText="1"/>
    </xf>
    <xf numFmtId="0" fontId="95" fillId="33" borderId="0" xfId="0" applyFont="1" applyFill="1" applyAlignment="1">
      <alignment wrapText="1"/>
    </xf>
    <xf numFmtId="0" fontId="96" fillId="33" borderId="0" xfId="0" applyFont="1" applyFill="1" applyAlignment="1">
      <alignment wrapText="1"/>
    </xf>
    <xf numFmtId="0" fontId="96" fillId="33" borderId="0" xfId="0" applyFont="1" applyFill="1" applyAlignment="1">
      <alignment vertical="center" wrapText="1"/>
    </xf>
    <xf numFmtId="0" fontId="97" fillId="33" borderId="0" xfId="0" applyFont="1" applyFill="1" applyAlignment="1">
      <alignment/>
    </xf>
    <xf numFmtId="0" fontId="98" fillId="33" borderId="0" xfId="0" applyFont="1" applyFill="1" applyAlignment="1">
      <alignment/>
    </xf>
    <xf numFmtId="0" fontId="0" fillId="33" borderId="0" xfId="0" applyFill="1" applyAlignment="1">
      <alignment/>
    </xf>
    <xf numFmtId="0" fontId="99" fillId="33" borderId="0" xfId="0" applyFont="1" applyFill="1" applyAlignment="1">
      <alignment horizontal="center"/>
    </xf>
    <xf numFmtId="17" fontId="99" fillId="33" borderId="0" xfId="0" applyNumberFormat="1" applyFont="1" applyFill="1" applyAlignment="1" quotePrefix="1">
      <alignment horizontal="center"/>
    </xf>
    <xf numFmtId="0" fontId="100" fillId="33" borderId="0" xfId="0" applyFont="1" applyFill="1" applyAlignment="1">
      <alignment horizontal="left" indent="15"/>
    </xf>
    <xf numFmtId="0" fontId="101" fillId="33" borderId="0" xfId="0" applyFont="1" applyFill="1" applyAlignment="1">
      <alignment horizontal="center"/>
    </xf>
    <xf numFmtId="0" fontId="102" fillId="33" borderId="0" xfId="0" applyFont="1" applyFill="1" applyAlignment="1">
      <alignment/>
    </xf>
    <xf numFmtId="0" fontId="97" fillId="33" borderId="0" xfId="0" applyFont="1" applyFill="1" applyAlignment="1" quotePrefix="1">
      <alignment/>
    </xf>
    <xf numFmtId="0" fontId="0" fillId="33" borderId="0" xfId="0" applyFill="1" applyBorder="1" applyAlignment="1">
      <alignment/>
    </xf>
    <xf numFmtId="0" fontId="10" fillId="33" borderId="17" xfId="60" applyFont="1" applyFill="1" applyBorder="1" applyAlignment="1" applyProtection="1">
      <alignment horizontal="left" vertical="center"/>
      <protection/>
    </xf>
    <xf numFmtId="0" fontId="10" fillId="33" borderId="18"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3" fillId="33" borderId="0" xfId="0" applyFont="1" applyFill="1" applyAlignment="1">
      <alignment/>
    </xf>
    <xf numFmtId="0" fontId="12" fillId="33" borderId="0" xfId="0" applyFont="1" applyFill="1" applyAlignment="1">
      <alignment/>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99" fillId="33" borderId="0" xfId="0" applyFont="1" applyFill="1" applyBorder="1" applyAlignment="1">
      <alignment horizontal="center"/>
    </xf>
    <xf numFmtId="0" fontId="98" fillId="33" borderId="0" xfId="0" applyFont="1" applyFill="1" applyBorder="1" applyAlignment="1">
      <alignment vertical="top" wrapText="1"/>
    </xf>
    <xf numFmtId="0" fontId="10" fillId="33" borderId="0" xfId="0" applyFont="1" applyFill="1" applyBorder="1" applyAlignment="1">
      <alignment vertical="center"/>
    </xf>
    <xf numFmtId="0" fontId="98" fillId="33" borderId="0" xfId="0" applyFont="1" applyFill="1" applyBorder="1" applyAlignment="1">
      <alignment horizontal="center" vertical="top" wrapText="1"/>
    </xf>
    <xf numFmtId="0" fontId="104" fillId="33" borderId="0" xfId="0" applyFont="1" applyFill="1" applyBorder="1" applyAlignment="1">
      <alignment/>
    </xf>
    <xf numFmtId="0" fontId="105"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6"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7" fillId="33" borderId="0" xfId="0" applyFont="1" applyFill="1" applyBorder="1" applyAlignment="1">
      <alignment/>
    </xf>
    <xf numFmtId="0" fontId="98" fillId="33" borderId="0" xfId="0" applyFont="1" applyFill="1" applyBorder="1" applyAlignment="1">
      <alignment/>
    </xf>
    <xf numFmtId="0" fontId="105" fillId="33" borderId="0" xfId="0" applyFont="1" applyFill="1" applyBorder="1" applyAlignment="1">
      <alignment vertical="center"/>
    </xf>
    <xf numFmtId="49" fontId="77" fillId="33" borderId="16" xfId="46" applyNumberFormat="1" applyFill="1" applyBorder="1" applyAlignment="1" applyProtection="1">
      <alignment horizontal="center" vertical="center"/>
      <protection/>
    </xf>
    <xf numFmtId="49" fontId="77" fillId="33" borderId="20" xfId="46" applyNumberFormat="1" applyFill="1" applyBorder="1" applyAlignment="1" applyProtection="1">
      <alignment horizontal="center" vertical="center"/>
      <protection/>
    </xf>
    <xf numFmtId="49" fontId="77" fillId="33" borderId="10" xfId="46" applyNumberFormat="1" applyFill="1" applyBorder="1" applyAlignment="1" applyProtection="1">
      <alignment horizontal="center" vertical="center"/>
      <protection/>
    </xf>
    <xf numFmtId="49" fontId="88" fillId="33" borderId="0" xfId="0" applyNumberFormat="1" applyFont="1" applyFill="1" applyAlignment="1">
      <alignment vertical="center"/>
    </xf>
    <xf numFmtId="49" fontId="94" fillId="33" borderId="0" xfId="0" applyNumberFormat="1" applyFont="1" applyFill="1" applyAlignment="1">
      <alignment vertical="center"/>
    </xf>
    <xf numFmtId="49" fontId="91" fillId="33" borderId="0" xfId="0" applyNumberFormat="1" applyFont="1" applyFill="1" applyAlignment="1">
      <alignment vertical="center"/>
    </xf>
    <xf numFmtId="0" fontId="87" fillId="33" borderId="0" xfId="0" applyFont="1" applyFill="1" applyBorder="1" applyAlignment="1">
      <alignment horizontal="left" vertical="center" wrapText="1"/>
    </xf>
    <xf numFmtId="0" fontId="94" fillId="33" borderId="0" xfId="0" applyFont="1" applyFill="1" applyBorder="1" applyAlignment="1">
      <alignment vertical="center"/>
    </xf>
    <xf numFmtId="0" fontId="93" fillId="33" borderId="0" xfId="0" applyFont="1" applyFill="1" applyBorder="1" applyAlignment="1">
      <alignment horizontal="center" vertical="center" wrapText="1"/>
    </xf>
    <xf numFmtId="181" fontId="94" fillId="33" borderId="0" xfId="0" applyNumberFormat="1" applyFont="1" applyFill="1" applyBorder="1" applyAlignment="1">
      <alignment horizontal="right" vertical="center"/>
    </xf>
    <xf numFmtId="4" fontId="94" fillId="33" borderId="0" xfId="0" applyNumberFormat="1" applyFont="1" applyFill="1" applyBorder="1" applyAlignment="1">
      <alignment vertical="center"/>
    </xf>
    <xf numFmtId="180" fontId="94" fillId="33" borderId="0" xfId="62" applyNumberFormat="1" applyFont="1" applyFill="1" applyBorder="1" applyAlignment="1">
      <alignment vertical="center"/>
    </xf>
    <xf numFmtId="0" fontId="93" fillId="33" borderId="0" xfId="0" applyFont="1" applyFill="1" applyBorder="1" applyAlignment="1">
      <alignment vertical="center" wrapText="1"/>
    </xf>
    <xf numFmtId="0" fontId="91" fillId="33" borderId="0" xfId="0" applyFont="1" applyFill="1" applyAlignment="1">
      <alignment horizontal="center" vertical="center" wrapText="1"/>
    </xf>
    <xf numFmtId="0" fontId="91" fillId="33" borderId="0" xfId="0" applyFont="1" applyFill="1" applyAlignment="1">
      <alignment vertical="top" wrapText="1"/>
    </xf>
    <xf numFmtId="0" fontId="39" fillId="33" borderId="0" xfId="0" applyFont="1" applyFill="1" applyAlignment="1">
      <alignment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3" fontId="59" fillId="33" borderId="10" xfId="59" applyNumberFormat="1" applyFont="1" applyFill="1" applyBorder="1" applyAlignment="1">
      <alignment horizontal="center" vertical="center"/>
      <protection/>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3" fillId="33" borderId="0" xfId="59" applyFont="1" applyFill="1">
      <alignment/>
      <protection/>
    </xf>
    <xf numFmtId="186" fontId="60" fillId="33" borderId="16"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9" fontId="60" fillId="33" borderId="10" xfId="63" applyFont="1" applyFill="1" applyBorder="1" applyAlignment="1">
      <alignment vertical="center"/>
    </xf>
    <xf numFmtId="0" fontId="60" fillId="33" borderId="16"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5" xfId="59" applyFont="1" applyFill="1" applyBorder="1" applyAlignment="1">
      <alignment horizontal="center" vertical="center"/>
      <protection/>
    </xf>
    <xf numFmtId="3" fontId="60" fillId="33" borderId="15" xfId="59" applyNumberFormat="1" applyFont="1" applyFill="1" applyBorder="1" applyAlignment="1">
      <alignment horizontal="center" vertical="center"/>
      <protection/>
    </xf>
    <xf numFmtId="3" fontId="59" fillId="33" borderId="15" xfId="59" applyNumberFormat="1" applyFont="1" applyFill="1" applyBorder="1" applyAlignment="1">
      <alignment horizontal="center" vertical="center"/>
      <protection/>
    </xf>
    <xf numFmtId="9" fontId="59" fillId="33" borderId="15" xfId="62" applyFont="1" applyFill="1" applyBorder="1" applyAlignment="1">
      <alignment horizontal="center" vertical="center"/>
    </xf>
    <xf numFmtId="9" fontId="59" fillId="33" borderId="15" xfId="63" applyFont="1" applyFill="1" applyBorder="1" applyAlignment="1">
      <alignment horizontal="center" vertical="center"/>
    </xf>
    <xf numFmtId="9" fontId="60" fillId="33" borderId="16" xfId="63" applyFont="1" applyFill="1" applyBorder="1" applyAlignment="1">
      <alignment horizontal="center" vertical="center"/>
    </xf>
    <xf numFmtId="0" fontId="61" fillId="33" borderId="0" xfId="59" applyFont="1" applyFill="1">
      <alignment/>
      <protection/>
    </xf>
    <xf numFmtId="3" fontId="88" fillId="33" borderId="23" xfId="0" applyNumberFormat="1" applyFont="1" applyFill="1" applyBorder="1" applyAlignment="1">
      <alignment horizontal="right" vertical="center"/>
    </xf>
    <xf numFmtId="180" fontId="88" fillId="33" borderId="23" xfId="62" applyNumberFormat="1" applyFont="1" applyFill="1" applyBorder="1" applyAlignment="1">
      <alignment horizontal="right" vertical="center"/>
    </xf>
    <xf numFmtId="3" fontId="88" fillId="33" borderId="24" xfId="0" applyNumberFormat="1" applyFont="1" applyFill="1" applyBorder="1" applyAlignment="1">
      <alignment horizontal="right" vertical="center"/>
    </xf>
    <xf numFmtId="180" fontId="88" fillId="33" borderId="24" xfId="62" applyNumberFormat="1" applyFont="1" applyFill="1" applyBorder="1" applyAlignment="1">
      <alignment horizontal="right" vertical="center"/>
    </xf>
    <xf numFmtId="3" fontId="87" fillId="33" borderId="24" xfId="0" applyNumberFormat="1" applyFont="1" applyFill="1" applyBorder="1" applyAlignment="1">
      <alignment horizontal="right" vertical="center"/>
    </xf>
    <xf numFmtId="180" fontId="87" fillId="33" borderId="24" xfId="62" applyNumberFormat="1" applyFont="1" applyFill="1" applyBorder="1" applyAlignment="1">
      <alignment horizontal="right" vertical="center"/>
    </xf>
    <xf numFmtId="3" fontId="88" fillId="33" borderId="21" xfId="0" applyNumberFormat="1" applyFont="1" applyFill="1" applyBorder="1" applyAlignment="1">
      <alignment horizontal="right" vertical="center"/>
    </xf>
    <xf numFmtId="180" fontId="88" fillId="33" borderId="21" xfId="62" applyNumberFormat="1" applyFont="1" applyFill="1" applyBorder="1" applyAlignment="1">
      <alignment horizontal="right" vertical="center"/>
    </xf>
    <xf numFmtId="180" fontId="87" fillId="33" borderId="10" xfId="62" applyNumberFormat="1" applyFont="1" applyFill="1" applyBorder="1" applyAlignment="1">
      <alignment horizontal="center" vertical="center"/>
    </xf>
    <xf numFmtId="0" fontId="107" fillId="33" borderId="0" xfId="0" applyFont="1" applyFill="1" applyBorder="1" applyAlignment="1">
      <alignment vertical="center"/>
    </xf>
    <xf numFmtId="0" fontId="108" fillId="33" borderId="0" xfId="0" applyFont="1" applyFill="1" applyBorder="1" applyAlignment="1">
      <alignment vertical="center"/>
    </xf>
    <xf numFmtId="0" fontId="109" fillId="33" borderId="0" xfId="0" applyFont="1" applyFill="1" applyBorder="1" applyAlignment="1">
      <alignment vertical="center"/>
    </xf>
    <xf numFmtId="0" fontId="87" fillId="33" borderId="10" xfId="0" applyFont="1" applyFill="1" applyBorder="1" applyAlignment="1">
      <alignment horizontal="center" vertical="center"/>
    </xf>
    <xf numFmtId="0" fontId="88" fillId="33" borderId="10" xfId="0" applyFont="1" applyFill="1" applyBorder="1" applyAlignment="1">
      <alignment horizontal="left" vertical="center" wrapText="1"/>
    </xf>
    <xf numFmtId="0" fontId="87" fillId="33" borderId="10" xfId="0" applyFont="1" applyFill="1" applyBorder="1" applyAlignment="1">
      <alignment vertical="center"/>
    </xf>
    <xf numFmtId="181" fontId="87" fillId="33" borderId="10" xfId="0" applyNumberFormat="1" applyFont="1" applyFill="1" applyBorder="1" applyAlignment="1">
      <alignment vertical="center"/>
    </xf>
    <xf numFmtId="181" fontId="88" fillId="33" borderId="10" xfId="0" applyNumberFormat="1" applyFont="1" applyFill="1" applyBorder="1" applyAlignment="1">
      <alignment horizontal="right" vertical="center"/>
    </xf>
    <xf numFmtId="181" fontId="87"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1" fontId="45" fillId="33" borderId="10" xfId="49" applyNumberFormat="1" applyFont="1" applyFill="1" applyBorder="1" applyAlignment="1">
      <alignment horizontal="right" vertical="center"/>
    </xf>
    <xf numFmtId="187" fontId="88" fillId="33" borderId="10" xfId="49" applyNumberFormat="1" applyFont="1" applyFill="1" applyBorder="1" applyAlignment="1">
      <alignment vertical="center"/>
    </xf>
    <xf numFmtId="181" fontId="46" fillId="33" borderId="10" xfId="49" applyNumberFormat="1" applyFont="1" applyFill="1" applyBorder="1" applyAlignment="1">
      <alignment horizontal="right" vertical="center"/>
    </xf>
    <xf numFmtId="181" fontId="94" fillId="33" borderId="0" xfId="0" applyNumberFormat="1" applyFont="1" applyFill="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89" fontId="18" fillId="0" borderId="10" xfId="0" applyNumberFormat="1" applyFont="1" applyBorder="1" applyAlignment="1" applyProtection="1">
      <alignment horizontal="right" vertical="center" wrapText="1" readingOrder="1"/>
      <protection locked="0"/>
    </xf>
    <xf numFmtId="0" fontId="17" fillId="0" borderId="18" xfId="0" applyFont="1" applyFill="1" applyBorder="1" applyAlignment="1" applyProtection="1">
      <alignment vertical="top" wrapText="1" readingOrder="1"/>
      <protection locked="0"/>
    </xf>
    <xf numFmtId="189"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39" fillId="33" borderId="10" xfId="0" applyFont="1" applyFill="1" applyBorder="1" applyAlignment="1">
      <alignment horizontal="left"/>
    </xf>
    <xf numFmtId="3" fontId="40" fillId="33" borderId="10" xfId="0" applyNumberFormat="1" applyFont="1" applyFill="1" applyBorder="1" applyAlignment="1">
      <alignment horizontal="right"/>
    </xf>
    <xf numFmtId="3" fontId="39" fillId="33" borderId="10" xfId="0" applyNumberFormat="1" applyFont="1" applyFill="1" applyBorder="1" applyAlignment="1">
      <alignment horizontal="right"/>
    </xf>
    <xf numFmtId="3" fontId="39" fillId="33" borderId="24" xfId="0" applyNumberFormat="1" applyFont="1" applyFill="1" applyBorder="1" applyAlignment="1">
      <alignment horizontal="right"/>
    </xf>
    <xf numFmtId="0" fontId="46" fillId="33" borderId="10" xfId="0" applyFont="1" applyFill="1" applyBorder="1" applyAlignment="1">
      <alignment horizontal="left" vertical="center"/>
    </xf>
    <xf numFmtId="0" fontId="93" fillId="33" borderId="23" xfId="0" applyFont="1" applyFill="1" applyBorder="1" applyAlignment="1">
      <alignment horizontal="center" vertical="center" wrapText="1"/>
    </xf>
    <xf numFmtId="0" fontId="39" fillId="33" borderId="10" xfId="0" applyFont="1" applyFill="1" applyBorder="1" applyAlignment="1">
      <alignment horizontal="center" vertical="center" wrapText="1"/>
    </xf>
    <xf numFmtId="3" fontId="91" fillId="33" borderId="0" xfId="0" applyNumberFormat="1" applyFont="1" applyFill="1" applyAlignment="1">
      <alignment vertical="center"/>
    </xf>
    <xf numFmtId="187" fontId="91" fillId="33" borderId="0" xfId="0" applyNumberFormat="1" applyFont="1" applyFill="1" applyAlignment="1">
      <alignment vertical="center"/>
    </xf>
    <xf numFmtId="180" fontId="91" fillId="33" borderId="0" xfId="0" applyNumberFormat="1" applyFont="1" applyFill="1" applyAlignment="1">
      <alignment vertical="center"/>
    </xf>
    <xf numFmtId="183" fontId="91" fillId="33" borderId="0" xfId="0" applyNumberFormat="1" applyFont="1" applyFill="1" applyAlignment="1">
      <alignment vertical="center"/>
    </xf>
    <xf numFmtId="0" fontId="93" fillId="33" borderId="0" xfId="0" applyFont="1" applyFill="1" applyAlignment="1">
      <alignment horizontal="left" vertical="center" wrapText="1"/>
    </xf>
    <xf numFmtId="0" fontId="87" fillId="33" borderId="0" xfId="0" applyFont="1" applyFill="1" applyBorder="1" applyAlignment="1">
      <alignment vertical="center"/>
    </xf>
    <xf numFmtId="0" fontId="93" fillId="33" borderId="10" xfId="0" applyFont="1" applyFill="1" applyBorder="1" applyAlignment="1">
      <alignment horizontal="left" vertical="center" wrapText="1"/>
    </xf>
    <xf numFmtId="180" fontId="93" fillId="33" borderId="10" xfId="62" applyNumberFormat="1" applyFont="1" applyFill="1" applyBorder="1" applyAlignment="1">
      <alignment horizontal="right" vertical="center" wrapText="1"/>
    </xf>
    <xf numFmtId="187" fontId="93" fillId="33" borderId="10" xfId="49" applyNumberFormat="1" applyFont="1" applyFill="1" applyBorder="1" applyAlignment="1">
      <alignment horizontal="left" vertical="center" wrapText="1"/>
    </xf>
    <xf numFmtId="180" fontId="93" fillId="33" borderId="10" xfId="62" applyNumberFormat="1" applyFont="1" applyFill="1" applyBorder="1" applyAlignment="1">
      <alignment vertical="center"/>
    </xf>
    <xf numFmtId="0" fontId="93" fillId="33" borderId="10" xfId="0" applyFont="1" applyFill="1" applyBorder="1" applyAlignment="1">
      <alignment vertical="center" wrapText="1"/>
    </xf>
    <xf numFmtId="3" fontId="93" fillId="33" borderId="10" xfId="0" applyNumberFormat="1" applyFont="1" applyFill="1" applyBorder="1" applyAlignment="1">
      <alignment horizontal="right" vertical="center"/>
    </xf>
    <xf numFmtId="181" fontId="93" fillId="33" borderId="10" xfId="0" applyNumberFormat="1" applyFont="1" applyFill="1" applyBorder="1" applyAlignment="1">
      <alignment horizontal="right" vertical="center"/>
    </xf>
    <xf numFmtId="0" fontId="94" fillId="33" borderId="10" xfId="0" applyFont="1" applyFill="1" applyBorder="1" applyAlignment="1">
      <alignment horizontal="left" vertical="center" wrapText="1"/>
    </xf>
    <xf numFmtId="187" fontId="94" fillId="33" borderId="10" xfId="49" applyNumberFormat="1" applyFont="1" applyFill="1" applyBorder="1" applyAlignment="1">
      <alignment horizontal="right" vertical="center" wrapText="1"/>
    </xf>
    <xf numFmtId="180" fontId="94" fillId="33" borderId="10" xfId="62" applyNumberFormat="1" applyFont="1" applyFill="1" applyBorder="1" applyAlignment="1">
      <alignment horizontal="right" vertical="center" wrapText="1"/>
    </xf>
    <xf numFmtId="181" fontId="94" fillId="33" borderId="0" xfId="0" applyNumberFormat="1" applyFont="1" applyFill="1" applyBorder="1" applyAlignment="1">
      <alignment vertical="center"/>
    </xf>
    <xf numFmtId="180" fontId="94" fillId="33" borderId="0" xfId="0" applyNumberFormat="1" applyFont="1" applyFill="1" applyBorder="1" applyAlignment="1">
      <alignment vertical="center"/>
    </xf>
    <xf numFmtId="181" fontId="93" fillId="33" borderId="0" xfId="0" applyNumberFormat="1" applyFont="1" applyFill="1" applyBorder="1" applyAlignment="1">
      <alignment horizontal="center" vertical="center"/>
    </xf>
    <xf numFmtId="180" fontId="93" fillId="33" borderId="0" xfId="0" applyNumberFormat="1" applyFont="1" applyFill="1" applyBorder="1" applyAlignment="1">
      <alignment horizontal="center" vertical="center"/>
    </xf>
    <xf numFmtId="187" fontId="94" fillId="33" borderId="0" xfId="49" applyNumberFormat="1" applyFont="1" applyFill="1" applyAlignment="1">
      <alignment vertical="center"/>
    </xf>
    <xf numFmtId="180" fontId="93" fillId="33" borderId="10" xfId="0" applyNumberFormat="1" applyFont="1" applyFill="1" applyBorder="1" applyAlignment="1">
      <alignment vertical="center"/>
    </xf>
    <xf numFmtId="0" fontId="77" fillId="33" borderId="10" xfId="46" applyNumberFormat="1" applyFill="1" applyBorder="1" applyAlignment="1" applyProtection="1">
      <alignment horizontal="center" vertical="center"/>
      <protection/>
    </xf>
    <xf numFmtId="0" fontId="87" fillId="0" borderId="0" xfId="0" applyFont="1" applyFill="1" applyAlignment="1">
      <alignment vertical="center"/>
    </xf>
    <xf numFmtId="0" fontId="88" fillId="0" borderId="0" xfId="0" applyFont="1" applyFill="1" applyAlignment="1">
      <alignment vertical="center"/>
    </xf>
    <xf numFmtId="0" fontId="88" fillId="0" borderId="0" xfId="0" applyFont="1" applyFill="1" applyBorder="1" applyAlignment="1">
      <alignment horizontal="center" vertical="center"/>
    </xf>
    <xf numFmtId="0" fontId="88" fillId="0" borderId="0" xfId="0" applyFont="1" applyFill="1" applyAlignment="1">
      <alignment/>
    </xf>
    <xf numFmtId="0" fontId="88" fillId="0" borderId="10" xfId="0" applyFont="1" applyFill="1" applyBorder="1" applyAlignment="1">
      <alignment horizontal="center" vertical="center"/>
    </xf>
    <xf numFmtId="0" fontId="87" fillId="0" borderId="0" xfId="0" applyFont="1" applyFill="1" applyAlignment="1">
      <alignment vertical="center" wrapText="1"/>
    </xf>
    <xf numFmtId="49" fontId="88" fillId="0" borderId="0" xfId="0" applyNumberFormat="1" applyFont="1" applyFill="1" applyAlignment="1">
      <alignment vertical="center"/>
    </xf>
    <xf numFmtId="0" fontId="94" fillId="0" borderId="10" xfId="0" applyFont="1" applyBorder="1" applyAlignment="1">
      <alignment/>
    </xf>
    <xf numFmtId="0" fontId="93" fillId="0" borderId="10" xfId="0" applyFont="1" applyBorder="1" applyAlignment="1">
      <alignment/>
    </xf>
    <xf numFmtId="0" fontId="110" fillId="0" borderId="0" xfId="0" applyFont="1" applyBorder="1" applyAlignment="1">
      <alignment/>
    </xf>
    <xf numFmtId="0" fontId="93" fillId="33" borderId="0" xfId="0" applyFont="1" applyFill="1" applyAlignment="1">
      <alignment horizontal="center" vertical="center"/>
    </xf>
    <xf numFmtId="0" fontId="93" fillId="0" borderId="10" xfId="0" applyFont="1" applyFill="1" applyBorder="1" applyAlignment="1">
      <alignment vertical="center"/>
    </xf>
    <xf numFmtId="0" fontId="93" fillId="0" borderId="10" xfId="0" applyFont="1" applyBorder="1" applyAlignment="1">
      <alignment horizontal="center" vertical="center"/>
    </xf>
    <xf numFmtId="190" fontId="94" fillId="0" borderId="10" xfId="52" applyNumberFormat="1" applyFont="1" applyBorder="1" applyAlignment="1">
      <alignment/>
    </xf>
    <xf numFmtId="0" fontId="94" fillId="0" borderId="10" xfId="0" applyFont="1" applyBorder="1" applyAlignment="1">
      <alignment horizontal="left" vertical="top"/>
    </xf>
    <xf numFmtId="190" fontId="94" fillId="0" borderId="10" xfId="52" applyNumberFormat="1" applyFont="1" applyBorder="1" applyAlignment="1">
      <alignment horizontal="left" vertical="top"/>
    </xf>
    <xf numFmtId="180" fontId="94" fillId="33" borderId="10" xfId="62" applyNumberFormat="1" applyFont="1" applyFill="1" applyBorder="1" applyAlignment="1">
      <alignment horizontal="right" vertical="top"/>
    </xf>
    <xf numFmtId="0" fontId="94" fillId="0" borderId="10" xfId="0" applyFont="1" applyBorder="1" applyAlignment="1">
      <alignment horizontal="left"/>
    </xf>
    <xf numFmtId="190" fontId="93" fillId="0" borderId="10" xfId="52" applyNumberFormat="1" applyFont="1" applyBorder="1" applyAlignment="1">
      <alignment/>
    </xf>
    <xf numFmtId="180" fontId="93" fillId="0" borderId="10" xfId="62" applyNumberFormat="1" applyFont="1" applyBorder="1" applyAlignment="1">
      <alignment/>
    </xf>
    <xf numFmtId="189" fontId="39" fillId="33" borderId="24" xfId="0" applyNumberFormat="1" applyFont="1" applyFill="1" applyBorder="1" applyAlignment="1">
      <alignment horizontal="right"/>
    </xf>
    <xf numFmtId="189" fontId="40" fillId="33" borderId="10" xfId="0" applyNumberFormat="1" applyFont="1" applyFill="1" applyBorder="1" applyAlignment="1">
      <alignment horizontal="right"/>
    </xf>
    <xf numFmtId="181" fontId="93" fillId="33" borderId="10" xfId="0" applyNumberFormat="1" applyFont="1" applyFill="1" applyBorder="1" applyAlignment="1">
      <alignment vertical="center"/>
    </xf>
    <xf numFmtId="0" fontId="39"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65" fillId="33" borderId="0" xfId="0" applyFont="1" applyFill="1" applyAlignment="1">
      <alignment vertical="center"/>
    </xf>
    <xf numFmtId="0" fontId="66" fillId="33" borderId="0" xfId="0" applyFont="1" applyFill="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3" borderId="10" xfId="0" applyFont="1" applyFill="1" applyBorder="1" applyAlignment="1">
      <alignment vertical="center"/>
    </xf>
    <xf numFmtId="0" fontId="66" fillId="33" borderId="10" xfId="0" applyFont="1" applyFill="1" applyBorder="1" applyAlignment="1">
      <alignment horizontal="left" vertical="center"/>
    </xf>
    <xf numFmtId="0" fontId="60" fillId="33" borderId="0" xfId="0" applyFont="1" applyFill="1" applyAlignment="1">
      <alignment/>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0" xfId="0" applyFont="1" applyFill="1" applyAlignment="1">
      <alignment horizontal="left" vertical="center" wrapText="1"/>
    </xf>
    <xf numFmtId="0" fontId="95" fillId="33" borderId="0" xfId="0" applyFont="1" applyFill="1" applyAlignment="1">
      <alignment horizontal="center" wrapText="1"/>
    </xf>
    <xf numFmtId="0" fontId="99" fillId="33" borderId="0" xfId="0" applyFont="1" applyFill="1" applyAlignment="1">
      <alignment vertical="center"/>
    </xf>
    <xf numFmtId="0" fontId="95" fillId="33" borderId="0" xfId="0" applyFont="1" applyFill="1" applyAlignment="1">
      <alignment horizontal="center" vertical="center" wrapText="1"/>
    </xf>
    <xf numFmtId="41" fontId="86" fillId="0" borderId="21" xfId="0" applyNumberFormat="1" applyFont="1" applyBorder="1" applyAlignment="1">
      <alignment horizontal="center"/>
    </xf>
    <xf numFmtId="41" fontId="86" fillId="0" borderId="16" xfId="0" applyNumberFormat="1" applyFont="1" applyBorder="1" applyAlignment="1">
      <alignment horizontal="center"/>
    </xf>
    <xf numFmtId="41" fontId="86"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5" fillId="0" borderId="0" xfId="0" applyFont="1" applyFill="1" applyAlignment="1">
      <alignment wrapText="1"/>
    </xf>
    <xf numFmtId="0" fontId="0" fillId="0" borderId="0" xfId="0" applyAlignment="1">
      <alignment vertical="center"/>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3" fontId="87" fillId="33" borderId="10" xfId="0" applyNumberFormat="1" applyFont="1" applyFill="1" applyBorder="1" applyAlignment="1">
      <alignment horizontal="right" vertical="center"/>
    </xf>
    <xf numFmtId="180" fontId="87" fillId="33" borderId="10" xfId="62" applyNumberFormat="1" applyFont="1" applyFill="1" applyBorder="1" applyAlignment="1">
      <alignment horizontal="right" vertical="center"/>
    </xf>
    <xf numFmtId="169" fontId="88" fillId="33" borderId="10" xfId="50" applyFont="1" applyFill="1" applyBorder="1" applyAlignment="1">
      <alignment vertical="center"/>
    </xf>
    <xf numFmtId="169" fontId="87" fillId="33" borderId="10" xfId="50" applyFont="1" applyFill="1" applyBorder="1" applyAlignment="1">
      <alignment vertical="center"/>
    </xf>
    <xf numFmtId="180" fontId="87" fillId="33" borderId="10" xfId="62" applyNumberFormat="1" applyFont="1" applyFill="1" applyBorder="1" applyAlignment="1">
      <alignment vertical="center"/>
    </xf>
    <xf numFmtId="41" fontId="86" fillId="0" borderId="10" xfId="0" applyNumberFormat="1" applyFont="1" applyBorder="1" applyAlignment="1">
      <alignment horizontal="left" vertical="top"/>
    </xf>
    <xf numFmtId="0" fontId="111"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99" fillId="33" borderId="0" xfId="0" applyFont="1" applyFill="1" applyAlignment="1">
      <alignment horizontal="center"/>
    </xf>
    <xf numFmtId="0" fontId="101" fillId="33" borderId="0" xfId="0" applyFont="1" applyFill="1" applyAlignment="1">
      <alignment horizontal="center" vertical="center"/>
    </xf>
    <xf numFmtId="0" fontId="106"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99" fillId="33" borderId="0" xfId="0" applyFont="1" applyFill="1" applyAlignment="1">
      <alignment horizontal="center" vertical="center"/>
    </xf>
    <xf numFmtId="0" fontId="88" fillId="33" borderId="0" xfId="0" applyFont="1" applyFill="1" applyAlignment="1">
      <alignment horizontal="justify" vertical="center" wrapText="1"/>
    </xf>
    <xf numFmtId="0" fontId="87" fillId="33" borderId="0" xfId="0" applyFont="1" applyFill="1" applyBorder="1" applyAlignment="1">
      <alignment horizontal="center" vertical="center"/>
    </xf>
    <xf numFmtId="0" fontId="87" fillId="33" borderId="10" xfId="0" applyFont="1" applyFill="1" applyBorder="1" applyAlignment="1">
      <alignment horizontal="left" vertical="top"/>
    </xf>
    <xf numFmtId="0" fontId="87" fillId="33" borderId="10" xfId="0" applyFont="1" applyFill="1" applyBorder="1" applyAlignment="1">
      <alignment horizontal="center" vertical="center"/>
    </xf>
    <xf numFmtId="0" fontId="87" fillId="33" borderId="10" xfId="0" applyFont="1" applyFill="1" applyBorder="1" applyAlignment="1">
      <alignment horizontal="center" vertical="center" wrapText="1"/>
    </xf>
    <xf numFmtId="0" fontId="90" fillId="33" borderId="0" xfId="0" applyFont="1" applyFill="1" applyAlignment="1">
      <alignment horizontal="left" vertical="center" wrapText="1"/>
    </xf>
    <xf numFmtId="0" fontId="39" fillId="33" borderId="23" xfId="0" applyFont="1" applyFill="1" applyBorder="1" applyAlignment="1">
      <alignment horizontal="center" vertical="center" wrapText="1"/>
    </xf>
    <xf numFmtId="181" fontId="40" fillId="33" borderId="23" xfId="0" applyNumberFormat="1" applyFont="1" applyFill="1" applyBorder="1" applyAlignment="1">
      <alignment horizontal="center" vertical="center"/>
    </xf>
    <xf numFmtId="181" fontId="40" fillId="33" borderId="21" xfId="0" applyNumberFormat="1" applyFont="1" applyFill="1" applyBorder="1" applyAlignment="1">
      <alignment horizontal="center" vertical="center"/>
    </xf>
    <xf numFmtId="3" fontId="40" fillId="33" borderId="23" xfId="0" applyNumberFormat="1" applyFont="1" applyFill="1" applyBorder="1" applyAlignment="1">
      <alignment horizontal="center" vertical="center"/>
    </xf>
    <xf numFmtId="3" fontId="40" fillId="33" borderId="21" xfId="0" applyNumberFormat="1" applyFont="1" applyFill="1" applyBorder="1" applyAlignment="1">
      <alignment horizontal="center" vertical="center"/>
    </xf>
    <xf numFmtId="0" fontId="39" fillId="33" borderId="10" xfId="0" applyFont="1" applyFill="1" applyBorder="1" applyAlignment="1">
      <alignment horizontal="center" vertical="center" wrapText="1"/>
    </xf>
    <xf numFmtId="181" fontId="39" fillId="33" borderId="18" xfId="0" applyNumberFormat="1" applyFont="1" applyFill="1" applyBorder="1" applyAlignment="1">
      <alignment horizontal="center" vertical="center"/>
    </xf>
    <xf numFmtId="181" fontId="39" fillId="33" borderId="16" xfId="0" applyNumberFormat="1" applyFont="1" applyFill="1" applyBorder="1" applyAlignment="1">
      <alignment horizontal="center" vertical="center"/>
    </xf>
    <xf numFmtId="181" fontId="40" fillId="33" borderId="18" xfId="0" applyNumberFormat="1" applyFont="1" applyFill="1" applyBorder="1" applyAlignment="1">
      <alignment horizontal="right" vertical="center"/>
    </xf>
    <xf numFmtId="181" fontId="40" fillId="33" borderId="16" xfId="0" applyNumberFormat="1" applyFont="1" applyFill="1" applyBorder="1" applyAlignment="1">
      <alignment horizontal="right" vertical="center"/>
    </xf>
    <xf numFmtId="0" fontId="91" fillId="33" borderId="0" xfId="0" applyFont="1" applyFill="1" applyAlignment="1">
      <alignment horizontal="justify" vertical="top" wrapText="1"/>
    </xf>
    <xf numFmtId="183" fontId="91" fillId="33" borderId="23" xfId="0" applyNumberFormat="1" applyFont="1" applyFill="1" applyBorder="1" applyAlignment="1">
      <alignment horizontal="center" vertical="center"/>
    </xf>
    <xf numFmtId="183" fontId="91" fillId="33" borderId="21" xfId="0" applyNumberFormat="1" applyFont="1" applyFill="1" applyBorder="1" applyAlignment="1">
      <alignment horizontal="center" vertical="center"/>
    </xf>
    <xf numFmtId="0" fontId="91" fillId="33" borderId="0" xfId="0" applyFont="1" applyFill="1" applyAlignment="1">
      <alignment horizontal="center" vertical="center" wrapText="1"/>
    </xf>
    <xf numFmtId="0" fontId="40" fillId="33" borderId="10" xfId="0" applyFont="1" applyFill="1" applyBorder="1" applyAlignment="1">
      <alignment horizontal="center" vertical="center" wrapText="1"/>
    </xf>
    <xf numFmtId="183" fontId="40" fillId="33" borderId="16" xfId="62" applyNumberFormat="1" applyFont="1" applyFill="1" applyBorder="1" applyAlignment="1">
      <alignment horizontal="center" vertical="center"/>
    </xf>
    <xf numFmtId="0" fontId="39" fillId="33" borderId="0" xfId="0" applyFont="1" applyFill="1" applyAlignment="1">
      <alignment horizontal="left" vertical="center" wrapText="1"/>
    </xf>
    <xf numFmtId="0" fontId="112" fillId="0" borderId="0" xfId="0" applyFont="1" applyBorder="1" applyAlignment="1">
      <alignment horizontal="left" vertical="center" wrapText="1"/>
    </xf>
    <xf numFmtId="0" fontId="93" fillId="33" borderId="0" xfId="0" applyFont="1" applyFill="1" applyAlignment="1">
      <alignment horizontal="left" vertical="center" wrapText="1"/>
    </xf>
    <xf numFmtId="0" fontId="94" fillId="33" borderId="0" xfId="0" applyFont="1" applyFill="1" applyAlignment="1">
      <alignment horizontal="justify" vertical="center" wrapText="1"/>
    </xf>
    <xf numFmtId="0" fontId="93" fillId="33" borderId="26" xfId="0" applyFont="1" applyFill="1" applyBorder="1" applyAlignment="1">
      <alignment horizontal="left" vertical="center" wrapText="1"/>
    </xf>
    <xf numFmtId="0" fontId="93" fillId="33" borderId="0" xfId="0" applyFont="1" applyFill="1" applyBorder="1" applyAlignment="1">
      <alignment horizontal="left" vertical="center" wrapText="1"/>
    </xf>
    <xf numFmtId="0" fontId="46" fillId="33" borderId="0" xfId="0" applyFont="1" applyFill="1" applyAlignment="1">
      <alignment horizontal="left" vertical="top"/>
    </xf>
    <xf numFmtId="0" fontId="87" fillId="33" borderId="0" xfId="0" applyFont="1" applyFill="1" applyAlignment="1">
      <alignment horizontal="left" vertical="center" wrapText="1"/>
    </xf>
    <xf numFmtId="0" fontId="87" fillId="33" borderId="26" xfId="0" applyFont="1" applyFill="1" applyBorder="1" applyAlignment="1">
      <alignment horizontal="left" vertical="center" wrapText="1"/>
    </xf>
    <xf numFmtId="0" fontId="89" fillId="33" borderId="0" xfId="0" applyFont="1" applyFill="1" applyAlignment="1">
      <alignment horizontal="left" vertical="center" wrapText="1"/>
    </xf>
    <xf numFmtId="0" fontId="17" fillId="0" borderId="18" xfId="0" applyFont="1" applyFill="1" applyBorder="1" applyAlignment="1" applyProtection="1">
      <alignment horizontal="center" vertical="top" wrapText="1" readingOrder="1"/>
      <protection locked="0"/>
    </xf>
    <xf numFmtId="0" fontId="17" fillId="0" borderId="15" xfId="0" applyFont="1" applyFill="1" applyBorder="1" applyAlignment="1" applyProtection="1">
      <alignment horizontal="center" vertical="top" wrapText="1" readingOrder="1"/>
      <protection locked="0"/>
    </xf>
    <xf numFmtId="0" fontId="17" fillId="0" borderId="16" xfId="0" applyFont="1" applyFill="1" applyBorder="1" applyAlignment="1" applyProtection="1">
      <alignment horizontal="center" vertical="top" wrapText="1" readingOrder="1"/>
      <protection locked="0"/>
    </xf>
    <xf numFmtId="0" fontId="0" fillId="0" borderId="18"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12" fillId="0" borderId="18"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59" fillId="33" borderId="0" xfId="59" applyFont="1" applyFill="1" applyBorder="1" applyAlignment="1">
      <alignment horizontal="left" vertical="top" wrapText="1"/>
      <protection/>
    </xf>
    <xf numFmtId="0" fontId="59" fillId="33" borderId="11" xfId="59" applyFont="1" applyFill="1" applyBorder="1" applyAlignment="1">
      <alignment horizontal="center" vertical="distributed"/>
      <protection/>
    </xf>
    <xf numFmtId="0" fontId="59" fillId="33" borderId="26"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5"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1"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8" xfId="59" applyNumberFormat="1" applyFont="1" applyFill="1" applyBorder="1" applyAlignment="1">
      <alignment horizontal="center" vertical="center"/>
      <protection/>
    </xf>
    <xf numFmtId="3" fontId="59" fillId="33" borderId="15" xfId="59" applyNumberFormat="1" applyFont="1" applyFill="1" applyBorder="1" applyAlignment="1">
      <alignment horizontal="center" vertical="center"/>
      <protection/>
    </xf>
    <xf numFmtId="3" fontId="59" fillId="33" borderId="16"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59" fillId="33" borderId="16" xfId="59" applyFont="1" applyFill="1" applyBorder="1" applyAlignment="1">
      <alignment horizontal="center" vertical="center"/>
      <protection/>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87"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88" fillId="0" borderId="18" xfId="0" applyFont="1" applyFill="1" applyBorder="1" applyAlignment="1">
      <alignment horizontal="center" vertical="center"/>
    </xf>
    <xf numFmtId="0" fontId="88" fillId="0" borderId="16" xfId="0" applyFont="1" applyFill="1" applyBorder="1" applyAlignment="1">
      <alignment horizontal="center" vertical="center"/>
    </xf>
    <xf numFmtId="0" fontId="87" fillId="0" borderId="18" xfId="0" applyFont="1" applyFill="1" applyBorder="1" applyAlignment="1">
      <alignment horizontal="center" vertical="center" wrapText="1"/>
    </xf>
    <xf numFmtId="0" fontId="87" fillId="0" borderId="16" xfId="0" applyFont="1" applyFill="1" applyBorder="1" applyAlignment="1">
      <alignment horizontal="center" vertical="center" wrapText="1"/>
    </xf>
    <xf numFmtId="0" fontId="87" fillId="0" borderId="18"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0" xfId="0" applyFont="1" applyFill="1" applyAlignment="1">
      <alignment horizontal="left" wrapText="1"/>
    </xf>
    <xf numFmtId="0" fontId="88" fillId="0" borderId="26" xfId="0" applyFont="1" applyFill="1" applyBorder="1" applyAlignment="1">
      <alignment horizontal="center" vertical="center"/>
    </xf>
    <xf numFmtId="0" fontId="87" fillId="0" borderId="10" xfId="0" applyFont="1" applyFill="1" applyBorder="1" applyAlignment="1">
      <alignment horizontal="center" vertical="center"/>
    </xf>
    <xf numFmtId="0" fontId="65" fillId="33" borderId="0" xfId="0" applyFont="1" applyFill="1" applyAlignment="1">
      <alignment horizontal="lef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96" fillId="33" borderId="0" xfId="0" applyFont="1" applyFill="1" applyAlignment="1">
      <alignment horizontal="left" vertical="center" wrapText="1"/>
    </xf>
    <xf numFmtId="41" fontId="86" fillId="0" borderId="18" xfId="0" applyNumberFormat="1" applyFont="1" applyBorder="1" applyAlignment="1">
      <alignment horizontal="center" vertical="top" wrapText="1"/>
    </xf>
    <xf numFmtId="41" fontId="86" fillId="0" borderId="15" xfId="0" applyNumberFormat="1" applyFont="1" applyBorder="1" applyAlignment="1">
      <alignment horizontal="center" vertical="top" wrapText="1"/>
    </xf>
    <xf numFmtId="41" fontId="86" fillId="0" borderId="16" xfId="0" applyNumberFormat="1" applyFont="1" applyBorder="1" applyAlignment="1">
      <alignment horizontal="center" vertical="top" wrapText="1"/>
    </xf>
    <xf numFmtId="41" fontId="86" fillId="0" borderId="10" xfId="0" applyNumberFormat="1" applyFont="1" applyBorder="1" applyAlignment="1">
      <alignment horizontal="center" wrapText="1"/>
    </xf>
    <xf numFmtId="41" fontId="86" fillId="0" borderId="10" xfId="0" applyNumberFormat="1" applyFont="1" applyBorder="1" applyAlignment="1">
      <alignment horizontal="center"/>
    </xf>
    <xf numFmtId="0" fontId="88" fillId="33" borderId="23" xfId="0" applyFont="1" applyFill="1" applyBorder="1" applyAlignment="1">
      <alignment horizontal="left" vertical="center"/>
    </xf>
    <xf numFmtId="0" fontId="88" fillId="33" borderId="24" xfId="0" applyFont="1" applyFill="1" applyBorder="1" applyAlignment="1">
      <alignment horizontal="left" vertical="center"/>
    </xf>
    <xf numFmtId="0" fontId="87" fillId="33" borderId="24" xfId="0" applyFont="1" applyFill="1" applyBorder="1" applyAlignment="1">
      <alignment horizontal="left" vertical="center"/>
    </xf>
    <xf numFmtId="0" fontId="88" fillId="33" borderId="21" xfId="0" applyFont="1" applyFill="1" applyBorder="1" applyAlignment="1">
      <alignment horizontal="left"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87925"/>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879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815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161925</xdr:rowOff>
    </xdr:to>
    <xdr:pic>
      <xdr:nvPicPr>
        <xdr:cNvPr id="7" name="Imagen 8" descr="image001"/>
        <xdr:cNvPicPr preferRelativeResize="1">
          <a:picLocks noChangeAspect="1"/>
        </xdr:cNvPicPr>
      </xdr:nvPicPr>
      <xdr:blipFill>
        <a:blip r:embed="rId3"/>
        <a:stretch>
          <a:fillRect/>
        </a:stretch>
      </xdr:blipFill>
      <xdr:spPr>
        <a:xfrm>
          <a:off x="0" y="0"/>
          <a:ext cx="277177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BBDD empleo"/>
      <sheetName val="Colocaciones"/>
      <sheetName val="exp_rubros"/>
      <sheetName val="exp_productos"/>
      <sheetName val="Beneficio_carne"/>
      <sheetName val="Lacteos"/>
      <sheetName val="Pobreza"/>
    </sheetNames>
    <sheetDataSet>
      <sheetData sheetId="0">
        <row r="1">
          <cell r="J1" t="str">
            <v>Empleo regional trimestre movil Nov - Ene 2019</v>
          </cell>
        </row>
        <row r="2">
          <cell r="J2" t="str">
            <v>Actualización marzo de 2019</v>
          </cell>
        </row>
      </sheetData>
      <sheetData sheetId="1">
        <row r="3">
          <cell r="A3" t="str">
            <v>Región</v>
          </cell>
          <cell r="B3" t="str">
            <v>Ocupados agricultura, ganadería, silvicultura y pesca</v>
          </cell>
          <cell r="F3" t="str">
            <v>Total país ocupados</v>
          </cell>
          <cell r="I3" t="str">
            <v>Participación de la agricultura (A)/(B)</v>
          </cell>
        </row>
        <row r="4">
          <cell r="B4" t="str">
            <v>Hombre</v>
          </cell>
          <cell r="C4" t="str">
            <v>Mujer</v>
          </cell>
          <cell r="D4" t="str">
            <v>Total (A)</v>
          </cell>
          <cell r="E4" t="str">
            <v>Participación</v>
          </cell>
          <cell r="F4" t="str">
            <v>Hombre</v>
          </cell>
          <cell r="G4" t="str">
            <v>Mujer</v>
          </cell>
          <cell r="H4" t="str">
            <v>Total (B)</v>
          </cell>
        </row>
        <row r="5">
          <cell r="A5" t="str">
            <v>Arica y Parinacota</v>
          </cell>
          <cell r="B5">
            <v>6269.202399108853</v>
          </cell>
          <cell r="C5">
            <v>2828.0038300946185</v>
          </cell>
          <cell r="D5">
            <v>9097.206229203475</v>
          </cell>
          <cell r="E5">
            <v>0.010821410248725483</v>
          </cell>
          <cell r="F5">
            <v>40533.11446199052</v>
          </cell>
          <cell r="G5">
            <v>34540.70517540353</v>
          </cell>
          <cell r="H5">
            <v>75073.81963739365</v>
          </cell>
          <cell r="I5">
            <v>0.12117681334375895</v>
          </cell>
        </row>
        <row r="6">
          <cell r="A6" t="str">
            <v>Tarapacá</v>
          </cell>
          <cell r="B6">
            <v>13610.449218538744</v>
          </cell>
          <cell r="C6">
            <v>1663.985098532523</v>
          </cell>
          <cell r="D6">
            <v>15274.434317071273</v>
          </cell>
          <cell r="E6">
            <v>0.01816941552139702</v>
          </cell>
          <cell r="F6">
            <v>102504.19193540014</v>
          </cell>
          <cell r="G6">
            <v>65557.5267320641</v>
          </cell>
          <cell r="H6">
            <v>168061.7186674643</v>
          </cell>
          <cell r="I6">
            <v>0.09088586287335348</v>
          </cell>
        </row>
        <row r="7">
          <cell r="A7" t="str">
            <v>Antofagasta</v>
          </cell>
          <cell r="B7">
            <v>8127.881928614343</v>
          </cell>
          <cell r="C7">
            <v>298.33166388425155</v>
          </cell>
          <cell r="D7">
            <v>8426.213592498596</v>
          </cell>
          <cell r="E7">
            <v>0.01002324360143675</v>
          </cell>
          <cell r="F7">
            <v>181588.69692891015</v>
          </cell>
          <cell r="G7">
            <v>109916.87414142575</v>
          </cell>
          <cell r="H7">
            <v>291505.57107033575</v>
          </cell>
          <cell r="I7">
            <v>0.028905840672477173</v>
          </cell>
        </row>
        <row r="8">
          <cell r="A8" t="str">
            <v>Atacama</v>
          </cell>
          <cell r="B8">
            <v>7116.633889877243</v>
          </cell>
          <cell r="C8">
            <v>2942.527281201738</v>
          </cell>
          <cell r="D8">
            <v>10059.161171078982</v>
          </cell>
          <cell r="E8">
            <v>0.011965685623445133</v>
          </cell>
          <cell r="F8">
            <v>84644.06760081562</v>
          </cell>
          <cell r="G8">
            <v>58328.20622261255</v>
          </cell>
          <cell r="H8">
            <v>142972.27382342907</v>
          </cell>
          <cell r="I8">
            <v>0.07035742596849273</v>
          </cell>
        </row>
        <row r="9">
          <cell r="A9" t="str">
            <v>Coquimbo</v>
          </cell>
          <cell r="B9">
            <v>37539.29464799709</v>
          </cell>
          <cell r="C9">
            <v>13473.531831757107</v>
          </cell>
          <cell r="D9">
            <v>51012.82647975422</v>
          </cell>
          <cell r="E9">
            <v>0.060681346489910366</v>
          </cell>
          <cell r="F9">
            <v>224592.63014443193</v>
          </cell>
          <cell r="G9">
            <v>153226.18578697706</v>
          </cell>
          <cell r="H9">
            <v>377818.81593140593</v>
          </cell>
          <cell r="I9">
            <v>0.13501928524654458</v>
          </cell>
        </row>
        <row r="10">
          <cell r="A10" t="str">
            <v>Valparaíso</v>
          </cell>
          <cell r="B10">
            <v>47993.32737726257</v>
          </cell>
          <cell r="C10">
            <v>14737.764307288782</v>
          </cell>
          <cell r="D10">
            <v>62731.09168455133</v>
          </cell>
          <cell r="E10">
            <v>0.07462058805369952</v>
          </cell>
          <cell r="F10">
            <v>492057.49353731226</v>
          </cell>
          <cell r="G10">
            <v>355393.43922731315</v>
          </cell>
          <cell r="H10">
            <v>847450.9327646397</v>
          </cell>
          <cell r="I10">
            <v>0.0740232729226029</v>
          </cell>
        </row>
        <row r="11">
          <cell r="A11" t="str">
            <v>Metropolitana</v>
          </cell>
          <cell r="B11">
            <v>57936.324035555444</v>
          </cell>
          <cell r="C11">
            <v>17088.96596201802</v>
          </cell>
          <cell r="D11">
            <v>75025.28999757345</v>
          </cell>
          <cell r="E11">
            <v>0.08924491999390768</v>
          </cell>
          <cell r="F11">
            <v>1901656.992840349</v>
          </cell>
          <cell r="G11">
            <v>1489875.7603346226</v>
          </cell>
          <cell r="H11">
            <v>3391532.7531749345</v>
          </cell>
          <cell r="I11">
            <v>0.022121352042771693</v>
          </cell>
        </row>
        <row r="12">
          <cell r="A12" t="str">
            <v>O'Higgins</v>
          </cell>
          <cell r="B12">
            <v>86652.96642484439</v>
          </cell>
          <cell r="C12">
            <v>34564.54197560481</v>
          </cell>
          <cell r="D12">
            <v>121217.5084004494</v>
          </cell>
          <cell r="E12">
            <v>0.14419200298204551</v>
          </cell>
          <cell r="F12">
            <v>275288.2776707761</v>
          </cell>
          <cell r="G12">
            <v>178376.1600895999</v>
          </cell>
          <cell r="H12">
            <v>453664.43776037206</v>
          </cell>
          <cell r="I12">
            <v>0.2671964084266114</v>
          </cell>
        </row>
        <row r="13">
          <cell r="A13" t="str">
            <v>Maule</v>
          </cell>
          <cell r="B13">
            <v>100329.439266616</v>
          </cell>
          <cell r="C13">
            <v>42199.142751861</v>
          </cell>
          <cell r="D13">
            <v>142528.58201847706</v>
          </cell>
          <cell r="E13">
            <v>0.16954218903379778</v>
          </cell>
          <cell r="F13">
            <v>306674.86406516086</v>
          </cell>
          <cell r="G13">
            <v>202656.68366812955</v>
          </cell>
          <cell r="H13">
            <v>509331.54773329233</v>
          </cell>
          <cell r="I13">
            <v>0.27983458447209925</v>
          </cell>
        </row>
        <row r="14">
          <cell r="A14" t="str">
            <v>Ñuble</v>
          </cell>
          <cell r="B14">
            <v>37582.26771992266</v>
          </cell>
          <cell r="C14">
            <v>17255.240583762436</v>
          </cell>
          <cell r="D14">
            <v>54837.508303685085</v>
          </cell>
          <cell r="E14">
            <v>0.06523092468400868</v>
          </cell>
          <cell r="F14">
            <v>134326.62908330714</v>
          </cell>
          <cell r="G14">
            <v>87096.5695125633</v>
          </cell>
          <cell r="H14">
            <v>221423.19859587046</v>
          </cell>
          <cell r="I14">
            <v>0.2476592726120424</v>
          </cell>
        </row>
        <row r="15">
          <cell r="A15" t="str">
            <v>Biobío</v>
          </cell>
          <cell r="B15">
            <v>53399.385107059556</v>
          </cell>
          <cell r="C15">
            <v>11712.12723023354</v>
          </cell>
          <cell r="D15">
            <v>65111.51233729312</v>
          </cell>
          <cell r="E15">
            <v>0.07745217258623058</v>
          </cell>
          <cell r="F15">
            <v>443395.04006403947</v>
          </cell>
          <cell r="G15">
            <v>301295.4331497859</v>
          </cell>
          <cell r="H15">
            <v>744690.4732138225</v>
          </cell>
          <cell r="I15">
            <v>0.08743432967027859</v>
          </cell>
        </row>
        <row r="16">
          <cell r="A16" t="str">
            <v>La Araucanía</v>
          </cell>
          <cell r="B16">
            <v>72530.20355473022</v>
          </cell>
          <cell r="C16">
            <v>25399.637810319462</v>
          </cell>
          <cell r="D16">
            <v>97929.84136504981</v>
          </cell>
          <cell r="E16">
            <v>0.11649059747616587</v>
          </cell>
          <cell r="F16">
            <v>280247.3559514321</v>
          </cell>
          <cell r="G16">
            <v>190801.05545803692</v>
          </cell>
          <cell r="H16">
            <v>471048.4114094687</v>
          </cell>
          <cell r="I16">
            <v>0.20789761517722696</v>
          </cell>
        </row>
        <row r="17">
          <cell r="A17" t="str">
            <v>Los Ríos</v>
          </cell>
          <cell r="B17">
            <v>24578.260214683545</v>
          </cell>
          <cell r="C17">
            <v>10168.026633063768</v>
          </cell>
          <cell r="D17">
            <v>34746.28684774726</v>
          </cell>
          <cell r="E17">
            <v>0.04133179078565194</v>
          </cell>
          <cell r="F17">
            <v>113177.33979130935</v>
          </cell>
          <cell r="G17">
            <v>78117.7683868017</v>
          </cell>
          <cell r="H17">
            <v>191295.10817811365</v>
          </cell>
          <cell r="I17">
            <v>0.18163709035045064</v>
          </cell>
        </row>
        <row r="18">
          <cell r="A18" t="str">
            <v>Los Lagos</v>
          </cell>
          <cell r="B18">
            <v>65548.12072907003</v>
          </cell>
          <cell r="C18">
            <v>14406.306679106345</v>
          </cell>
          <cell r="D18">
            <v>79954.42740817627</v>
          </cell>
          <cell r="E18">
            <v>0.09510828251956342</v>
          </cell>
          <cell r="F18">
            <v>273418.12493676064</v>
          </cell>
          <cell r="G18">
            <v>170936.39231674126</v>
          </cell>
          <cell r="H18">
            <v>444354.5172534997</v>
          </cell>
          <cell r="I18">
            <v>0.17993386879999487</v>
          </cell>
        </row>
        <row r="19">
          <cell r="A19" t="str">
            <v>Aysén</v>
          </cell>
          <cell r="B19">
            <v>5201.390075977626</v>
          </cell>
          <cell r="C19">
            <v>990.7897866482652</v>
          </cell>
          <cell r="D19">
            <v>6192.17986262589</v>
          </cell>
          <cell r="E19">
            <v>0.007365790874594517</v>
          </cell>
          <cell r="F19">
            <v>36763.75383842972</v>
          </cell>
          <cell r="G19">
            <v>25724.15297121529</v>
          </cell>
          <cell r="H19">
            <v>62487.906809645145</v>
          </cell>
          <cell r="I19">
            <v>0.0990940516136814</v>
          </cell>
        </row>
        <row r="20">
          <cell r="A20" t="str">
            <v>Magallanes</v>
          </cell>
          <cell r="B20">
            <v>5710.0680387296015</v>
          </cell>
          <cell r="C20">
            <v>813.2075237404753</v>
          </cell>
          <cell r="D20">
            <v>6523.275562470076</v>
          </cell>
          <cell r="E20">
            <v>0.007759639525414487</v>
          </cell>
          <cell r="F20">
            <v>53646.43050804945</v>
          </cell>
          <cell r="G20">
            <v>34239.460800070185</v>
          </cell>
          <cell r="H20">
            <v>87885.89130811986</v>
          </cell>
          <cell r="I20">
            <v>0.07422437737588701</v>
          </cell>
        </row>
        <row r="21">
          <cell r="A21" t="str">
            <v>Total</v>
          </cell>
          <cell r="B21">
            <v>630125.2146285875</v>
          </cell>
          <cell r="C21">
            <v>210542.130949117</v>
          </cell>
          <cell r="D21">
            <v>840667.3455777097</v>
          </cell>
          <cell r="E21">
            <v>1</v>
          </cell>
          <cell r="F21">
            <v>4944515.003358487</v>
          </cell>
          <cell r="G21">
            <v>3536082.373973372</v>
          </cell>
          <cell r="H21">
            <v>8480597.377331724</v>
          </cell>
          <cell r="I21">
            <v>0.09912831704813363</v>
          </cell>
        </row>
        <row r="22">
          <cell r="A22" t="str">
            <v>Fuente: INE, Series Trimestrales 2019</v>
          </cell>
        </row>
      </sheetData>
      <sheetData sheetId="3">
        <row r="9">
          <cell r="A9" t="str">
            <v>Mes de diciembre 2018</v>
          </cell>
        </row>
        <row r="12">
          <cell r="A12" t="str">
            <v>Arica y Parinacota</v>
          </cell>
          <cell r="B12">
            <v>37401.8893</v>
          </cell>
          <cell r="C12">
            <v>4869.7874</v>
          </cell>
          <cell r="D12">
            <v>4727.2742</v>
          </cell>
          <cell r="E12">
            <v>46998.9509</v>
          </cell>
          <cell r="F12">
            <v>0.008701097884259884</v>
          </cell>
          <cell r="G12">
            <v>12592.709900000002</v>
          </cell>
          <cell r="H12">
            <v>294121.48180000007</v>
          </cell>
          <cell r="I12">
            <v>0.15979434964209402</v>
          </cell>
        </row>
        <row r="13">
          <cell r="A13" t="str">
            <v>Tarapacá</v>
          </cell>
          <cell r="B13">
            <v>2024.4936</v>
          </cell>
          <cell r="C13">
            <v>162.6246</v>
          </cell>
          <cell r="D13">
            <v>137.8655</v>
          </cell>
          <cell r="E13">
            <v>2324.9836999999998</v>
          </cell>
          <cell r="F13">
            <v>0.0004304332408621639</v>
          </cell>
          <cell r="G13">
            <v>5972.7568</v>
          </cell>
          <cell r="H13">
            <v>841133.4169000001</v>
          </cell>
          <cell r="I13">
            <v>0.00276410811089724</v>
          </cell>
        </row>
        <row r="14">
          <cell r="A14" t="str">
            <v>Antofagasta</v>
          </cell>
          <cell r="B14">
            <v>5682.3777</v>
          </cell>
          <cell r="C14">
            <v>310.9445</v>
          </cell>
          <cell r="D14">
            <v>455.3546</v>
          </cell>
          <cell r="E14">
            <v>6448.676799999999</v>
          </cell>
          <cell r="F14">
            <v>0.0011938685223026073</v>
          </cell>
          <cell r="G14">
            <v>20423.5555</v>
          </cell>
          <cell r="H14">
            <v>1009391.3304000001</v>
          </cell>
          <cell r="I14">
            <v>0.00638867860836939</v>
          </cell>
        </row>
        <row r="15">
          <cell r="A15" t="str">
            <v>Atacama</v>
          </cell>
          <cell r="B15">
            <v>6340.0923</v>
          </cell>
          <cell r="C15">
            <v>34094.2123</v>
          </cell>
          <cell r="D15">
            <v>955.0659</v>
          </cell>
          <cell r="E15">
            <v>41389.370500000005</v>
          </cell>
          <cell r="F15">
            <v>0.007662574529688034</v>
          </cell>
          <cell r="G15">
            <v>3911.6981</v>
          </cell>
          <cell r="H15">
            <v>318062.8954</v>
          </cell>
          <cell r="I15">
            <v>0.13012951557253544</v>
          </cell>
        </row>
        <row r="16">
          <cell r="A16" t="str">
            <v>Coquimbo </v>
          </cell>
          <cell r="B16">
            <v>77388.4558</v>
          </cell>
          <cell r="C16">
            <v>103777.4626</v>
          </cell>
          <cell r="D16">
            <v>4873.6854</v>
          </cell>
          <cell r="E16">
            <v>186039.60379999998</v>
          </cell>
          <cell r="F16">
            <v>0.03444223268849022</v>
          </cell>
          <cell r="G16">
            <v>20852.609699999997</v>
          </cell>
          <cell r="H16">
            <v>1119742.8811</v>
          </cell>
          <cell r="I16">
            <v>0.16614493107314113</v>
          </cell>
        </row>
        <row r="17">
          <cell r="A17" t="str">
            <v>Valparaíso</v>
          </cell>
          <cell r="B17">
            <v>104087.5546</v>
          </cell>
          <cell r="C17">
            <v>159454.9036</v>
          </cell>
          <cell r="D17">
            <v>13679.8989</v>
          </cell>
          <cell r="E17">
            <v>277222.3571</v>
          </cell>
          <cell r="F17">
            <v>0.051323249107510356</v>
          </cell>
          <cell r="G17">
            <v>59785.6339</v>
          </cell>
          <cell r="H17">
            <v>2700298.3077999987</v>
          </cell>
          <cell r="I17">
            <v>0.10266360435038753</v>
          </cell>
        </row>
        <row r="18">
          <cell r="A18" t="str">
            <v>Metropolitana</v>
          </cell>
          <cell r="B18">
            <v>1201230.356</v>
          </cell>
          <cell r="C18">
            <v>952280.2414</v>
          </cell>
          <cell r="D18">
            <v>393226.2798</v>
          </cell>
          <cell r="E18">
            <v>2546736.8772</v>
          </cell>
          <cell r="F18">
            <v>0.47148726577153327</v>
          </cell>
          <cell r="G18">
            <v>2274808.8660999998</v>
          </cell>
          <cell r="H18">
            <v>73802519.1735</v>
          </cell>
          <cell r="I18">
            <v>0.03450745185557903</v>
          </cell>
        </row>
        <row r="19">
          <cell r="A19" t="str">
            <v>O´Higgins</v>
          </cell>
          <cell r="B19">
            <v>172857.0485</v>
          </cell>
          <cell r="C19">
            <v>304159.862</v>
          </cell>
          <cell r="D19">
            <v>17265.2822</v>
          </cell>
          <cell r="E19">
            <v>494282.1927</v>
          </cell>
          <cell r="F19">
            <v>0.09150837750144986</v>
          </cell>
          <cell r="G19">
            <v>47206.643200000006</v>
          </cell>
          <cell r="H19">
            <v>1431243.9736000001</v>
          </cell>
          <cell r="I19">
            <v>0.34535145776490833</v>
          </cell>
        </row>
        <row r="20">
          <cell r="A20" t="str">
            <v>Maule</v>
          </cell>
          <cell r="B20">
            <v>265028.4038</v>
          </cell>
          <cell r="C20">
            <v>282265.8101</v>
          </cell>
          <cell r="D20">
            <v>40997.0913</v>
          </cell>
          <cell r="E20">
            <v>588291.3052</v>
          </cell>
          <cell r="F20">
            <v>0.10891264875029806</v>
          </cell>
          <cell r="G20">
            <v>142820.6912</v>
          </cell>
          <cell r="H20">
            <v>2085724.9668</v>
          </cell>
          <cell r="I20">
            <v>0.2820560306676384</v>
          </cell>
        </row>
        <row r="21">
          <cell r="A21" t="str">
            <v>Ñuble</v>
          </cell>
          <cell r="B21">
            <v>111771.3972</v>
          </cell>
          <cell r="C21">
            <v>36656.1532</v>
          </cell>
          <cell r="D21">
            <v>25861.0469</v>
          </cell>
          <cell r="E21">
            <v>174288.59730000002</v>
          </cell>
          <cell r="F21">
            <v>0.03226672332419346</v>
          </cell>
          <cell r="G21">
            <v>25477.0849</v>
          </cell>
          <cell r="H21">
            <v>527574.7815999999</v>
          </cell>
          <cell r="I21">
            <v>0.33035809022453105</v>
          </cell>
        </row>
        <row r="22">
          <cell r="A22" t="str">
            <v>Biobío</v>
          </cell>
          <cell r="B22">
            <v>132320.2502</v>
          </cell>
          <cell r="C22">
            <v>26948.9112</v>
          </cell>
          <cell r="D22">
            <v>84419.1615</v>
          </cell>
          <cell r="E22">
            <v>243688.32290000003</v>
          </cell>
          <cell r="F22">
            <v>0.045114963423662925</v>
          </cell>
          <cell r="G22">
            <v>113910.8865</v>
          </cell>
          <cell r="H22">
            <v>2407774.1129</v>
          </cell>
          <cell r="I22">
            <v>0.1012089637455625</v>
          </cell>
        </row>
        <row r="23">
          <cell r="A23" t="str">
            <v>La Araucanía</v>
          </cell>
          <cell r="B23">
            <v>233467.2304</v>
          </cell>
          <cell r="C23">
            <v>14850.369</v>
          </cell>
          <cell r="D23">
            <v>33902.4463</v>
          </cell>
          <cell r="E23">
            <v>282220.0457</v>
          </cell>
          <cell r="F23">
            <v>0.0522484905622861</v>
          </cell>
          <cell r="G23">
            <v>81153.4847</v>
          </cell>
          <cell r="H23">
            <v>1586530.6412000002</v>
          </cell>
          <cell r="I23">
            <v>0.17788502684482535</v>
          </cell>
        </row>
        <row r="24">
          <cell r="A24" t="str">
            <v>Los Ríos</v>
          </cell>
          <cell r="B24">
            <v>98650.4671</v>
          </cell>
          <cell r="C24">
            <v>11338.3041</v>
          </cell>
          <cell r="D24">
            <v>19536.9641</v>
          </cell>
          <cell r="E24">
            <v>129525.73529999999</v>
          </cell>
          <cell r="F24">
            <v>0.02397960124203614</v>
          </cell>
          <cell r="G24">
            <v>15123.9115</v>
          </cell>
          <cell r="H24">
            <v>523519.7469999999</v>
          </cell>
          <cell r="I24">
            <v>0.24741327532006163</v>
          </cell>
        </row>
        <row r="25">
          <cell r="A25" t="str">
            <v>Los Lagos</v>
          </cell>
          <cell r="B25">
            <v>270729.9095</v>
          </cell>
          <cell r="C25">
            <v>14819.5672</v>
          </cell>
          <cell r="D25">
            <v>13059.643</v>
          </cell>
          <cell r="E25">
            <v>298609.1197</v>
          </cell>
          <cell r="F25">
            <v>0.05528266333371233</v>
          </cell>
          <cell r="G25">
            <v>154380.1382</v>
          </cell>
          <cell r="H25">
            <v>1786946.7235000003</v>
          </cell>
          <cell r="I25">
            <v>0.16710577644706145</v>
          </cell>
        </row>
        <row r="26">
          <cell r="A26" t="str">
            <v>Aysén</v>
          </cell>
          <cell r="B26">
            <v>11432.1802</v>
          </cell>
          <cell r="C26">
            <v>1319.2362</v>
          </cell>
          <cell r="D26">
            <v>643.0105</v>
          </cell>
          <cell r="E26">
            <v>13394.4269</v>
          </cell>
          <cell r="F26">
            <v>0.002479762150615657</v>
          </cell>
          <cell r="G26">
            <v>6653.5433</v>
          </cell>
          <cell r="H26">
            <v>168950.77289999998</v>
          </cell>
          <cell r="I26">
            <v>0.07928005696622653</v>
          </cell>
        </row>
        <row r="27">
          <cell r="A27" t="str">
            <v>Magallanes</v>
          </cell>
          <cell r="B27">
            <v>67029.4239</v>
          </cell>
          <cell r="C27">
            <v>126.2046</v>
          </cell>
          <cell r="D27">
            <v>2880.4359</v>
          </cell>
          <cell r="E27">
            <v>70036.06439999999</v>
          </cell>
          <cell r="F27">
            <v>0.012966047967098961</v>
          </cell>
          <cell r="G27">
            <v>23785.954</v>
          </cell>
          <cell r="H27">
            <v>498086.2187</v>
          </cell>
          <cell r="I27">
            <v>0.14061032361584588</v>
          </cell>
        </row>
        <row r="28">
          <cell r="A28" t="str">
            <v>Total Regiones por actividad</v>
          </cell>
          <cell r="B28">
            <v>2797441.5300999996</v>
          </cell>
          <cell r="C28">
            <v>1947434.5939999998</v>
          </cell>
          <cell r="D28">
            <v>656620.506</v>
          </cell>
          <cell r="E28">
            <v>5401496.6301</v>
          </cell>
          <cell r="F28">
            <v>1</v>
          </cell>
          <cell r="G28">
            <v>3008860.167499999</v>
          </cell>
          <cell r="H28">
            <v>91101621.42510001</v>
          </cell>
          <cell r="I28">
            <v>0.059290894559334346</v>
          </cell>
        </row>
      </sheetData>
      <sheetData sheetId="4">
        <row r="5">
          <cell r="C5">
            <v>2018</v>
          </cell>
          <cell r="D5" t="str">
            <v>ene-feb</v>
          </cell>
        </row>
        <row r="6">
          <cell r="D6">
            <v>2018</v>
          </cell>
          <cell r="E6">
            <v>2019</v>
          </cell>
          <cell r="F6">
            <v>2019</v>
          </cell>
          <cell r="G6">
            <v>2019</v>
          </cell>
        </row>
        <row r="43">
          <cell r="B43" t="str">
            <v>Fruta fresca</v>
          </cell>
          <cell r="C43">
            <v>824040.7703399992</v>
          </cell>
          <cell r="D43">
            <v>146905.11098000006</v>
          </cell>
          <cell r="E43">
            <v>130731.1351</v>
          </cell>
          <cell r="F43">
            <v>0.08737554776766876</v>
          </cell>
          <cell r="G43">
            <v>0.6080876384098886</v>
          </cell>
        </row>
        <row r="44">
          <cell r="B44" t="str">
            <v>Vinos y alcoholes</v>
          </cell>
          <cell r="C44">
            <v>159675.90641999978</v>
          </cell>
          <cell r="D44">
            <v>25393.730599999984</v>
          </cell>
          <cell r="E44">
            <v>34181.02473999997</v>
          </cell>
          <cell r="F44">
            <v>0.11184969740727796</v>
          </cell>
          <cell r="G44">
            <v>0.15899088305687445</v>
          </cell>
        </row>
        <row r="45">
          <cell r="B45" t="str">
            <v>Frutas procesadas</v>
          </cell>
          <cell r="C45">
            <v>174148.74386000008</v>
          </cell>
          <cell r="D45">
            <v>16743.45789</v>
          </cell>
          <cell r="E45">
            <v>19352.97739</v>
          </cell>
          <cell r="F45">
            <v>0.1066825119761611</v>
          </cell>
          <cell r="G45">
            <v>0.09001915502594812</v>
          </cell>
        </row>
        <row r="46">
          <cell r="B46" t="str">
            <v>Carne de ave</v>
          </cell>
          <cell r="C46">
            <v>46902.74122</v>
          </cell>
          <cell r="D46">
            <v>11275.600739999998</v>
          </cell>
          <cell r="E46">
            <v>5836.17063</v>
          </cell>
          <cell r="F46">
            <v>0.09331833634894356</v>
          </cell>
          <cell r="G46">
            <v>0.027146579986773563</v>
          </cell>
        </row>
        <row r="47">
          <cell r="B47" t="str">
            <v>Semillas siembra</v>
          </cell>
          <cell r="C47">
            <v>42692.674170000006</v>
          </cell>
          <cell r="D47">
            <v>3114.44284</v>
          </cell>
          <cell r="E47">
            <v>5440.42234</v>
          </cell>
          <cell r="F47">
            <v>0.20448809249403924</v>
          </cell>
          <cell r="G47">
            <v>0.02530578174933172</v>
          </cell>
        </row>
        <row r="48">
          <cell r="B48" t="str">
            <v>Hortalizas y tubérculos frescos</v>
          </cell>
          <cell r="C48">
            <v>13550.22321</v>
          </cell>
          <cell r="D48">
            <v>8360.626890000001</v>
          </cell>
          <cell r="E48">
            <v>4963.46204</v>
          </cell>
          <cell r="F48">
            <v>0.3625906444460947</v>
          </cell>
          <cell r="G48">
            <v>0.023087230964008724</v>
          </cell>
        </row>
        <row r="49">
          <cell r="B49" t="str">
            <v>Carne cerdo y despojos</v>
          </cell>
          <cell r="C49">
            <v>780.3738500000002</v>
          </cell>
          <cell r="D49">
            <v>78.58369</v>
          </cell>
          <cell r="E49">
            <v>993.5920399999999</v>
          </cell>
          <cell r="F49">
            <v>0.012073583750934013</v>
          </cell>
          <cell r="G49">
            <v>0.004621630774369857</v>
          </cell>
        </row>
        <row r="50">
          <cell r="B50" t="str">
            <v>Miel natural</v>
          </cell>
          <cell r="C50">
            <v>607.8761000000001</v>
          </cell>
          <cell r="D50">
            <v>39.69446</v>
          </cell>
          <cell r="E50">
            <v>261.64635</v>
          </cell>
          <cell r="F50">
            <v>0.20831613596544782</v>
          </cell>
          <cell r="G50">
            <v>0.0012170315124118212</v>
          </cell>
        </row>
        <row r="51">
          <cell r="B51" t="str">
            <v>Hortalizas procesadas</v>
          </cell>
          <cell r="C51">
            <v>3280.7994000000003</v>
          </cell>
          <cell r="D51">
            <v>1059.4089199999999</v>
          </cell>
          <cell r="E51">
            <v>157.55678</v>
          </cell>
          <cell r="F51">
            <v>0.004707002869287581</v>
          </cell>
          <cell r="G51">
            <v>0.0007328654355550406</v>
          </cell>
        </row>
        <row r="52">
          <cell r="B52" t="str">
            <v>Otros</v>
          </cell>
          <cell r="C52">
            <v>86116.37693000003</v>
          </cell>
          <cell r="D52">
            <v>10650.156109999836</v>
          </cell>
          <cell r="E52">
            <v>13069.338169999974</v>
          </cell>
          <cell r="G52">
            <v>0.060791203084838034</v>
          </cell>
        </row>
        <row r="53">
          <cell r="B53" t="str">
            <v>Total regional</v>
          </cell>
          <cell r="C53">
            <v>1351796.485499999</v>
          </cell>
          <cell r="D53">
            <v>223620.81311999986</v>
          </cell>
          <cell r="E53">
            <v>214987.32557999998</v>
          </cell>
          <cell r="G53">
            <v>1</v>
          </cell>
        </row>
      </sheetData>
      <sheetData sheetId="5">
        <row r="166">
          <cell r="E166" t="str">
            <v>ene-feb</v>
          </cell>
          <cell r="H166" t="str">
            <v>ene-feb</v>
          </cell>
        </row>
        <row r="167">
          <cell r="E167">
            <v>2018</v>
          </cell>
          <cell r="F167">
            <v>2019</v>
          </cell>
          <cell r="G167" t="str">
            <v>18/19</v>
          </cell>
          <cell r="H167">
            <v>2018</v>
          </cell>
          <cell r="I167">
            <v>2019</v>
          </cell>
          <cell r="J167" t="str">
            <v>18/19</v>
          </cell>
          <cell r="L167">
            <v>2019</v>
          </cell>
          <cell r="M167">
            <v>2019</v>
          </cell>
        </row>
        <row r="168">
          <cell r="B168" t="str">
            <v>Las demás paltas (aguacates), variedad Hass, frescas o secas (desde 2012)</v>
          </cell>
          <cell r="C168">
            <v>8044019</v>
          </cell>
          <cell r="D168" t="str">
            <v>Kilo neto</v>
          </cell>
          <cell r="E168">
            <v>16407.271</v>
          </cell>
          <cell r="F168">
            <v>28619.65334</v>
          </cell>
          <cell r="G168">
            <v>0.7443274594537994</v>
          </cell>
          <cell r="H168">
            <v>49809.185730000005</v>
          </cell>
          <cell r="I168">
            <v>52412.58958000001</v>
          </cell>
          <cell r="J168">
            <v>0.052267544868375065</v>
          </cell>
          <cell r="L168">
            <v>0.24379385825931635</v>
          </cell>
          <cell r="M168">
            <v>0.835896333251219</v>
          </cell>
        </row>
        <row r="169">
          <cell r="B169" t="str">
            <v>Las demás cerezas dulces frescas (desde 2012)</v>
          </cell>
          <cell r="C169">
            <v>8092919</v>
          </cell>
          <cell r="D169" t="str">
            <v>Kilo neto</v>
          </cell>
          <cell r="E169">
            <v>3238.7481000000002</v>
          </cell>
          <cell r="F169">
            <v>3822.36391</v>
          </cell>
          <cell r="G169">
            <v>0.180197962910422</v>
          </cell>
          <cell r="H169">
            <v>17543.06443</v>
          </cell>
          <cell r="I169">
            <v>18071.43887</v>
          </cell>
          <cell r="J169">
            <v>0.030118708285448808</v>
          </cell>
          <cell r="L169">
            <v>0.08405815934146942</v>
          </cell>
          <cell r="M169">
            <v>0.029210679071287257</v>
          </cell>
        </row>
        <row r="170">
          <cell r="B170" t="str">
            <v>Uva fresca, las demás variedades (desde 2012)</v>
          </cell>
          <cell r="C170">
            <v>8061099</v>
          </cell>
          <cell r="D170" t="str">
            <v>Kilo neto</v>
          </cell>
          <cell r="E170">
            <v>11904.086080000003</v>
          </cell>
          <cell r="F170">
            <v>11880.05751</v>
          </cell>
          <cell r="G170">
            <v>-0.0020185144696132956</v>
          </cell>
          <cell r="H170">
            <v>21452.08169</v>
          </cell>
          <cell r="I170">
            <v>17839.916840000005</v>
          </cell>
          <cell r="J170">
            <v>-0.16838295239588907</v>
          </cell>
          <cell r="L170">
            <v>0.08298124920560263</v>
          </cell>
          <cell r="M170">
            <v>0.2586484002913833</v>
          </cell>
        </row>
        <row r="171">
          <cell r="B171" t="str">
            <v>Las demás uvas frescas, variedad Thompson Seedless (Sultanina) (desde 2012)</v>
          </cell>
          <cell r="C171">
            <v>8061019</v>
          </cell>
          <cell r="D171" t="str">
            <v>Kilo neto</v>
          </cell>
          <cell r="E171">
            <v>11394.457538700004</v>
          </cell>
          <cell r="F171">
            <v>10166.81334</v>
          </cell>
          <cell r="G171">
            <v>-0.10774046895435319</v>
          </cell>
          <cell r="H171">
            <v>20026.18855</v>
          </cell>
          <cell r="I171">
            <v>16218.9674</v>
          </cell>
          <cell r="J171">
            <v>-0.19011211946269224</v>
          </cell>
          <cell r="L171">
            <v>0.07544150501079042</v>
          </cell>
          <cell r="M171">
            <v>0.281989889896076</v>
          </cell>
        </row>
        <row r="172">
          <cell r="B172" t="str">
            <v>Mezclas de vino tinto con denominación de origen con capacidad inferior o igual a 2 lts (desde 2012)</v>
          </cell>
          <cell r="C172">
            <v>22042168</v>
          </cell>
          <cell r="D172" t="str">
            <v>Litro</v>
          </cell>
          <cell r="E172">
            <v>2544.53355</v>
          </cell>
          <cell r="F172">
            <v>3847.257</v>
          </cell>
          <cell r="G172">
            <v>0.511969453104676</v>
          </cell>
          <cell r="H172">
            <v>9785.129560000001</v>
          </cell>
          <cell r="I172">
            <v>13418.806349999999</v>
          </cell>
          <cell r="J172">
            <v>0.37134682455854956</v>
          </cell>
          <cell r="L172">
            <v>0.062416732306419906</v>
          </cell>
          <cell r="M172">
            <v>0.17541097831715968</v>
          </cell>
        </row>
        <row r="173">
          <cell r="B173" t="str">
            <v>Pasas morenas</v>
          </cell>
          <cell r="C173">
            <v>8062010</v>
          </cell>
          <cell r="D173" t="str">
            <v>Kilo neto</v>
          </cell>
          <cell r="E173">
            <v>4393.114519999999</v>
          </cell>
          <cell r="F173">
            <v>4100.773</v>
          </cell>
          <cell r="G173">
            <v>-0.06654539021668825</v>
          </cell>
          <cell r="H173">
            <v>9137.159119999998</v>
          </cell>
          <cell r="I173">
            <v>9244.443909999998</v>
          </cell>
          <cell r="J173">
            <v>0.011741591515591305</v>
          </cell>
          <cell r="L173">
            <v>0.04299994841584279</v>
          </cell>
          <cell r="M173">
            <v>0.693503225812937</v>
          </cell>
        </row>
        <row r="174">
          <cell r="B174" t="str">
            <v>Las demás uvas frescas, variedad Sugraone (desde 2012)</v>
          </cell>
          <cell r="C174">
            <v>8061079</v>
          </cell>
          <cell r="D174" t="str">
            <v>Kilo neto</v>
          </cell>
          <cell r="E174">
            <v>5513.2231</v>
          </cell>
          <cell r="F174">
            <v>4077.1469999999995</v>
          </cell>
          <cell r="G174">
            <v>-0.2604785030375427</v>
          </cell>
          <cell r="H174">
            <v>7759.3231000000005</v>
          </cell>
          <cell r="I174">
            <v>6457.22809</v>
          </cell>
          <cell r="J174">
            <v>-0.16781038670757256</v>
          </cell>
          <cell r="L174">
            <v>0.030035389633223608</v>
          </cell>
          <cell r="M174">
            <v>0.25605588559164133</v>
          </cell>
        </row>
        <row r="175">
          <cell r="B175" t="str">
            <v>Los demás ajos, frescos o refrigerados (desde 2012)</v>
          </cell>
          <cell r="C175">
            <v>7032090</v>
          </cell>
          <cell r="D175" t="str">
            <v>Kilo neto</v>
          </cell>
          <cell r="E175">
            <v>4041.5733</v>
          </cell>
          <cell r="F175">
            <v>3130.94</v>
          </cell>
          <cell r="G175">
            <v>-0.22531653700305274</v>
          </cell>
          <cell r="H175">
            <v>8165.98044</v>
          </cell>
          <cell r="I175">
            <v>4916.59804</v>
          </cell>
          <cell r="J175">
            <v>-0.3979169952555018</v>
          </cell>
          <cell r="L175">
            <v>0.02286924602060069</v>
          </cell>
          <cell r="M175">
            <v>0.4484583725592045</v>
          </cell>
        </row>
        <row r="176">
          <cell r="B176" t="str">
            <v>Vino Cabernet Sauvignon con denominación de origen con capacidad inferior o igual a 2 lts (desde 2012)</v>
          </cell>
          <cell r="C176">
            <v>22042161</v>
          </cell>
          <cell r="D176" t="str">
            <v>Litro</v>
          </cell>
          <cell r="E176">
            <v>500.04169999999993</v>
          </cell>
          <cell r="F176">
            <v>1199.9775053</v>
          </cell>
          <cell r="G176">
            <v>1.3997548710437553</v>
          </cell>
          <cell r="H176">
            <v>1760.89723</v>
          </cell>
          <cell r="I176">
            <v>4679.442760000001</v>
          </cell>
          <cell r="J176">
            <v>1.6574195701358454</v>
          </cell>
          <cell r="L176">
            <v>0.021766133177272867</v>
          </cell>
          <cell r="M176">
            <v>0.12005724266965212</v>
          </cell>
        </row>
        <row r="177">
          <cell r="B177" t="str">
            <v>Duraznos, incluidos los griñones y nectarinas, en mitades, conservados al natural o en almíbar</v>
          </cell>
          <cell r="C177">
            <v>20087011</v>
          </cell>
          <cell r="D177" t="str">
            <v>Kilo neto</v>
          </cell>
          <cell r="E177">
            <v>1647.07513</v>
          </cell>
          <cell r="F177">
            <v>3126.50614</v>
          </cell>
          <cell r="G177">
            <v>0.898217077687282</v>
          </cell>
          <cell r="H177">
            <v>2345.7802699999997</v>
          </cell>
          <cell r="I177">
            <v>4346.35962</v>
          </cell>
          <cell r="J177">
            <v>0.8528417497517791</v>
          </cell>
          <cell r="L177">
            <v>0.02021681793693766</v>
          </cell>
          <cell r="M177">
            <v>0.4545815255895641</v>
          </cell>
        </row>
        <row r="178">
          <cell r="B178" t="str">
            <v>Trozos preparados, sazonados o condimentados de pavo ( gallipavo)</v>
          </cell>
          <cell r="C178">
            <v>16023110</v>
          </cell>
          <cell r="D178" t="str">
            <v>Kilo neto</v>
          </cell>
          <cell r="E178">
            <v>48.44249</v>
          </cell>
          <cell r="F178">
            <v>1093.02469</v>
          </cell>
          <cell r="G178">
            <v>21.563346557949437</v>
          </cell>
          <cell r="H178">
            <v>195.08237</v>
          </cell>
          <cell r="I178">
            <v>3758.20877</v>
          </cell>
          <cell r="J178">
            <v>18.264727868540863</v>
          </cell>
          <cell r="L178">
            <v>0.017481071313673862</v>
          </cell>
          <cell r="M178">
            <v>0.919753333901046</v>
          </cell>
        </row>
        <row r="179">
          <cell r="B179" t="str">
            <v>Extractos, esencias y concentrados a base de té</v>
          </cell>
          <cell r="C179">
            <v>21012010</v>
          </cell>
          <cell r="D179" t="str">
            <v>Kilo neto</v>
          </cell>
          <cell r="E179">
            <v>554.23244</v>
          </cell>
          <cell r="F179">
            <v>482.70604</v>
          </cell>
          <cell r="G179">
            <v>-0.12905487813019395</v>
          </cell>
          <cell r="H179">
            <v>4187.93372</v>
          </cell>
          <cell r="I179">
            <v>3545.05962</v>
          </cell>
          <cell r="J179">
            <v>-0.1535062737334821</v>
          </cell>
          <cell r="L179">
            <v>0.016489621471572895</v>
          </cell>
          <cell r="M179">
            <v>0.9743180030221543</v>
          </cell>
        </row>
        <row r="180">
          <cell r="B180" t="str">
            <v>Mezclas de vinos blancos con denominación de origen con capacidad inferior o igual a 2 lts (desde 2012)</v>
          </cell>
          <cell r="C180">
            <v>22042148</v>
          </cell>
          <cell r="D180" t="str">
            <v>Litro</v>
          </cell>
          <cell r="E180">
            <v>114.4665</v>
          </cell>
          <cell r="F180">
            <v>1031.4185</v>
          </cell>
          <cell r="G180">
            <v>8.010658140154543</v>
          </cell>
          <cell r="H180">
            <v>385.05496999999997</v>
          </cell>
          <cell r="I180">
            <v>3294.8396000000002</v>
          </cell>
          <cell r="J180">
            <v>7.556803201371483</v>
          </cell>
          <cell r="L180">
            <v>0.01532573881325828</v>
          </cell>
          <cell r="M180">
            <v>0.19225280793352006</v>
          </cell>
        </row>
        <row r="181">
          <cell r="B181" t="str">
            <v>Trozos y despojos de pechuga deshuesada de pavo (gallipavo), congelados (desde 2017)</v>
          </cell>
          <cell r="C181">
            <v>2072711</v>
          </cell>
          <cell r="D181" t="str">
            <v>Kilo neto</v>
          </cell>
          <cell r="E181">
            <v>2404.59217</v>
          </cell>
          <cell r="F181">
            <v>815.3104099999999</v>
          </cell>
          <cell r="G181">
            <v>-0.6609360954543905</v>
          </cell>
          <cell r="H181">
            <v>8468.1533</v>
          </cell>
          <cell r="I181">
            <v>3204.7629200000006</v>
          </cell>
          <cell r="J181">
            <v>-0.6215511450412687</v>
          </cell>
          <cell r="L181">
            <v>0.014906752811376598</v>
          </cell>
          <cell r="M181">
            <v>0.759926743902609</v>
          </cell>
        </row>
        <row r="182">
          <cell r="B182" t="str">
            <v>Las demás uvas frescas, variedad Flame Seedless (desde 2012)</v>
          </cell>
          <cell r="C182">
            <v>8061029</v>
          </cell>
          <cell r="D182" t="str">
            <v>Kilo neto</v>
          </cell>
          <cell r="E182">
            <v>8319.402</v>
          </cell>
          <cell r="F182">
            <v>2960.28971</v>
          </cell>
          <cell r="G182">
            <v>-0.6441703730628716</v>
          </cell>
          <cell r="H182">
            <v>11168.73547</v>
          </cell>
          <cell r="I182">
            <v>3189.9155299999998</v>
          </cell>
          <cell r="J182">
            <v>-0.7143888367158184</v>
          </cell>
          <cell r="L182">
            <v>0.014837691112227845</v>
          </cell>
          <cell r="M182">
            <v>0.14547453182966189</v>
          </cell>
        </row>
        <row r="183">
          <cell r="B183" t="str">
            <v>Las demás semillas de plantas herbáceas usadas principalmente por sus flores, para siembra (desde  2012)</v>
          </cell>
          <cell r="C183">
            <v>12093090</v>
          </cell>
          <cell r="D183" t="str">
            <v>Kilo neto</v>
          </cell>
          <cell r="E183">
            <v>0.37058300000000005</v>
          </cell>
          <cell r="F183">
            <v>1.447977</v>
          </cell>
          <cell r="G183">
            <v>2.907294722100042</v>
          </cell>
          <cell r="H183">
            <v>2107.1173799999997</v>
          </cell>
          <cell r="I183">
            <v>3012.42871</v>
          </cell>
          <cell r="J183">
            <v>0.42964447001998557</v>
          </cell>
          <cell r="L183">
            <v>0.014012122351273358</v>
          </cell>
          <cell r="M183">
            <v>0.9284270642675104</v>
          </cell>
        </row>
        <row r="184">
          <cell r="B184" t="str">
            <v>Las demás nueces de nogal sin cáscara, frescas o secas excepto enteras</v>
          </cell>
          <cell r="C184">
            <v>8023290</v>
          </cell>
          <cell r="D184" t="str">
            <v>Kilo neto</v>
          </cell>
          <cell r="E184">
            <v>118.33</v>
          </cell>
          <cell r="F184">
            <v>446.1656</v>
          </cell>
          <cell r="G184">
            <v>2.770519732950224</v>
          </cell>
          <cell r="H184">
            <v>1304.2589900000003</v>
          </cell>
          <cell r="I184">
            <v>2792.12556</v>
          </cell>
          <cell r="J184">
            <v>1.1407753992172975</v>
          </cell>
          <cell r="L184">
            <v>0.01298739612889881</v>
          </cell>
          <cell r="M184">
            <v>0.2234711467223155</v>
          </cell>
        </row>
        <row r="185">
          <cell r="B185" t="str">
            <v>Los demás trozos y despojos de pavo, congelados</v>
          </cell>
          <cell r="C185">
            <v>2072790</v>
          </cell>
          <cell r="D185" t="str">
            <v>Kilo neto</v>
          </cell>
          <cell r="E185">
            <v>1693.9359200000001</v>
          </cell>
          <cell r="F185">
            <v>1215.7717</v>
          </cell>
          <cell r="G185">
            <v>-0.2822799932124942</v>
          </cell>
          <cell r="H185">
            <v>2799.52744</v>
          </cell>
          <cell r="I185">
            <v>2385.24873</v>
          </cell>
          <cell r="J185">
            <v>-0.1479816572185483</v>
          </cell>
          <cell r="L185">
            <v>0.011094834188782973</v>
          </cell>
          <cell r="M185">
            <v>0.5893815680220251</v>
          </cell>
        </row>
        <row r="186">
          <cell r="B186" t="str">
            <v>Vino Carménère con denominación de origen con capacidad inferior o igual a 2 lts (desde 2012)</v>
          </cell>
          <cell r="C186">
            <v>22042163</v>
          </cell>
          <cell r="D186" t="str">
            <v>Litro</v>
          </cell>
          <cell r="E186">
            <v>142.35795000000002</v>
          </cell>
          <cell r="F186">
            <v>1179.195</v>
          </cell>
          <cell r="G186">
            <v>7.283309783542118</v>
          </cell>
          <cell r="H186">
            <v>568.1213200000001</v>
          </cell>
          <cell r="I186">
            <v>2355.17912</v>
          </cell>
          <cell r="J186">
            <v>3.145556656807034</v>
          </cell>
          <cell r="L186">
            <v>0.010954967292356045</v>
          </cell>
          <cell r="M186">
            <v>0.15047113926781833</v>
          </cell>
        </row>
        <row r="187">
          <cell r="B187" t="str">
            <v>Los demás productos vegetales no expresados ni comprendidos en otra parte</v>
          </cell>
          <cell r="C187">
            <v>14049090</v>
          </cell>
          <cell r="D187" t="str">
            <v>Kilo neto</v>
          </cell>
          <cell r="E187">
            <v>353.5</v>
          </cell>
          <cell r="F187">
            <v>763.9180024</v>
          </cell>
          <cell r="G187">
            <v>1.1610127366336633</v>
          </cell>
          <cell r="H187">
            <v>1052.75</v>
          </cell>
          <cell r="I187">
            <v>2124.43658</v>
          </cell>
          <cell r="J187">
            <v>1.0179877273806697</v>
          </cell>
          <cell r="L187">
            <v>0.009881682905113705</v>
          </cell>
          <cell r="M187">
            <v>0.8893487592525803</v>
          </cell>
        </row>
        <row r="188">
          <cell r="H188">
            <v>43599.28803999987</v>
          </cell>
          <cell r="I188">
            <v>37719.32897999996</v>
          </cell>
          <cell r="J188">
            <v>-0.1348636485670449</v>
          </cell>
          <cell r="L188">
            <v>0.1754490823039893</v>
          </cell>
        </row>
        <row r="189">
          <cell r="H189">
            <v>223620.81311999986</v>
          </cell>
          <cell r="I189">
            <v>214987.32557999998</v>
          </cell>
          <cell r="J189">
            <v>-0.03860771016590019</v>
          </cell>
          <cell r="L189">
            <v>0.9999999999999998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view="pageBreakPreview" zoomScaleSheetLayoutView="100" zoomScalePageLayoutView="0" workbookViewId="0" topLeftCell="A1">
      <selection activeCell="A7" sqref="A7"/>
    </sheetView>
  </sheetViews>
  <sheetFormatPr defaultColWidth="11.421875" defaultRowHeight="15"/>
  <cols>
    <col min="1" max="2" width="11.421875" style="71" customWidth="1"/>
    <col min="3" max="3" width="10.7109375" style="71" customWidth="1"/>
    <col min="4" max="6" width="11.421875" style="71" customWidth="1"/>
    <col min="7" max="7" width="11.140625" style="71" customWidth="1"/>
    <col min="8" max="8" width="12.00390625" style="71" customWidth="1"/>
    <col min="9" max="10" width="11.421875" style="71" customWidth="1"/>
    <col min="11" max="11" width="31.28125" style="71" customWidth="1"/>
    <col min="12" max="16384" width="11.421875" style="71" customWidth="1"/>
  </cols>
  <sheetData>
    <row r="1" spans="1:7" ht="15.75">
      <c r="A1" s="69"/>
      <c r="B1" s="70"/>
      <c r="C1" s="70"/>
      <c r="D1" s="70"/>
      <c r="E1" s="70"/>
      <c r="F1" s="70"/>
      <c r="G1" s="70"/>
    </row>
    <row r="2" spans="1:7" ht="14.25">
      <c r="A2" s="70"/>
      <c r="B2" s="70"/>
      <c r="C2" s="70"/>
      <c r="D2" s="70"/>
      <c r="E2" s="70"/>
      <c r="F2" s="70"/>
      <c r="G2" s="70"/>
    </row>
    <row r="3" spans="1:7" ht="15.75">
      <c r="A3" s="69"/>
      <c r="B3" s="70"/>
      <c r="C3" s="70"/>
      <c r="D3" s="70"/>
      <c r="E3" s="70"/>
      <c r="F3" s="70"/>
      <c r="G3" s="70"/>
    </row>
    <row r="4" spans="1:7" ht="14.25">
      <c r="A4" s="70"/>
      <c r="B4" s="70"/>
      <c r="C4" s="70"/>
      <c r="D4" s="72"/>
      <c r="E4" s="70"/>
      <c r="F4" s="70"/>
      <c r="G4" s="70"/>
    </row>
    <row r="5" spans="1:7" ht="15.75">
      <c r="A5" s="69"/>
      <c r="B5" s="70"/>
      <c r="C5" s="70"/>
      <c r="D5" s="73"/>
      <c r="E5" s="70"/>
      <c r="F5" s="70"/>
      <c r="G5" s="70"/>
    </row>
    <row r="6" spans="1:7" ht="15.75">
      <c r="A6" s="69"/>
      <c r="B6" s="70"/>
      <c r="C6" s="70"/>
      <c r="D6" s="70"/>
      <c r="E6" s="70"/>
      <c r="F6" s="70"/>
      <c r="G6" s="70"/>
    </row>
    <row r="7" spans="1:7" ht="15.75">
      <c r="A7" s="69"/>
      <c r="B7" s="70"/>
      <c r="C7" s="70"/>
      <c r="D7" s="70"/>
      <c r="E7" s="70"/>
      <c r="F7" s="70"/>
      <c r="G7" s="70"/>
    </row>
    <row r="8" spans="1:7" ht="14.25">
      <c r="A8" s="70"/>
      <c r="B8" s="70"/>
      <c r="C8" s="70"/>
      <c r="D8" s="72"/>
      <c r="E8" s="70"/>
      <c r="F8" s="70"/>
      <c r="G8" s="70"/>
    </row>
    <row r="9" spans="1:7" ht="15.75">
      <c r="A9" s="74"/>
      <c r="B9" s="70"/>
      <c r="C9" s="70"/>
      <c r="D9" s="70"/>
      <c r="E9" s="70"/>
      <c r="F9" s="70"/>
      <c r="G9" s="70"/>
    </row>
    <row r="10" spans="1:7" ht="15.75">
      <c r="A10" s="74"/>
      <c r="B10" s="70"/>
      <c r="C10" s="70"/>
      <c r="D10" s="70"/>
      <c r="E10" s="70"/>
      <c r="F10" s="70"/>
      <c r="G10" s="70"/>
    </row>
    <row r="11" spans="1:7" ht="15.75">
      <c r="A11" s="74"/>
      <c r="B11" s="70"/>
      <c r="C11" s="70"/>
      <c r="D11" s="70"/>
      <c r="E11" s="70"/>
      <c r="F11" s="70"/>
      <c r="G11" s="70"/>
    </row>
    <row r="12" spans="1:7" ht="15.75">
      <c r="A12" s="74"/>
      <c r="B12" s="70"/>
      <c r="C12" s="70"/>
      <c r="D12" s="70"/>
      <c r="E12" s="70"/>
      <c r="F12" s="70"/>
      <c r="G12" s="70"/>
    </row>
    <row r="13" spans="1:7" ht="15.75">
      <c r="A13" s="69"/>
      <c r="B13" s="70"/>
      <c r="C13" s="70"/>
      <c r="D13" s="70"/>
      <c r="E13" s="70"/>
      <c r="F13" s="70"/>
      <c r="G13" s="70"/>
    </row>
    <row r="14" spans="1:8" ht="15.75">
      <c r="A14" s="116"/>
      <c r="B14" s="117"/>
      <c r="C14" s="117"/>
      <c r="D14" s="117"/>
      <c r="E14" s="117"/>
      <c r="F14" s="117"/>
      <c r="G14" s="117"/>
      <c r="H14" s="78"/>
    </row>
    <row r="15" spans="1:8" ht="15.75">
      <c r="A15" s="116"/>
      <c r="B15" s="117"/>
      <c r="C15" s="117"/>
      <c r="D15" s="117"/>
      <c r="E15" s="117"/>
      <c r="F15" s="117"/>
      <c r="G15" s="117"/>
      <c r="H15" s="78"/>
    </row>
    <row r="16" spans="1:8" ht="51" customHeight="1">
      <c r="A16" s="117"/>
      <c r="B16" s="117"/>
      <c r="C16" s="186" t="s">
        <v>15</v>
      </c>
      <c r="D16" s="186"/>
      <c r="E16" s="186"/>
      <c r="F16" s="118"/>
      <c r="G16" s="118"/>
      <c r="H16" s="118"/>
    </row>
    <row r="17" spans="1:8" ht="46.5" customHeight="1">
      <c r="A17" s="117"/>
      <c r="B17" s="117"/>
      <c r="C17" s="187" t="s">
        <v>152</v>
      </c>
      <c r="D17" s="118"/>
      <c r="E17" s="118"/>
      <c r="F17" s="118"/>
      <c r="G17" s="118"/>
      <c r="H17" s="118"/>
    </row>
    <row r="18" spans="1:8" ht="30">
      <c r="A18" s="117"/>
      <c r="B18" s="117"/>
      <c r="C18" s="188" t="s">
        <v>435</v>
      </c>
      <c r="D18" s="118"/>
      <c r="E18" s="118"/>
      <c r="F18" s="118"/>
      <c r="G18" s="118"/>
      <c r="H18" s="118"/>
    </row>
    <row r="19" spans="1:8" ht="15">
      <c r="A19" s="117"/>
      <c r="B19" s="117"/>
      <c r="C19" s="117"/>
      <c r="D19" s="117"/>
      <c r="E19" s="117"/>
      <c r="F19" s="117"/>
      <c r="G19" s="117"/>
      <c r="H19" s="78"/>
    </row>
    <row r="20" spans="1:8" ht="15.75">
      <c r="A20" s="117"/>
      <c r="B20" s="117"/>
      <c r="C20" s="305"/>
      <c r="D20" s="305"/>
      <c r="E20" s="305"/>
      <c r="F20" s="305"/>
      <c r="G20" s="305"/>
      <c r="H20" s="305"/>
    </row>
    <row r="21" spans="1:7" ht="14.25">
      <c r="A21" s="70"/>
      <c r="B21" s="70"/>
      <c r="C21" s="70"/>
      <c r="D21" s="70"/>
      <c r="E21" s="70"/>
      <c r="F21" s="70"/>
      <c r="G21" s="70"/>
    </row>
    <row r="22" spans="1:7" ht="14.25">
      <c r="A22" s="70"/>
      <c r="B22" s="70"/>
      <c r="C22" s="70"/>
      <c r="D22" s="70"/>
      <c r="E22" s="70"/>
      <c r="F22" s="70"/>
      <c r="G22" s="70"/>
    </row>
    <row r="23" spans="1:7" ht="14.25">
      <c r="A23" s="70"/>
      <c r="B23" s="70"/>
      <c r="C23" s="70"/>
      <c r="D23" s="70"/>
      <c r="E23" s="70"/>
      <c r="F23" s="70"/>
      <c r="G23" s="70"/>
    </row>
    <row r="24" spans="1:7" ht="14.25">
      <c r="A24" s="70"/>
      <c r="B24" s="70"/>
      <c r="C24" s="70"/>
      <c r="D24" s="70"/>
      <c r="E24" s="70"/>
      <c r="F24" s="70"/>
      <c r="G24" s="70"/>
    </row>
    <row r="25" spans="1:7" ht="14.25">
      <c r="A25" s="70"/>
      <c r="B25" s="70"/>
      <c r="C25" s="70"/>
      <c r="D25" s="70"/>
      <c r="E25" s="70"/>
      <c r="F25" s="70"/>
      <c r="G25" s="70"/>
    </row>
    <row r="26" spans="1:7" ht="14.25">
      <c r="A26" s="70"/>
      <c r="B26" s="70"/>
      <c r="C26" s="70"/>
      <c r="D26" s="70"/>
      <c r="E26" s="70"/>
      <c r="F26" s="70"/>
      <c r="G26" s="70"/>
    </row>
    <row r="27" spans="1:7" ht="14.25">
      <c r="A27" s="70"/>
      <c r="B27" s="70"/>
      <c r="C27" s="70"/>
      <c r="D27" s="70"/>
      <c r="E27" s="70"/>
      <c r="F27" s="70"/>
      <c r="G27" s="70"/>
    </row>
    <row r="28" spans="1:7" ht="14.25">
      <c r="A28" s="70"/>
      <c r="B28" s="70"/>
      <c r="C28" s="70"/>
      <c r="D28" s="70"/>
      <c r="E28" s="70"/>
      <c r="F28" s="70"/>
      <c r="G28" s="70"/>
    </row>
    <row r="29" spans="1:7" ht="15.75">
      <c r="A29" s="69"/>
      <c r="B29" s="70"/>
      <c r="C29" s="70"/>
      <c r="D29" s="70"/>
      <c r="E29" s="70"/>
      <c r="F29" s="70"/>
      <c r="G29" s="70"/>
    </row>
    <row r="30" spans="1:7" ht="15.75">
      <c r="A30" s="69"/>
      <c r="B30" s="70"/>
      <c r="C30" s="70"/>
      <c r="D30" s="72"/>
      <c r="E30" s="70"/>
      <c r="F30" s="70"/>
      <c r="G30" s="70"/>
    </row>
    <row r="31" spans="1:7" ht="15.75">
      <c r="A31" s="69"/>
      <c r="B31" s="70"/>
      <c r="C31" s="70"/>
      <c r="D31" s="75"/>
      <c r="E31" s="70"/>
      <c r="F31" s="70"/>
      <c r="G31" s="70"/>
    </row>
    <row r="32" spans="1:7" ht="15.75">
      <c r="A32" s="69"/>
      <c r="B32" s="70"/>
      <c r="C32" s="70"/>
      <c r="D32" s="70"/>
      <c r="E32" s="70"/>
      <c r="F32" s="70"/>
      <c r="G32" s="70"/>
    </row>
    <row r="33" spans="1:7" ht="15.75">
      <c r="A33" s="69"/>
      <c r="B33" s="70"/>
      <c r="C33" s="70"/>
      <c r="D33" s="70"/>
      <c r="E33" s="70"/>
      <c r="F33" s="70"/>
      <c r="G33" s="70"/>
    </row>
    <row r="34" spans="1:7" ht="15.75">
      <c r="A34" s="69"/>
      <c r="B34" s="70"/>
      <c r="C34" s="70"/>
      <c r="D34" s="70"/>
      <c r="E34" s="70"/>
      <c r="F34" s="70"/>
      <c r="G34" s="70"/>
    </row>
    <row r="35" spans="1:7" ht="15.75">
      <c r="A35" s="76"/>
      <c r="B35" s="70"/>
      <c r="C35" s="76"/>
      <c r="D35" s="77"/>
      <c r="E35" s="70"/>
      <c r="F35" s="70"/>
      <c r="G35" s="70"/>
    </row>
    <row r="36" spans="1:7" ht="15.75" customHeight="1">
      <c r="A36" s="69"/>
      <c r="E36" s="70"/>
      <c r="F36" s="70"/>
      <c r="G36" s="70"/>
    </row>
    <row r="37" spans="3:7" ht="15.75">
      <c r="C37" s="69"/>
      <c r="D37" s="30" t="str">
        <f>+'[3]Tablas empleo'!$J$2</f>
        <v>Actualización marzo de 2019</v>
      </c>
      <c r="E37" s="70"/>
      <c r="F37" s="70"/>
      <c r="G37" s="70"/>
    </row>
    <row r="40" spans="1:7" ht="24.75" customHeight="1">
      <c r="A40" s="306" t="s">
        <v>132</v>
      </c>
      <c r="B40" s="306"/>
      <c r="C40" s="306"/>
      <c r="D40" s="306"/>
      <c r="E40" s="306"/>
      <c r="F40" s="306"/>
      <c r="G40" s="306"/>
    </row>
    <row r="41" spans="1:13" ht="24.75" customHeight="1">
      <c r="A41" s="307"/>
      <c r="B41" s="307"/>
      <c r="C41" s="307"/>
      <c r="D41" s="307"/>
      <c r="E41" s="307"/>
      <c r="F41" s="307"/>
      <c r="G41" s="307"/>
      <c r="I41" s="78"/>
      <c r="J41" s="78"/>
      <c r="K41" s="78"/>
      <c r="L41" s="102"/>
      <c r="M41" s="78"/>
    </row>
    <row r="42" spans="1:13" ht="24.75" customHeight="1">
      <c r="A42" s="308" t="s">
        <v>153</v>
      </c>
      <c r="B42" s="309"/>
      <c r="C42" s="309"/>
      <c r="D42" s="309"/>
      <c r="E42" s="309"/>
      <c r="F42" s="310"/>
      <c r="G42" s="101" t="s">
        <v>133</v>
      </c>
      <c r="H42" s="78"/>
      <c r="I42" s="78"/>
      <c r="J42" s="299"/>
      <c r="K42" s="299"/>
      <c r="L42" s="299"/>
      <c r="M42" s="78"/>
    </row>
    <row r="43" spans="1:13" ht="18" customHeight="1">
      <c r="A43" s="79"/>
      <c r="B43" s="300" t="s">
        <v>146</v>
      </c>
      <c r="C43" s="300"/>
      <c r="D43" s="300"/>
      <c r="E43" s="300"/>
      <c r="F43" s="300"/>
      <c r="G43" s="120" t="s">
        <v>277</v>
      </c>
      <c r="I43" s="78"/>
      <c r="J43" s="103"/>
      <c r="K43" s="104"/>
      <c r="L43" s="105"/>
      <c r="M43" s="78"/>
    </row>
    <row r="44" spans="1:13" ht="18" customHeight="1">
      <c r="A44" s="80"/>
      <c r="B44" s="301" t="s">
        <v>141</v>
      </c>
      <c r="C44" s="301"/>
      <c r="D44" s="301"/>
      <c r="E44" s="301"/>
      <c r="F44" s="301"/>
      <c r="G44" s="121" t="s">
        <v>278</v>
      </c>
      <c r="I44" s="78"/>
      <c r="J44" s="103"/>
      <c r="K44" s="104"/>
      <c r="L44" s="105"/>
      <c r="M44" s="78"/>
    </row>
    <row r="45" spans="1:13" ht="18" customHeight="1">
      <c r="A45" s="80"/>
      <c r="B45" s="99" t="s">
        <v>142</v>
      </c>
      <c r="C45" s="99"/>
      <c r="D45" s="99"/>
      <c r="E45" s="99"/>
      <c r="F45" s="100"/>
      <c r="G45" s="119" t="s">
        <v>278</v>
      </c>
      <c r="I45" s="78"/>
      <c r="J45" s="103"/>
      <c r="K45" s="104"/>
      <c r="L45" s="105"/>
      <c r="M45" s="78"/>
    </row>
    <row r="46" spans="1:13" ht="18" customHeight="1">
      <c r="A46" s="80"/>
      <c r="B46" s="99" t="s">
        <v>148</v>
      </c>
      <c r="C46" s="99"/>
      <c r="D46" s="99"/>
      <c r="E46" s="99"/>
      <c r="F46" s="100"/>
      <c r="G46" s="119" t="s">
        <v>279</v>
      </c>
      <c r="I46" s="78"/>
      <c r="J46" s="103"/>
      <c r="K46" s="104"/>
      <c r="L46" s="105"/>
      <c r="M46" s="78"/>
    </row>
    <row r="47" spans="1:13" ht="18" customHeight="1">
      <c r="A47" s="80"/>
      <c r="B47" s="99" t="s">
        <v>149</v>
      </c>
      <c r="C47" s="99"/>
      <c r="D47" s="99"/>
      <c r="E47" s="99"/>
      <c r="F47" s="100"/>
      <c r="G47" s="119" t="s">
        <v>280</v>
      </c>
      <c r="I47" s="78"/>
      <c r="J47" s="103"/>
      <c r="K47" s="104"/>
      <c r="L47" s="105"/>
      <c r="M47" s="78"/>
    </row>
    <row r="48" spans="1:13" ht="18" customHeight="1">
      <c r="A48" s="80"/>
      <c r="B48" s="99" t="s">
        <v>150</v>
      </c>
      <c r="C48" s="99"/>
      <c r="D48" s="99"/>
      <c r="E48" s="99"/>
      <c r="F48" s="100"/>
      <c r="G48" s="119" t="s">
        <v>436</v>
      </c>
      <c r="I48" s="78"/>
      <c r="J48" s="103"/>
      <c r="K48" s="104"/>
      <c r="L48" s="105"/>
      <c r="M48" s="78"/>
    </row>
    <row r="49" spans="1:13" ht="18" customHeight="1">
      <c r="A49" s="80"/>
      <c r="B49" s="99" t="s">
        <v>147</v>
      </c>
      <c r="C49" s="99"/>
      <c r="D49" s="99"/>
      <c r="E49" s="99"/>
      <c r="F49" s="100"/>
      <c r="G49" s="119" t="s">
        <v>437</v>
      </c>
      <c r="I49" s="78"/>
      <c r="J49" s="103"/>
      <c r="K49" s="104"/>
      <c r="L49" s="105"/>
      <c r="M49" s="78"/>
    </row>
    <row r="50" spans="1:13" ht="18" customHeight="1">
      <c r="A50" s="80"/>
      <c r="B50" s="99" t="s">
        <v>143</v>
      </c>
      <c r="C50" s="99"/>
      <c r="D50" s="99"/>
      <c r="E50" s="99"/>
      <c r="F50" s="100"/>
      <c r="G50" s="119" t="s">
        <v>151</v>
      </c>
      <c r="I50" s="78"/>
      <c r="J50" s="103"/>
      <c r="K50" s="104"/>
      <c r="L50" s="105"/>
      <c r="M50" s="78"/>
    </row>
    <row r="51" spans="1:13" ht="18" customHeight="1">
      <c r="A51" s="80"/>
      <c r="B51" s="99" t="s">
        <v>144</v>
      </c>
      <c r="C51" s="99"/>
      <c r="D51" s="99"/>
      <c r="E51" s="99"/>
      <c r="F51" s="100"/>
      <c r="G51" s="119" t="s">
        <v>281</v>
      </c>
      <c r="I51" s="78"/>
      <c r="J51" s="103"/>
      <c r="K51" s="104"/>
      <c r="L51" s="105"/>
      <c r="M51" s="78"/>
    </row>
    <row r="52" spans="1:13" ht="18" customHeight="1">
      <c r="A52" s="80"/>
      <c r="B52" s="301" t="s">
        <v>145</v>
      </c>
      <c r="C52" s="301"/>
      <c r="D52" s="301"/>
      <c r="E52" s="301"/>
      <c r="F52" s="302"/>
      <c r="G52" s="240">
        <v>15</v>
      </c>
      <c r="I52" s="78"/>
      <c r="J52" s="103"/>
      <c r="K52" s="104"/>
      <c r="L52" s="105"/>
      <c r="M52" s="78"/>
    </row>
    <row r="53" ht="18" customHeight="1"/>
    <row r="54" ht="18" customHeight="1"/>
    <row r="55" ht="18" customHeight="1"/>
    <row r="56" spans="1:13" ht="15" customHeight="1">
      <c r="A56" s="81"/>
      <c r="B56" s="82"/>
      <c r="C56" s="83"/>
      <c r="D56" s="83"/>
      <c r="E56" s="83"/>
      <c r="F56" s="83"/>
      <c r="G56" s="84"/>
      <c r="I56" s="78"/>
      <c r="J56" s="78"/>
      <c r="K56" s="78"/>
      <c r="L56" s="106"/>
      <c r="M56" s="78"/>
    </row>
    <row r="57" spans="1:13" ht="15" customHeight="1">
      <c r="A57" s="303" t="s">
        <v>302</v>
      </c>
      <c r="B57" s="303"/>
      <c r="C57" s="303"/>
      <c r="D57" s="303"/>
      <c r="E57" s="303"/>
      <c r="F57" s="303"/>
      <c r="G57" s="303"/>
      <c r="H57" s="303"/>
      <c r="I57" s="78"/>
      <c r="J57" s="78"/>
      <c r="K57" s="78"/>
      <c r="L57" s="106"/>
      <c r="M57" s="78"/>
    </row>
    <row r="58" spans="1:13" ht="15" customHeight="1">
      <c r="A58" s="81"/>
      <c r="B58" s="82"/>
      <c r="C58" s="83"/>
      <c r="D58" s="72"/>
      <c r="E58" s="83"/>
      <c r="F58" s="83"/>
      <c r="G58" s="84"/>
      <c r="I58" s="78"/>
      <c r="J58" s="78"/>
      <c r="K58" s="78"/>
      <c r="L58" s="106"/>
      <c r="M58" s="78"/>
    </row>
    <row r="59" spans="1:7" ht="15" customHeight="1">
      <c r="A59" s="85"/>
      <c r="B59" s="86"/>
      <c r="C59" s="87"/>
      <c r="D59" s="87"/>
      <c r="E59" s="87"/>
      <c r="F59" s="87"/>
      <c r="G59" s="88"/>
    </row>
    <row r="60" spans="1:8" ht="15" customHeight="1">
      <c r="A60" s="304" t="s">
        <v>134</v>
      </c>
      <c r="B60" s="304"/>
      <c r="C60" s="304"/>
      <c r="D60" s="304"/>
      <c r="E60" s="304"/>
      <c r="F60" s="304"/>
      <c r="G60" s="304"/>
      <c r="H60" s="304"/>
    </row>
    <row r="61" spans="1:8" ht="15" customHeight="1">
      <c r="A61" s="304" t="s">
        <v>135</v>
      </c>
      <c r="B61" s="304"/>
      <c r="C61" s="304"/>
      <c r="D61" s="304"/>
      <c r="E61" s="304"/>
      <c r="F61" s="304"/>
      <c r="G61" s="304"/>
      <c r="H61" s="304"/>
    </row>
    <row r="62" spans="1:7" ht="15" customHeight="1">
      <c r="A62" s="93"/>
      <c r="B62" s="87"/>
      <c r="C62" s="87"/>
      <c r="D62" s="87"/>
      <c r="E62" s="87"/>
      <c r="F62" s="87"/>
      <c r="G62" s="88"/>
    </row>
    <row r="63" spans="1:7" ht="15" customHeight="1">
      <c r="A63" s="93"/>
      <c r="B63" s="87"/>
      <c r="C63" s="87"/>
      <c r="D63" s="87"/>
      <c r="E63" s="87"/>
      <c r="F63" s="87"/>
      <c r="G63" s="88"/>
    </row>
    <row r="64" spans="1:7" ht="15" customHeight="1">
      <c r="A64" s="85"/>
      <c r="B64" s="89"/>
      <c r="C64" s="87"/>
      <c r="D64" s="87"/>
      <c r="E64" s="87"/>
      <c r="F64" s="87"/>
      <c r="G64" s="88"/>
    </row>
    <row r="65" spans="1:8" ht="15" customHeight="1">
      <c r="A65" s="313" t="s">
        <v>405</v>
      </c>
      <c r="B65" s="313"/>
      <c r="C65" s="313"/>
      <c r="D65" s="313"/>
      <c r="E65" s="313"/>
      <c r="F65" s="313"/>
      <c r="G65" s="313"/>
      <c r="H65" s="313"/>
    </row>
    <row r="66" spans="1:8" ht="15" customHeight="1">
      <c r="A66" s="304" t="s">
        <v>406</v>
      </c>
      <c r="B66" s="304"/>
      <c r="C66" s="304"/>
      <c r="D66" s="304"/>
      <c r="E66" s="304"/>
      <c r="F66" s="304"/>
      <c r="G66" s="304"/>
      <c r="H66" s="304"/>
    </row>
    <row r="67" spans="1:7" ht="15" customHeight="1">
      <c r="A67" s="85"/>
      <c r="B67" s="89"/>
      <c r="C67" s="87"/>
      <c r="D67" s="94"/>
      <c r="E67" s="87"/>
      <c r="F67" s="87"/>
      <c r="G67" s="88"/>
    </row>
    <row r="68" spans="1:7" ht="15" customHeight="1">
      <c r="A68" s="85"/>
      <c r="B68" s="89"/>
      <c r="C68" s="87"/>
      <c r="D68" s="94"/>
      <c r="E68" s="87"/>
      <c r="F68" s="87"/>
      <c r="G68" s="88"/>
    </row>
    <row r="69" spans="1:7" ht="15" customHeight="1">
      <c r="A69" s="85"/>
      <c r="B69" s="89"/>
      <c r="C69" s="87"/>
      <c r="D69" s="94"/>
      <c r="E69" s="87"/>
      <c r="F69" s="87"/>
      <c r="G69" s="88"/>
    </row>
    <row r="70" spans="1:8" ht="15" customHeight="1">
      <c r="A70" s="303" t="s">
        <v>136</v>
      </c>
      <c r="B70" s="303"/>
      <c r="C70" s="303"/>
      <c r="D70" s="303"/>
      <c r="E70" s="303"/>
      <c r="F70" s="303"/>
      <c r="G70" s="303"/>
      <c r="H70" s="303"/>
    </row>
    <row r="77" spans="1:7" ht="15" customHeight="1">
      <c r="A77" s="85"/>
      <c r="B77" s="89"/>
      <c r="C77" s="87"/>
      <c r="D77" s="87"/>
      <c r="E77" s="87"/>
      <c r="F77" s="87"/>
      <c r="G77" s="88"/>
    </row>
    <row r="78" spans="1:7" ht="15" customHeight="1">
      <c r="A78" s="85"/>
      <c r="B78" s="89"/>
      <c r="C78" s="87"/>
      <c r="D78" s="87"/>
      <c r="E78" s="87"/>
      <c r="F78" s="87"/>
      <c r="G78" s="88"/>
    </row>
    <row r="79" spans="1:7" ht="15" customHeight="1">
      <c r="A79" s="95"/>
      <c r="B79" s="95"/>
      <c r="C79" s="95"/>
      <c r="D79" s="87"/>
      <c r="E79" s="87"/>
      <c r="F79" s="87"/>
      <c r="G79" s="88"/>
    </row>
    <row r="80" spans="1:7" ht="12.75" customHeight="1">
      <c r="A80" s="96" t="s">
        <v>137</v>
      </c>
      <c r="C80" s="78"/>
      <c r="D80" s="95"/>
      <c r="E80" s="95"/>
      <c r="F80" s="95"/>
      <c r="G80" s="95"/>
    </row>
    <row r="81" spans="1:7" ht="10.5" customHeight="1">
      <c r="A81" s="96" t="s">
        <v>138</v>
      </c>
      <c r="C81" s="78"/>
      <c r="D81" s="78"/>
      <c r="E81" s="78"/>
      <c r="F81" s="78"/>
      <c r="G81" s="78"/>
    </row>
    <row r="82" spans="1:7" ht="10.5" customHeight="1">
      <c r="A82" s="96" t="s">
        <v>139</v>
      </c>
      <c r="C82" s="78"/>
      <c r="D82" s="78"/>
      <c r="E82" s="78"/>
      <c r="F82" s="78"/>
      <c r="G82" s="78"/>
    </row>
    <row r="83" spans="1:7" ht="10.5" customHeight="1">
      <c r="A83" s="97" t="s">
        <v>140</v>
      </c>
      <c r="B83" s="98"/>
      <c r="C83" s="78"/>
      <c r="D83" s="78"/>
      <c r="E83" s="78"/>
      <c r="F83" s="78"/>
      <c r="G83" s="78"/>
    </row>
    <row r="84" ht="10.5" customHeight="1"/>
    <row r="85" spans="1:7" ht="10.5" customHeight="1">
      <c r="A85" s="96"/>
      <c r="C85" s="78"/>
      <c r="D85" s="78"/>
      <c r="E85" s="78"/>
      <c r="F85" s="78"/>
      <c r="G85" s="78"/>
    </row>
    <row r="86" spans="1:7" ht="10.5" customHeight="1">
      <c r="A86" s="96"/>
      <c r="C86" s="78"/>
      <c r="D86" s="78"/>
      <c r="E86" s="78"/>
      <c r="F86" s="78"/>
      <c r="G86" s="78"/>
    </row>
    <row r="87" spans="1:7" ht="10.5" customHeight="1">
      <c r="A87" s="97"/>
      <c r="B87" s="98"/>
      <c r="C87" s="78"/>
      <c r="D87" s="78"/>
      <c r="E87" s="78"/>
      <c r="F87" s="78"/>
      <c r="G87" s="78"/>
    </row>
    <row r="88" ht="10.5" customHeight="1"/>
    <row r="89" ht="10.5" customHeight="1"/>
    <row r="90" spans="1:7" ht="14.25">
      <c r="A90" s="311"/>
      <c r="B90" s="311"/>
      <c r="C90" s="311"/>
      <c r="D90" s="311"/>
      <c r="E90" s="311"/>
      <c r="F90" s="311"/>
      <c r="G90" s="311"/>
    </row>
    <row r="91" spans="1:7" ht="19.5">
      <c r="A91" s="91"/>
      <c r="B91" s="91"/>
      <c r="C91" s="107"/>
      <c r="D91" s="91"/>
      <c r="E91" s="91"/>
      <c r="F91" s="91"/>
      <c r="G91" s="91"/>
    </row>
    <row r="92" spans="1:8" ht="19.5">
      <c r="A92" s="93"/>
      <c r="B92" s="108"/>
      <c r="C92" s="107"/>
      <c r="D92" s="108"/>
      <c r="E92" s="108"/>
      <c r="F92" s="108"/>
      <c r="G92" s="109"/>
      <c r="H92" s="78"/>
    </row>
    <row r="93" spans="1:7" ht="15.75">
      <c r="A93" s="87"/>
      <c r="B93" s="87"/>
      <c r="C93" s="69"/>
      <c r="D93" s="87"/>
      <c r="E93" s="87"/>
      <c r="F93" s="87"/>
      <c r="G93" s="110"/>
    </row>
    <row r="94" spans="1:7" ht="15.75">
      <c r="A94" s="90"/>
      <c r="B94" s="95"/>
      <c r="C94" s="111"/>
      <c r="D94" s="91"/>
      <c r="E94" s="91"/>
      <c r="F94" s="91"/>
      <c r="G94" s="112"/>
    </row>
    <row r="95" spans="1:7" ht="15.75">
      <c r="A95" s="90"/>
      <c r="B95" s="95"/>
      <c r="C95" s="111"/>
      <c r="D95" s="91"/>
      <c r="E95" s="91"/>
      <c r="F95" s="91"/>
      <c r="G95" s="112"/>
    </row>
    <row r="96" spans="1:7" ht="14.25">
      <c r="A96" s="90"/>
      <c r="B96" s="95"/>
      <c r="C96" s="91"/>
      <c r="D96" s="91"/>
      <c r="E96" s="91"/>
      <c r="F96" s="91"/>
      <c r="G96" s="112"/>
    </row>
    <row r="97" spans="1:7" ht="14.25">
      <c r="A97" s="90"/>
      <c r="B97" s="95"/>
      <c r="C97" s="91"/>
      <c r="D97" s="91"/>
      <c r="E97" s="91"/>
      <c r="F97" s="91"/>
      <c r="G97" s="112"/>
    </row>
    <row r="98" spans="1:7" ht="14.25">
      <c r="A98" s="90"/>
      <c r="B98" s="95"/>
      <c r="C98" s="91"/>
      <c r="D98" s="91"/>
      <c r="E98" s="91"/>
      <c r="F98" s="91"/>
      <c r="G98" s="112"/>
    </row>
    <row r="99" spans="1:7" ht="14.25">
      <c r="A99" s="90"/>
      <c r="B99" s="95"/>
      <c r="C99" s="91"/>
      <c r="D99" s="91"/>
      <c r="E99" s="91"/>
      <c r="F99" s="91"/>
      <c r="G99" s="112"/>
    </row>
    <row r="100" spans="1:7" ht="14.25">
      <c r="A100" s="90"/>
      <c r="B100" s="95"/>
      <c r="C100" s="91"/>
      <c r="D100" s="91"/>
      <c r="E100" s="91"/>
      <c r="F100" s="91"/>
      <c r="G100" s="112"/>
    </row>
    <row r="101" spans="1:7" ht="14.25">
      <c r="A101" s="90"/>
      <c r="B101" s="95"/>
      <c r="C101" s="91"/>
      <c r="D101" s="91"/>
      <c r="E101" s="91"/>
      <c r="F101" s="91"/>
      <c r="G101" s="112"/>
    </row>
    <row r="102" spans="1:7" ht="14.25">
      <c r="A102" s="90"/>
      <c r="B102" s="95"/>
      <c r="C102" s="91"/>
      <c r="D102" s="91"/>
      <c r="E102" s="91"/>
      <c r="F102" s="91"/>
      <c r="G102" s="112"/>
    </row>
    <row r="103" spans="1:7" ht="14.25">
      <c r="A103" s="90"/>
      <c r="B103" s="95"/>
      <c r="C103" s="95"/>
      <c r="D103" s="95"/>
      <c r="E103" s="91"/>
      <c r="F103" s="91"/>
      <c r="G103" s="112"/>
    </row>
    <row r="104" spans="1:7" ht="14.25">
      <c r="A104" s="90"/>
      <c r="B104" s="95"/>
      <c r="C104" s="91"/>
      <c r="D104" s="91"/>
      <c r="E104" s="91"/>
      <c r="F104" s="91"/>
      <c r="G104" s="112"/>
    </row>
    <row r="105" spans="1:7" ht="14.25">
      <c r="A105" s="90"/>
      <c r="B105" s="95"/>
      <c r="C105" s="91"/>
      <c r="D105" s="91"/>
      <c r="E105" s="91"/>
      <c r="F105" s="91"/>
      <c r="G105" s="112"/>
    </row>
    <row r="106" spans="1:7" ht="14.25">
      <c r="A106" s="90"/>
      <c r="B106" s="95"/>
      <c r="C106" s="91"/>
      <c r="D106" s="91"/>
      <c r="E106" s="91"/>
      <c r="F106" s="91"/>
      <c r="G106" s="112"/>
    </row>
    <row r="107" spans="1:7" ht="14.25">
      <c r="A107" s="90"/>
      <c r="B107" s="95"/>
      <c r="C107" s="91"/>
      <c r="D107" s="91"/>
      <c r="E107" s="91"/>
      <c r="F107" s="91"/>
      <c r="G107" s="112"/>
    </row>
    <row r="108" spans="1:7" ht="14.25">
      <c r="A108" s="90"/>
      <c r="B108" s="95"/>
      <c r="C108" s="91"/>
      <c r="D108" s="91"/>
      <c r="E108" s="91"/>
      <c r="F108" s="91"/>
      <c r="G108" s="112"/>
    </row>
    <row r="109" spans="1:7" ht="14.25">
      <c r="A109" s="90"/>
      <c r="B109" s="95"/>
      <c r="C109" s="91"/>
      <c r="D109" s="91"/>
      <c r="E109" s="91"/>
      <c r="F109" s="91"/>
      <c r="G109" s="112"/>
    </row>
    <row r="110" spans="1:7" ht="14.25">
      <c r="A110" s="90"/>
      <c r="B110" s="95"/>
      <c r="C110" s="91"/>
      <c r="D110" s="91"/>
      <c r="E110" s="91"/>
      <c r="F110" s="91"/>
      <c r="G110" s="112"/>
    </row>
    <row r="111" spans="1:7" ht="14.25">
      <c r="A111" s="90"/>
      <c r="B111" s="95"/>
      <c r="C111" s="91"/>
      <c r="D111" s="91"/>
      <c r="E111" s="91"/>
      <c r="F111" s="91"/>
      <c r="G111" s="112"/>
    </row>
    <row r="112" spans="1:7" ht="14.25">
      <c r="A112" s="90"/>
      <c r="B112" s="95"/>
      <c r="C112" s="91"/>
      <c r="D112" s="91"/>
      <c r="E112" s="91"/>
      <c r="F112" s="91"/>
      <c r="G112" s="112"/>
    </row>
    <row r="113" spans="1:7" ht="15" customHeight="1">
      <c r="A113" s="90"/>
      <c r="B113" s="91"/>
      <c r="C113" s="91"/>
      <c r="D113" s="91"/>
      <c r="E113" s="91"/>
      <c r="F113" s="91"/>
      <c r="G113" s="92"/>
    </row>
    <row r="114" spans="1:9" ht="14.25">
      <c r="A114" s="93"/>
      <c r="B114" s="108"/>
      <c r="C114" s="108"/>
      <c r="D114" s="108"/>
      <c r="E114" s="108"/>
      <c r="F114" s="108"/>
      <c r="G114" s="109"/>
      <c r="H114" s="78"/>
      <c r="I114" s="78"/>
    </row>
    <row r="115" spans="1:7" ht="14.25">
      <c r="A115" s="93"/>
      <c r="B115" s="87"/>
      <c r="C115" s="87"/>
      <c r="D115" s="87"/>
      <c r="E115" s="87"/>
      <c r="F115" s="87"/>
      <c r="G115" s="88"/>
    </row>
    <row r="116" spans="1:7" ht="14.25">
      <c r="A116" s="90"/>
      <c r="B116" s="95"/>
      <c r="C116" s="91"/>
      <c r="D116" s="91"/>
      <c r="E116" s="91"/>
      <c r="F116" s="91"/>
      <c r="G116" s="112"/>
    </row>
    <row r="117" spans="1:7" ht="14.25">
      <c r="A117" s="90"/>
      <c r="B117" s="95"/>
      <c r="C117" s="91"/>
      <c r="D117" s="91"/>
      <c r="E117" s="91"/>
      <c r="F117" s="91"/>
      <c r="G117" s="112"/>
    </row>
    <row r="118" spans="1:7" ht="14.25">
      <c r="A118" s="90"/>
      <c r="B118" s="95"/>
      <c r="C118" s="91"/>
      <c r="D118" s="91"/>
      <c r="E118" s="91"/>
      <c r="F118" s="91"/>
      <c r="G118" s="112"/>
    </row>
    <row r="119" spans="1:7" ht="14.25">
      <c r="A119" s="90"/>
      <c r="B119" s="95"/>
      <c r="C119" s="91"/>
      <c r="D119" s="91"/>
      <c r="E119" s="91"/>
      <c r="F119" s="91"/>
      <c r="G119" s="112"/>
    </row>
    <row r="120" spans="1:7" ht="14.25">
      <c r="A120" s="90"/>
      <c r="B120" s="95"/>
      <c r="C120" s="91"/>
      <c r="D120" s="91"/>
      <c r="E120" s="91"/>
      <c r="F120" s="91"/>
      <c r="G120" s="112"/>
    </row>
    <row r="121" spans="1:7" ht="14.25">
      <c r="A121" s="90"/>
      <c r="B121" s="95"/>
      <c r="C121" s="91"/>
      <c r="D121" s="91"/>
      <c r="E121" s="91"/>
      <c r="F121" s="91"/>
      <c r="G121" s="112"/>
    </row>
    <row r="122" spans="1:7" ht="14.25">
      <c r="A122" s="90"/>
      <c r="B122" s="95"/>
      <c r="C122" s="91"/>
      <c r="D122" s="91"/>
      <c r="E122" s="91"/>
      <c r="F122" s="91"/>
      <c r="G122" s="112"/>
    </row>
    <row r="123" spans="1:7" ht="14.25">
      <c r="A123" s="90"/>
      <c r="B123" s="95"/>
      <c r="C123" s="91"/>
      <c r="D123" s="91"/>
      <c r="E123" s="91"/>
      <c r="F123" s="91"/>
      <c r="G123" s="112"/>
    </row>
    <row r="124" spans="1:7" ht="14.25">
      <c r="A124" s="90"/>
      <c r="B124" s="95"/>
      <c r="C124" s="91"/>
      <c r="D124" s="91"/>
      <c r="E124" s="91"/>
      <c r="F124" s="91"/>
      <c r="G124" s="112"/>
    </row>
    <row r="125" spans="1:7" ht="14.25">
      <c r="A125" s="90"/>
      <c r="B125" s="95"/>
      <c r="C125" s="91"/>
      <c r="D125" s="91"/>
      <c r="E125" s="91"/>
      <c r="F125" s="91"/>
      <c r="G125" s="112"/>
    </row>
    <row r="126" spans="1:7" ht="14.25">
      <c r="A126" s="90"/>
      <c r="B126" s="95"/>
      <c r="C126" s="91"/>
      <c r="D126" s="91"/>
      <c r="E126" s="91"/>
      <c r="F126" s="91"/>
      <c r="G126" s="112"/>
    </row>
    <row r="127" spans="1:9" ht="14.25">
      <c r="A127" s="90"/>
      <c r="B127" s="113"/>
      <c r="C127" s="91"/>
      <c r="D127" s="91"/>
      <c r="E127" s="91"/>
      <c r="F127" s="91"/>
      <c r="G127" s="112"/>
      <c r="H127" s="78"/>
      <c r="I127" s="78"/>
    </row>
    <row r="128" spans="1:9" ht="14.25">
      <c r="A128" s="312"/>
      <c r="B128" s="312"/>
      <c r="C128" s="312"/>
      <c r="D128" s="312"/>
      <c r="E128" s="312"/>
      <c r="F128" s="312"/>
      <c r="G128" s="312"/>
      <c r="H128" s="78"/>
      <c r="I128" s="78"/>
    </row>
    <row r="129" spans="1:7" ht="14.25">
      <c r="A129" s="114"/>
      <c r="B129" s="114"/>
      <c r="C129" s="114"/>
      <c r="D129" s="114"/>
      <c r="E129" s="114"/>
      <c r="F129" s="114"/>
      <c r="G129" s="114"/>
    </row>
    <row r="130" spans="1:7" ht="14.25">
      <c r="A130" s="115"/>
      <c r="B130" s="115"/>
      <c r="C130" s="115"/>
      <c r="D130" s="115"/>
      <c r="E130" s="115"/>
      <c r="F130" s="115"/>
      <c r="G130" s="115"/>
    </row>
    <row r="131" spans="4:7" ht="14.25">
      <c r="D131" s="95"/>
      <c r="E131" s="95"/>
      <c r="F131" s="95"/>
      <c r="G131" s="95"/>
    </row>
    <row r="132" spans="4:7" ht="10.5" customHeight="1">
      <c r="D132" s="78"/>
      <c r="E132" s="78"/>
      <c r="F132" s="78"/>
      <c r="G132" s="78"/>
    </row>
    <row r="133" spans="4:7" ht="10.5" customHeight="1">
      <c r="D133" s="78"/>
      <c r="E133" s="78"/>
      <c r="F133" s="78"/>
      <c r="G133" s="78"/>
    </row>
    <row r="134" spans="4:7" ht="10.5" customHeight="1">
      <c r="D134" s="78"/>
      <c r="E134" s="78"/>
      <c r="F134" s="78"/>
      <c r="G134" s="78"/>
    </row>
    <row r="135" spans="4:7" ht="10.5" customHeight="1">
      <c r="D135" s="78"/>
      <c r="E135" s="78"/>
      <c r="F135" s="78"/>
      <c r="G135" s="78"/>
    </row>
    <row r="136" ht="10.5" customHeight="1"/>
  </sheetData>
  <sheetProtection/>
  <mergeCells count="15">
    <mergeCell ref="A70:H70"/>
    <mergeCell ref="C20:H20"/>
    <mergeCell ref="A40:G41"/>
    <mergeCell ref="A42:F42"/>
    <mergeCell ref="A90:G90"/>
    <mergeCell ref="A128:G128"/>
    <mergeCell ref="A61:H61"/>
    <mergeCell ref="A65:H65"/>
    <mergeCell ref="A66:H66"/>
    <mergeCell ref="J42:L42"/>
    <mergeCell ref="B43:F43"/>
    <mergeCell ref="B44:F44"/>
    <mergeCell ref="B52:F52"/>
    <mergeCell ref="A57:H57"/>
    <mergeCell ref="A60:H60"/>
  </mergeCells>
  <hyperlinks>
    <hyperlink ref="G43" location="'Economía regional'!A1" display="3"/>
    <hyperlink ref="G44" location="'Aspectos GyD - Perfil productor'!A1" display="2"/>
    <hyperlink ref="G45" location="'Aspectos GyD - Perfil productor'!A1" display="2"/>
    <hyperlink ref="G46" location="'Cultivos Información Anual'!A1" display="5-6"/>
    <hyperlink ref="G47" location="'Ganadería y Riego'!A1" display="5"/>
    <hyperlink ref="G48" location="Exportaciones!A1" display="9"/>
    <hyperlink ref="G50" location="'División Político-Adminisrativa'!A1" display="7"/>
    <hyperlink ref="G51" location="Autoridades!A1" display="11"/>
    <hyperlink ref="G49"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50:G51" numberStoredAsText="1"/>
  </ignoredErrors>
  <drawing r:id="rId1"/>
</worksheet>
</file>

<file path=xl/worksheets/sheet10.xml><?xml version="1.0" encoding="utf-8"?>
<worksheet xmlns="http://schemas.openxmlformats.org/spreadsheetml/2006/main" xmlns:r="http://schemas.openxmlformats.org/officeDocument/2006/relationships">
  <dimension ref="A1:H23"/>
  <sheetViews>
    <sheetView tabSelected="1" view="pageBreakPreview" zoomScale="106" zoomScaleSheetLayoutView="106" zoomScalePageLayoutView="0" workbookViewId="0" topLeftCell="A1">
      <selection activeCell="A1" sqref="A1:C1"/>
    </sheetView>
  </sheetViews>
  <sheetFormatPr defaultColWidth="11.421875" defaultRowHeight="15"/>
  <cols>
    <col min="1" max="1" width="35.140625" style="66" customWidth="1"/>
    <col min="2" max="7" width="14.00390625" style="277" customWidth="1"/>
    <col min="8" max="8" width="19.421875" style="66" customWidth="1"/>
    <col min="9" max="9" width="16.140625" style="66" customWidth="1"/>
    <col min="10" max="10" width="11.28125" style="66" bestFit="1" customWidth="1"/>
    <col min="11" max="11" width="12.8515625" style="66" bestFit="1" customWidth="1"/>
    <col min="12" max="12" width="11.57421875" style="66" bestFit="1" customWidth="1"/>
    <col min="13" max="13" width="15.57421875" style="66" customWidth="1"/>
    <col min="14" max="14" width="11.57421875" style="66" bestFit="1" customWidth="1"/>
    <col min="15" max="15" width="18.140625" style="66" customWidth="1"/>
    <col min="16" max="16384" width="11.421875" style="66" customWidth="1"/>
  </cols>
  <sheetData>
    <row r="1" spans="1:8" ht="21">
      <c r="A1" s="393" t="s">
        <v>413</v>
      </c>
      <c r="B1" s="393"/>
      <c r="C1" s="393"/>
      <c r="H1" s="278"/>
    </row>
    <row r="2" ht="21">
      <c r="A2" s="67"/>
    </row>
    <row r="3" spans="1:7" s="65" customFormat="1" ht="21">
      <c r="A3" s="68" t="s">
        <v>131</v>
      </c>
      <c r="B3" s="279"/>
      <c r="C3" s="279"/>
      <c r="D3" s="279"/>
      <c r="E3" s="279"/>
      <c r="F3" s="279"/>
      <c r="G3" s="279"/>
    </row>
    <row r="5" spans="1:8" ht="46.5" customHeight="1">
      <c r="A5" s="298" t="s">
        <v>414</v>
      </c>
      <c r="B5" s="394" t="s">
        <v>440</v>
      </c>
      <c r="C5" s="395"/>
      <c r="D5" s="396"/>
      <c r="E5" s="397" t="s">
        <v>441</v>
      </c>
      <c r="F5" s="398"/>
      <c r="G5" s="398"/>
      <c r="H5" s="266"/>
    </row>
    <row r="6" spans="1:8" ht="21">
      <c r="A6" s="280"/>
      <c r="B6" s="281" t="s">
        <v>2</v>
      </c>
      <c r="C6" s="282" t="s">
        <v>336</v>
      </c>
      <c r="D6" s="282" t="s">
        <v>16</v>
      </c>
      <c r="E6" s="282" t="s">
        <v>2</v>
      </c>
      <c r="F6" s="282" t="s">
        <v>336</v>
      </c>
      <c r="G6" s="282" t="s">
        <v>16</v>
      </c>
      <c r="H6" s="266"/>
    </row>
    <row r="7" spans="1:8" ht="21">
      <c r="A7" s="283" t="s">
        <v>415</v>
      </c>
      <c r="B7" s="284">
        <v>0.0842158</v>
      </c>
      <c r="C7" s="284">
        <v>0.0731635</v>
      </c>
      <c r="D7" s="284">
        <v>0.1872332</v>
      </c>
      <c r="E7" s="284">
        <v>0.2183778</v>
      </c>
      <c r="F7" s="284">
        <v>0.1794483</v>
      </c>
      <c r="G7" s="284">
        <v>0.5925132</v>
      </c>
      <c r="H7" s="266"/>
    </row>
    <row r="8" spans="1:8" ht="21">
      <c r="A8" s="285" t="s">
        <v>416</v>
      </c>
      <c r="B8" s="284">
        <v>0.0639432</v>
      </c>
      <c r="C8" s="284">
        <v>0.0576413</v>
      </c>
      <c r="D8" s="284">
        <v>0.1664039</v>
      </c>
      <c r="E8" s="284">
        <v>0.2487006</v>
      </c>
      <c r="F8" s="284">
        <v>0.2272066</v>
      </c>
      <c r="G8" s="284">
        <v>0.5952168</v>
      </c>
      <c r="H8" s="266"/>
    </row>
    <row r="9" spans="1:8" ht="21">
      <c r="A9" s="285" t="s">
        <v>417</v>
      </c>
      <c r="B9" s="284">
        <v>0.0512745</v>
      </c>
      <c r="C9" s="284">
        <v>0.0508929</v>
      </c>
      <c r="D9" s="284">
        <v>0.0756644</v>
      </c>
      <c r="E9" s="284">
        <v>0.1644628</v>
      </c>
      <c r="F9" s="284">
        <v>0.1616524</v>
      </c>
      <c r="G9" s="284">
        <v>0.3371408</v>
      </c>
      <c r="H9" s="266"/>
    </row>
    <row r="10" spans="1:8" ht="21">
      <c r="A10" s="285" t="s">
        <v>418</v>
      </c>
      <c r="B10" s="284">
        <v>0.0791499</v>
      </c>
      <c r="C10" s="284">
        <v>0.0767931</v>
      </c>
      <c r="D10" s="284">
        <v>0.1048887</v>
      </c>
      <c r="E10" s="284">
        <v>0.2317397</v>
      </c>
      <c r="F10" s="284">
        <v>0.2228836</v>
      </c>
      <c r="G10" s="284">
        <v>0.3273506</v>
      </c>
      <c r="H10" s="266"/>
    </row>
    <row r="11" spans="1:8" ht="21">
      <c r="A11" s="285" t="s">
        <v>419</v>
      </c>
      <c r="B11" s="284">
        <v>0.1187503</v>
      </c>
      <c r="C11" s="284">
        <v>0.1054628</v>
      </c>
      <c r="D11" s="284">
        <v>0.1797038</v>
      </c>
      <c r="E11" s="284">
        <v>0.2255332</v>
      </c>
      <c r="F11" s="284">
        <v>0.1894321</v>
      </c>
      <c r="G11" s="284">
        <v>0.3904024</v>
      </c>
      <c r="H11" s="266"/>
    </row>
    <row r="12" spans="1:8" ht="21">
      <c r="A12" s="291" t="s">
        <v>179</v>
      </c>
      <c r="B12" s="292">
        <v>0.0709982</v>
      </c>
      <c r="C12" s="292">
        <v>0.0673327</v>
      </c>
      <c r="D12" s="292">
        <v>0.1110062</v>
      </c>
      <c r="E12" s="292">
        <v>0.1895441</v>
      </c>
      <c r="F12" s="292">
        <v>0.1793578</v>
      </c>
      <c r="G12" s="292">
        <v>0.3040918</v>
      </c>
      <c r="H12" s="266"/>
    </row>
    <row r="13" spans="1:8" ht="21">
      <c r="A13" s="285" t="s">
        <v>420</v>
      </c>
      <c r="B13" s="284">
        <v>0.0536127</v>
      </c>
      <c r="C13" s="284">
        <v>0.0539781</v>
      </c>
      <c r="D13" s="284">
        <v>0.0463916</v>
      </c>
      <c r="E13" s="284">
        <v>0.1997707</v>
      </c>
      <c r="F13" s="284">
        <v>0.1961457</v>
      </c>
      <c r="G13" s="284">
        <v>0.3007962</v>
      </c>
      <c r="H13" s="266"/>
    </row>
    <row r="14" spans="1:8" ht="21">
      <c r="A14" s="285" t="s">
        <v>421</v>
      </c>
      <c r="B14" s="284">
        <v>0.1007409</v>
      </c>
      <c r="C14" s="284">
        <v>0.0954567</v>
      </c>
      <c r="D14" s="284">
        <v>0.1140113</v>
      </c>
      <c r="E14" s="284">
        <v>0.1852097</v>
      </c>
      <c r="F14" s="284">
        <v>0.1546693</v>
      </c>
      <c r="G14" s="284">
        <v>0.2613616</v>
      </c>
      <c r="H14" s="266"/>
    </row>
    <row r="15" spans="1:8" ht="21">
      <c r="A15" s="285" t="s">
        <v>422</v>
      </c>
      <c r="B15" s="284">
        <v>0.1271764</v>
      </c>
      <c r="C15" s="284">
        <v>0.1076011</v>
      </c>
      <c r="D15" s="284">
        <v>0.1681559</v>
      </c>
      <c r="E15" s="284">
        <v>0.2249096</v>
      </c>
      <c r="F15" s="284">
        <v>0.1778099</v>
      </c>
      <c r="G15" s="284">
        <v>0.324335</v>
      </c>
      <c r="H15" s="266"/>
    </row>
    <row r="16" spans="1:8" s="289" customFormat="1" ht="21">
      <c r="A16" s="286" t="s">
        <v>423</v>
      </c>
      <c r="B16" s="287">
        <v>0.1612048</v>
      </c>
      <c r="C16" s="287">
        <v>0.1301543</v>
      </c>
      <c r="D16" s="287">
        <v>0.2364085</v>
      </c>
      <c r="E16" s="287">
        <v>0.2460516</v>
      </c>
      <c r="F16" s="287">
        <v>0.1896664</v>
      </c>
      <c r="G16" s="287">
        <v>0.3804587</v>
      </c>
      <c r="H16" s="288"/>
    </row>
    <row r="17" spans="1:8" ht="21">
      <c r="A17" s="285" t="s">
        <v>424</v>
      </c>
      <c r="B17" s="284">
        <v>0.1231273</v>
      </c>
      <c r="C17" s="284">
        <v>0.1132598</v>
      </c>
      <c r="D17" s="284">
        <v>0.1982452</v>
      </c>
      <c r="E17" s="284">
        <v>0.173521</v>
      </c>
      <c r="F17" s="284">
        <v>0.151705</v>
      </c>
      <c r="G17" s="284">
        <v>0.3414983</v>
      </c>
      <c r="H17" s="266"/>
    </row>
    <row r="18" spans="1:8" ht="21">
      <c r="A18" s="285" t="s">
        <v>425</v>
      </c>
      <c r="B18" s="284">
        <v>0.1714143</v>
      </c>
      <c r="C18" s="284">
        <v>0.1201071</v>
      </c>
      <c r="D18" s="284">
        <v>0.2800692</v>
      </c>
      <c r="E18" s="284">
        <v>0.2849226</v>
      </c>
      <c r="F18" s="284">
        <v>0.1643806</v>
      </c>
      <c r="G18" s="284">
        <v>0.5416581</v>
      </c>
      <c r="H18" s="266"/>
    </row>
    <row r="19" spans="1:8" ht="21">
      <c r="A19" s="285" t="s">
        <v>426</v>
      </c>
      <c r="B19" s="284">
        <v>0.1211338</v>
      </c>
      <c r="C19" s="284">
        <v>0.1062218</v>
      </c>
      <c r="D19" s="284">
        <v>0.1536608</v>
      </c>
      <c r="E19" s="284">
        <v>0.2221994</v>
      </c>
      <c r="F19" s="284">
        <v>0.1469286</v>
      </c>
      <c r="G19" s="284">
        <v>0.3921891</v>
      </c>
      <c r="H19" s="266"/>
    </row>
    <row r="20" spans="1:8" ht="21">
      <c r="A20" s="285" t="s">
        <v>427</v>
      </c>
      <c r="B20" s="284">
        <v>0.1168851</v>
      </c>
      <c r="C20" s="284">
        <v>0.095809</v>
      </c>
      <c r="D20" s="284">
        <v>0.169531</v>
      </c>
      <c r="E20" s="284">
        <v>0.2551503</v>
      </c>
      <c r="F20" s="284">
        <v>0.1780245</v>
      </c>
      <c r="G20" s="284">
        <v>0.4470084</v>
      </c>
      <c r="H20" s="266"/>
    </row>
    <row r="21" spans="1:8" ht="21">
      <c r="A21" s="285" t="s">
        <v>428</v>
      </c>
      <c r="B21" s="284">
        <v>0.0460269</v>
      </c>
      <c r="C21" s="284">
        <v>0.0442367</v>
      </c>
      <c r="D21" s="284">
        <v>0.058751</v>
      </c>
      <c r="E21" s="284">
        <v>0.1898661</v>
      </c>
      <c r="F21" s="284">
        <v>0.1685056</v>
      </c>
      <c r="G21" s="284">
        <v>0.3441924</v>
      </c>
      <c r="H21" s="266"/>
    </row>
    <row r="22" spans="1:8" ht="21">
      <c r="A22" s="285" t="s">
        <v>429</v>
      </c>
      <c r="B22" s="284">
        <v>0.0212551</v>
      </c>
      <c r="C22" s="284">
        <v>0.021099</v>
      </c>
      <c r="D22" s="284">
        <v>0.0250079</v>
      </c>
      <c r="E22" s="284">
        <v>0.1075422</v>
      </c>
      <c r="F22" s="284">
        <v>0.1023902</v>
      </c>
      <c r="G22" s="284">
        <v>0.2304627</v>
      </c>
      <c r="H22" s="266"/>
    </row>
    <row r="23" spans="1:8" ht="21">
      <c r="A23" s="290" t="s">
        <v>430</v>
      </c>
      <c r="B23" s="265"/>
      <c r="C23" s="265"/>
      <c r="D23" s="265"/>
      <c r="E23" s="265"/>
      <c r="F23" s="265"/>
      <c r="G23" s="265"/>
      <c r="H23" s="266"/>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Valparaíso</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74"/>
  <sheetViews>
    <sheetView showGridLines="0" view="pageBreakPreview" zoomScale="70" zoomScaleNormal="90" zoomScaleSheetLayoutView="70" zoomScalePageLayoutView="0" workbookViewId="0" topLeftCell="A47">
      <selection activeCell="A74" sqref="A74"/>
    </sheetView>
  </sheetViews>
  <sheetFormatPr defaultColWidth="11.421875" defaultRowHeight="15"/>
  <cols>
    <col min="1" max="1" width="50.7109375" style="2" customWidth="1"/>
    <col min="2" max="2" width="15.28125" style="2" customWidth="1"/>
    <col min="3" max="3" width="16.28125" style="2" customWidth="1"/>
    <col min="4" max="4" width="20.7109375" style="2" customWidth="1"/>
    <col min="5" max="5" width="19.00390625" style="2" customWidth="1"/>
    <col min="6" max="6" width="23.140625" style="2" customWidth="1"/>
    <col min="7" max="7" width="24.28125" style="2" customWidth="1"/>
    <col min="8" max="8" width="18.140625" style="2" customWidth="1"/>
    <col min="9" max="9" width="18.421875" style="2" customWidth="1"/>
    <col min="10" max="16384" width="11.421875" style="2" customWidth="1"/>
  </cols>
  <sheetData>
    <row r="1" ht="15.75" customHeight="1">
      <c r="A1" s="1" t="s">
        <v>63</v>
      </c>
    </row>
    <row r="2" spans="1:5" ht="15.75" customHeight="1">
      <c r="A2" s="46" t="s">
        <v>388</v>
      </c>
      <c r="B2" s="251"/>
      <c r="C2" s="251"/>
      <c r="D2" s="251"/>
      <c r="E2" s="251"/>
    </row>
    <row r="3" spans="1:5" ht="15.75" customHeight="1">
      <c r="A3" s="46" t="s">
        <v>389</v>
      </c>
      <c r="B3" s="251"/>
      <c r="C3" s="251"/>
      <c r="D3" s="251"/>
      <c r="E3" s="251"/>
    </row>
    <row r="4" spans="1:5" ht="15.75" customHeight="1">
      <c r="A4" s="252" t="s">
        <v>375</v>
      </c>
      <c r="B4" s="253" t="s">
        <v>376</v>
      </c>
      <c r="C4" s="47" t="s">
        <v>390</v>
      </c>
      <c r="D4" s="47" t="s">
        <v>377</v>
      </c>
      <c r="E4" s="51" t="s">
        <v>78</v>
      </c>
    </row>
    <row r="5" spans="1:5" s="1" customFormat="1" ht="15.75" customHeight="1">
      <c r="A5" s="249" t="s">
        <v>378</v>
      </c>
      <c r="B5" s="259">
        <v>490.7355052184656</v>
      </c>
      <c r="C5" s="227">
        <f>+B5/$B$17</f>
        <v>0.04091724751365291</v>
      </c>
      <c r="D5" s="259">
        <v>4416.405110874994</v>
      </c>
      <c r="E5" s="227">
        <f aca="true" t="shared" si="0" ref="E5:E17">+B5/D5</f>
        <v>0.11111650604924678</v>
      </c>
    </row>
    <row r="6" spans="1:5" ht="15.75" customHeight="1">
      <c r="A6" s="248" t="s">
        <v>381</v>
      </c>
      <c r="B6" s="254">
        <v>1898.5815784748854</v>
      </c>
      <c r="C6" s="53">
        <f aca="true" t="shared" si="1" ref="C6:C17">+B6/$B$17</f>
        <v>0.15830265294689658</v>
      </c>
      <c r="D6" s="254">
        <v>14907.487952780843</v>
      </c>
      <c r="E6" s="53">
        <f t="shared" si="0"/>
        <v>0.12735757925739086</v>
      </c>
    </row>
    <row r="7" spans="1:5" ht="15.75" customHeight="1">
      <c r="A7" s="255" t="s">
        <v>384</v>
      </c>
      <c r="B7" s="256">
        <v>1609.3539230059894</v>
      </c>
      <c r="C7" s="53">
        <f t="shared" si="1"/>
        <v>0.13418701541758044</v>
      </c>
      <c r="D7" s="256">
        <v>12097.443277279153</v>
      </c>
      <c r="E7" s="257">
        <f t="shared" si="0"/>
        <v>0.13303256614797293</v>
      </c>
    </row>
    <row r="8" spans="1:5" ht="15.75" customHeight="1">
      <c r="A8" s="248" t="s">
        <v>391</v>
      </c>
      <c r="B8" s="254">
        <v>1518.9029678615536</v>
      </c>
      <c r="C8" s="53">
        <f t="shared" si="1"/>
        <v>0.12664526618579502</v>
      </c>
      <c r="D8" s="254">
        <v>16666.7382135852</v>
      </c>
      <c r="E8" s="53">
        <f t="shared" si="0"/>
        <v>0.09113378685119582</v>
      </c>
    </row>
    <row r="9" spans="1:5" ht="15.75" customHeight="1">
      <c r="A9" s="258" t="s">
        <v>385</v>
      </c>
      <c r="B9" s="254">
        <v>1194.7307829828612</v>
      </c>
      <c r="C9" s="53">
        <f t="shared" si="1"/>
        <v>0.09961597365515137</v>
      </c>
      <c r="D9" s="254">
        <v>10870.134303809213</v>
      </c>
      <c r="E9" s="53">
        <f t="shared" si="0"/>
        <v>0.10990947761925927</v>
      </c>
    </row>
    <row r="10" spans="1:5" ht="15.75" customHeight="1">
      <c r="A10" s="248" t="s">
        <v>392</v>
      </c>
      <c r="B10" s="254">
        <v>1167.6070723682521</v>
      </c>
      <c r="C10" s="53">
        <f t="shared" si="1"/>
        <v>0.09735441407997333</v>
      </c>
      <c r="D10" s="254">
        <v>22112.108130328765</v>
      </c>
      <c r="E10" s="53">
        <f t="shared" si="0"/>
        <v>0.052803969005866654</v>
      </c>
    </row>
    <row r="11" spans="1:9" ht="17.25">
      <c r="A11" s="248" t="s">
        <v>380</v>
      </c>
      <c r="B11" s="254">
        <v>1038.8404960497917</v>
      </c>
      <c r="C11" s="53">
        <f t="shared" si="1"/>
        <v>0.08661793013153236</v>
      </c>
      <c r="D11" s="254">
        <v>14915.990093121703</v>
      </c>
      <c r="E11" s="53">
        <f t="shared" si="0"/>
        <v>0.06964609721273804</v>
      </c>
      <c r="F11" s="38"/>
      <c r="G11" s="38"/>
      <c r="H11" s="38"/>
      <c r="I11" s="38"/>
    </row>
    <row r="12" spans="1:9" ht="17.25">
      <c r="A12" s="248" t="s">
        <v>383</v>
      </c>
      <c r="B12" s="254">
        <v>894.4708232361237</v>
      </c>
      <c r="C12" s="53">
        <f t="shared" si="1"/>
        <v>0.07458046886540252</v>
      </c>
      <c r="D12" s="254">
        <v>16154.652337042115</v>
      </c>
      <c r="E12" s="53">
        <f t="shared" si="0"/>
        <v>0.0553692400538469</v>
      </c>
      <c r="F12" s="38"/>
      <c r="G12" s="38"/>
      <c r="H12" s="38"/>
      <c r="I12" s="38"/>
    </row>
    <row r="13" spans="1:9" ht="17.25">
      <c r="A13" s="248" t="s">
        <v>382</v>
      </c>
      <c r="B13" s="254">
        <v>886.1623543033639</v>
      </c>
      <c r="C13" s="53">
        <f t="shared" si="1"/>
        <v>0.07388771344794015</v>
      </c>
      <c r="D13" s="254">
        <v>9467.927628613274</v>
      </c>
      <c r="E13" s="53">
        <f t="shared" si="0"/>
        <v>0.09359623236084624</v>
      </c>
      <c r="F13" s="38"/>
      <c r="G13" s="38"/>
      <c r="H13" s="38"/>
      <c r="I13" s="38"/>
    </row>
    <row r="14" spans="1:7" ht="17.25">
      <c r="A14" s="248" t="s">
        <v>393</v>
      </c>
      <c r="B14" s="254">
        <v>705.2439731984382</v>
      </c>
      <c r="C14" s="53">
        <f t="shared" si="1"/>
        <v>0.058802841657087955</v>
      </c>
      <c r="D14" s="254">
        <v>6811.814313458216</v>
      </c>
      <c r="E14" s="53">
        <f t="shared" si="0"/>
        <v>0.10353247178289576</v>
      </c>
      <c r="F14" s="38"/>
      <c r="G14" s="38"/>
    </row>
    <row r="15" spans="1:7" ht="17.25">
      <c r="A15" s="258" t="s">
        <v>394</v>
      </c>
      <c r="B15" s="254">
        <v>571.6601646629296</v>
      </c>
      <c r="C15" s="53">
        <f t="shared" si="1"/>
        <v>0.04766469962428247</v>
      </c>
      <c r="D15" s="254">
        <v>3884.361110437335</v>
      </c>
      <c r="E15" s="53">
        <f t="shared" si="0"/>
        <v>0.14716967563259511</v>
      </c>
      <c r="F15" s="38"/>
      <c r="G15" s="38"/>
    </row>
    <row r="16" spans="1:7" ht="17.25">
      <c r="A16" s="248" t="s">
        <v>379</v>
      </c>
      <c r="B16" s="254">
        <v>10.72620410997242</v>
      </c>
      <c r="C16" s="53">
        <f t="shared" si="1"/>
        <v>0.0008943448024090267</v>
      </c>
      <c r="D16" s="254">
        <v>621.652168098539</v>
      </c>
      <c r="E16" s="53">
        <f t="shared" si="0"/>
        <v>0.017254350037547352</v>
      </c>
      <c r="F16" s="38"/>
      <c r="G16" s="38"/>
    </row>
    <row r="17" spans="1:7" ht="15" customHeight="1">
      <c r="A17" s="248" t="s">
        <v>395</v>
      </c>
      <c r="B17" s="254">
        <v>11993.365513032648</v>
      </c>
      <c r="C17" s="53">
        <f t="shared" si="1"/>
        <v>1</v>
      </c>
      <c r="D17" s="254">
        <v>145363.7960928032</v>
      </c>
      <c r="E17" s="53">
        <f t="shared" si="0"/>
        <v>0.0825058634639387</v>
      </c>
      <c r="F17" s="38"/>
      <c r="G17" s="38"/>
    </row>
    <row r="18" spans="1:7" s="1" customFormat="1" ht="17.25">
      <c r="A18" s="249" t="s">
        <v>386</v>
      </c>
      <c r="B18" s="260">
        <v>0.04091724751365291</v>
      </c>
      <c r="C18" s="227"/>
      <c r="D18" s="260">
        <v>0.03038174036164734</v>
      </c>
      <c r="E18" s="61"/>
      <c r="F18" s="39"/>
      <c r="G18" s="39"/>
    </row>
    <row r="19" spans="1:7" ht="15">
      <c r="A19" s="250" t="s">
        <v>387</v>
      </c>
      <c r="B19" s="250"/>
      <c r="C19" s="250"/>
      <c r="D19" s="250"/>
      <c r="E19" s="250"/>
      <c r="F19" s="38"/>
      <c r="G19" s="38"/>
    </row>
    <row r="20" spans="1:7" ht="15">
      <c r="A20" s="38"/>
      <c r="B20" s="38"/>
      <c r="C20" s="38"/>
      <c r="D20" s="38"/>
      <c r="E20" s="38"/>
      <c r="F20" s="38"/>
      <c r="G20" s="38"/>
    </row>
    <row r="21" spans="1:6" ht="15">
      <c r="A21" s="7"/>
      <c r="B21" s="7"/>
      <c r="C21" s="7"/>
      <c r="D21" s="7"/>
      <c r="E21" s="7"/>
      <c r="F21" s="7"/>
    </row>
    <row r="22" spans="1:6" ht="15">
      <c r="A22" s="223" t="s">
        <v>13</v>
      </c>
      <c r="B22" s="7"/>
      <c r="C22" s="7"/>
      <c r="D22" s="7"/>
      <c r="E22" s="7"/>
      <c r="F22" s="7"/>
    </row>
    <row r="23" ht="15">
      <c r="A23" s="1" t="str">
        <f>+'[3]Tablas empleo'!$J$1</f>
        <v>Empleo regional trimestre movil Nov - Ene 2019</v>
      </c>
    </row>
    <row r="24" ht="15">
      <c r="A24" s="1"/>
    </row>
    <row r="25" spans="1:9" ht="15">
      <c r="A25" s="316" t="str">
        <f>'[3]base_empleo 2019'!A3</f>
        <v>Región</v>
      </c>
      <c r="B25" s="317" t="str">
        <f>'[3]base_empleo 2019'!B3</f>
        <v>Ocupados agricultura, ganadería, silvicultura y pesca</v>
      </c>
      <c r="C25" s="317">
        <f>'[3]base_empleo 2019'!C3</f>
        <v>0</v>
      </c>
      <c r="D25" s="317">
        <f>'[3]base_empleo 2019'!D3</f>
        <v>0</v>
      </c>
      <c r="E25" s="317">
        <f>'[3]base_empleo 2019'!E3</f>
        <v>0</v>
      </c>
      <c r="F25" s="317" t="str">
        <f>'[3]base_empleo 2019'!F3</f>
        <v>Total país ocupados</v>
      </c>
      <c r="G25" s="317">
        <f>'[3]base_empleo 2019'!G3</f>
        <v>0</v>
      </c>
      <c r="H25" s="317">
        <f>'[3]base_empleo 2019'!H3</f>
        <v>0</v>
      </c>
      <c r="I25" s="318" t="str">
        <f>'[3]base_empleo 2019'!I3</f>
        <v>Participación de la agricultura (A)/(B)</v>
      </c>
    </row>
    <row r="26" spans="1:9" ht="15">
      <c r="A26" s="316">
        <f>'[3]base_empleo 2019'!A4</f>
        <v>0</v>
      </c>
      <c r="B26" s="189" t="str">
        <f>'[3]base_empleo 2019'!B4</f>
        <v>Hombre</v>
      </c>
      <c r="C26" s="189" t="str">
        <f>'[3]base_empleo 2019'!C4</f>
        <v>Mujer</v>
      </c>
      <c r="D26" s="189" t="str">
        <f>'[3]base_empleo 2019'!D4</f>
        <v>Total (A)</v>
      </c>
      <c r="E26" s="189" t="str">
        <f>'[3]base_empleo 2019'!E4</f>
        <v>Participación</v>
      </c>
      <c r="F26" s="189" t="str">
        <f>'[3]base_empleo 2019'!F4</f>
        <v>Hombre</v>
      </c>
      <c r="G26" s="189" t="str">
        <f>'[3]base_empleo 2019'!G4</f>
        <v>Mujer</v>
      </c>
      <c r="H26" s="189" t="str">
        <f>'[3]base_empleo 2019'!H4</f>
        <v>Total (B)</v>
      </c>
      <c r="I26" s="318">
        <f>'[3]base_empleo 2019'!I4</f>
        <v>0</v>
      </c>
    </row>
    <row r="27" spans="1:9" ht="15">
      <c r="A27" s="31" t="str">
        <f>'[3]base_empleo 2019'!A5</f>
        <v>Arica y Parinacota</v>
      </c>
      <c r="B27" s="295">
        <f>'[3]base_empleo 2019'!B5</f>
        <v>6269.202399108853</v>
      </c>
      <c r="C27" s="295">
        <f>'[3]base_empleo 2019'!C5</f>
        <v>2828.0038300946185</v>
      </c>
      <c r="D27" s="295">
        <f>'[3]base_empleo 2019'!D5</f>
        <v>9097.206229203475</v>
      </c>
      <c r="E27" s="6">
        <f>'[3]base_empleo 2019'!E5</f>
        <v>0.010821410248725483</v>
      </c>
      <c r="F27" s="295">
        <f>'[3]base_empleo 2019'!F5</f>
        <v>40533.11446199052</v>
      </c>
      <c r="G27" s="295">
        <f>'[3]base_empleo 2019'!G5</f>
        <v>34540.70517540353</v>
      </c>
      <c r="H27" s="295">
        <f>'[3]base_empleo 2019'!H5</f>
        <v>75073.81963739365</v>
      </c>
      <c r="I27" s="6">
        <f>'[3]base_empleo 2019'!I5</f>
        <v>0.12117681334375895</v>
      </c>
    </row>
    <row r="28" spans="1:9" ht="15">
      <c r="A28" s="31" t="str">
        <f>'[3]base_empleo 2019'!A6</f>
        <v>Tarapacá</v>
      </c>
      <c r="B28" s="295">
        <f>'[3]base_empleo 2019'!B6</f>
        <v>13610.449218538744</v>
      </c>
      <c r="C28" s="295">
        <f>'[3]base_empleo 2019'!C6</f>
        <v>1663.985098532523</v>
      </c>
      <c r="D28" s="295">
        <f>'[3]base_empleo 2019'!D6</f>
        <v>15274.434317071273</v>
      </c>
      <c r="E28" s="6">
        <f>'[3]base_empleo 2019'!E6</f>
        <v>0.01816941552139702</v>
      </c>
      <c r="F28" s="295">
        <f>'[3]base_empleo 2019'!F6</f>
        <v>102504.19193540014</v>
      </c>
      <c r="G28" s="295">
        <f>'[3]base_empleo 2019'!G6</f>
        <v>65557.5267320641</v>
      </c>
      <c r="H28" s="295">
        <f>'[3]base_empleo 2019'!H6</f>
        <v>168061.7186674643</v>
      </c>
      <c r="I28" s="6">
        <f>'[3]base_empleo 2019'!I6</f>
        <v>0.09088586287335348</v>
      </c>
    </row>
    <row r="29" spans="1:9" ht="15">
      <c r="A29" s="31" t="str">
        <f>'[3]base_empleo 2019'!A7</f>
        <v>Antofagasta</v>
      </c>
      <c r="B29" s="295">
        <f>'[3]base_empleo 2019'!B7</f>
        <v>8127.881928614343</v>
      </c>
      <c r="C29" s="295">
        <f>'[3]base_empleo 2019'!C7</f>
        <v>298.33166388425155</v>
      </c>
      <c r="D29" s="295">
        <f>'[3]base_empleo 2019'!D7</f>
        <v>8426.213592498596</v>
      </c>
      <c r="E29" s="6">
        <f>'[3]base_empleo 2019'!E7</f>
        <v>0.01002324360143675</v>
      </c>
      <c r="F29" s="295">
        <f>'[3]base_empleo 2019'!F7</f>
        <v>181588.69692891015</v>
      </c>
      <c r="G29" s="295">
        <f>'[3]base_empleo 2019'!G7</f>
        <v>109916.87414142575</v>
      </c>
      <c r="H29" s="295">
        <f>'[3]base_empleo 2019'!H7</f>
        <v>291505.57107033575</v>
      </c>
      <c r="I29" s="6">
        <f>'[3]base_empleo 2019'!I7</f>
        <v>0.028905840672477173</v>
      </c>
    </row>
    <row r="30" spans="1:9" ht="15">
      <c r="A30" s="31" t="str">
        <f>'[3]base_empleo 2019'!A8</f>
        <v>Atacama</v>
      </c>
      <c r="B30" s="295">
        <f>'[3]base_empleo 2019'!B8</f>
        <v>7116.633889877243</v>
      </c>
      <c r="C30" s="295">
        <f>'[3]base_empleo 2019'!C8</f>
        <v>2942.527281201738</v>
      </c>
      <c r="D30" s="295">
        <f>'[3]base_empleo 2019'!D8</f>
        <v>10059.161171078982</v>
      </c>
      <c r="E30" s="6">
        <f>'[3]base_empleo 2019'!E8</f>
        <v>0.011965685623445133</v>
      </c>
      <c r="F30" s="295">
        <f>'[3]base_empleo 2019'!F8</f>
        <v>84644.06760081562</v>
      </c>
      <c r="G30" s="295">
        <f>'[3]base_empleo 2019'!G8</f>
        <v>58328.20622261255</v>
      </c>
      <c r="H30" s="295">
        <f>'[3]base_empleo 2019'!H8</f>
        <v>142972.27382342907</v>
      </c>
      <c r="I30" s="6">
        <f>'[3]base_empleo 2019'!I8</f>
        <v>0.07035742596849273</v>
      </c>
    </row>
    <row r="31" spans="1:9" ht="15">
      <c r="A31" s="31" t="str">
        <f>'[3]base_empleo 2019'!A9</f>
        <v>Coquimbo</v>
      </c>
      <c r="B31" s="295">
        <f>'[3]base_empleo 2019'!B9</f>
        <v>37539.29464799709</v>
      </c>
      <c r="C31" s="295">
        <f>'[3]base_empleo 2019'!C9</f>
        <v>13473.531831757107</v>
      </c>
      <c r="D31" s="295">
        <f>'[3]base_empleo 2019'!D9</f>
        <v>51012.82647975422</v>
      </c>
      <c r="E31" s="6">
        <f>'[3]base_empleo 2019'!E9</f>
        <v>0.060681346489910366</v>
      </c>
      <c r="F31" s="295">
        <f>'[3]base_empleo 2019'!F9</f>
        <v>224592.63014443193</v>
      </c>
      <c r="G31" s="295">
        <f>'[3]base_empleo 2019'!G9</f>
        <v>153226.18578697706</v>
      </c>
      <c r="H31" s="295">
        <f>'[3]base_empleo 2019'!H9</f>
        <v>377818.81593140593</v>
      </c>
      <c r="I31" s="6">
        <f>'[3]base_empleo 2019'!I9</f>
        <v>0.13501928524654458</v>
      </c>
    </row>
    <row r="32" spans="1:9" s="1" customFormat="1" ht="15">
      <c r="A32" s="191" t="str">
        <f>'[3]base_empleo 2019'!A10</f>
        <v>Valparaíso</v>
      </c>
      <c r="B32" s="296">
        <f>'[3]base_empleo 2019'!B10</f>
        <v>47993.32737726257</v>
      </c>
      <c r="C32" s="296">
        <f>'[3]base_empleo 2019'!C10</f>
        <v>14737.764307288782</v>
      </c>
      <c r="D32" s="296">
        <f>'[3]base_empleo 2019'!D10</f>
        <v>62731.09168455133</v>
      </c>
      <c r="E32" s="297">
        <f>'[3]base_empleo 2019'!E10</f>
        <v>0.07462058805369952</v>
      </c>
      <c r="F32" s="296">
        <f>'[3]base_empleo 2019'!F10</f>
        <v>492057.49353731226</v>
      </c>
      <c r="G32" s="296">
        <f>'[3]base_empleo 2019'!G10</f>
        <v>355393.43922731315</v>
      </c>
      <c r="H32" s="296">
        <f>'[3]base_empleo 2019'!H10</f>
        <v>847450.9327646397</v>
      </c>
      <c r="I32" s="297">
        <f>'[3]base_empleo 2019'!I10</f>
        <v>0.0740232729226029</v>
      </c>
    </row>
    <row r="33" spans="1:9" ht="15">
      <c r="A33" s="31" t="str">
        <f>'[3]base_empleo 2019'!A11</f>
        <v>Metropolitana</v>
      </c>
      <c r="B33" s="295">
        <f>'[3]base_empleo 2019'!B11</f>
        <v>57936.324035555444</v>
      </c>
      <c r="C33" s="295">
        <f>'[3]base_empleo 2019'!C11</f>
        <v>17088.96596201802</v>
      </c>
      <c r="D33" s="295">
        <f>'[3]base_empleo 2019'!D11</f>
        <v>75025.28999757345</v>
      </c>
      <c r="E33" s="6">
        <f>'[3]base_empleo 2019'!E11</f>
        <v>0.08924491999390768</v>
      </c>
      <c r="F33" s="295">
        <f>'[3]base_empleo 2019'!F11</f>
        <v>1901656.992840349</v>
      </c>
      <c r="G33" s="295">
        <f>'[3]base_empleo 2019'!G11</f>
        <v>1489875.7603346226</v>
      </c>
      <c r="H33" s="295">
        <f>'[3]base_empleo 2019'!H11</f>
        <v>3391532.7531749345</v>
      </c>
      <c r="I33" s="6">
        <f>'[3]base_empleo 2019'!I11</f>
        <v>0.022121352042771693</v>
      </c>
    </row>
    <row r="34" spans="1:9" ht="15">
      <c r="A34" s="31" t="str">
        <f>'[3]base_empleo 2019'!A12</f>
        <v>O'Higgins</v>
      </c>
      <c r="B34" s="295">
        <f>'[3]base_empleo 2019'!B12</f>
        <v>86652.96642484439</v>
      </c>
      <c r="C34" s="295">
        <f>'[3]base_empleo 2019'!C12</f>
        <v>34564.54197560481</v>
      </c>
      <c r="D34" s="295">
        <f>'[3]base_empleo 2019'!D12</f>
        <v>121217.5084004494</v>
      </c>
      <c r="E34" s="6">
        <f>'[3]base_empleo 2019'!E12</f>
        <v>0.14419200298204551</v>
      </c>
      <c r="F34" s="295">
        <f>'[3]base_empleo 2019'!F12</f>
        <v>275288.2776707761</v>
      </c>
      <c r="G34" s="295">
        <f>'[3]base_empleo 2019'!G12</f>
        <v>178376.1600895999</v>
      </c>
      <c r="H34" s="295">
        <f>'[3]base_empleo 2019'!H12</f>
        <v>453664.43776037206</v>
      </c>
      <c r="I34" s="6">
        <f>'[3]base_empleo 2019'!I12</f>
        <v>0.2671964084266114</v>
      </c>
    </row>
    <row r="35" spans="1:9" ht="15">
      <c r="A35" s="31" t="str">
        <f>'[3]base_empleo 2019'!A13</f>
        <v>Maule</v>
      </c>
      <c r="B35" s="295">
        <f>'[3]base_empleo 2019'!B13</f>
        <v>100329.439266616</v>
      </c>
      <c r="C35" s="295">
        <f>'[3]base_empleo 2019'!C13</f>
        <v>42199.142751861</v>
      </c>
      <c r="D35" s="295">
        <f>'[3]base_empleo 2019'!D13</f>
        <v>142528.58201847706</v>
      </c>
      <c r="E35" s="6">
        <f>'[3]base_empleo 2019'!E13</f>
        <v>0.16954218903379778</v>
      </c>
      <c r="F35" s="295">
        <f>'[3]base_empleo 2019'!F13</f>
        <v>306674.86406516086</v>
      </c>
      <c r="G35" s="295">
        <f>'[3]base_empleo 2019'!G13</f>
        <v>202656.68366812955</v>
      </c>
      <c r="H35" s="295">
        <f>'[3]base_empleo 2019'!H13</f>
        <v>509331.54773329233</v>
      </c>
      <c r="I35" s="6">
        <f>'[3]base_empleo 2019'!I13</f>
        <v>0.27983458447209925</v>
      </c>
    </row>
    <row r="36" spans="1:9" ht="15">
      <c r="A36" s="31" t="str">
        <f>'[3]base_empleo 2019'!A14</f>
        <v>Ñuble</v>
      </c>
      <c r="B36" s="295">
        <f>'[3]base_empleo 2019'!B14</f>
        <v>37582.26771992266</v>
      </c>
      <c r="C36" s="295">
        <f>'[3]base_empleo 2019'!C14</f>
        <v>17255.240583762436</v>
      </c>
      <c r="D36" s="295">
        <f>'[3]base_empleo 2019'!D14</f>
        <v>54837.508303685085</v>
      </c>
      <c r="E36" s="6">
        <f>'[3]base_empleo 2019'!E14</f>
        <v>0.06523092468400868</v>
      </c>
      <c r="F36" s="295">
        <f>'[3]base_empleo 2019'!F14</f>
        <v>134326.62908330714</v>
      </c>
      <c r="G36" s="295">
        <f>'[3]base_empleo 2019'!G14</f>
        <v>87096.5695125633</v>
      </c>
      <c r="H36" s="295">
        <f>'[3]base_empleo 2019'!H14</f>
        <v>221423.19859587046</v>
      </c>
      <c r="I36" s="6">
        <f>'[3]base_empleo 2019'!I14</f>
        <v>0.2476592726120424</v>
      </c>
    </row>
    <row r="37" spans="1:9" ht="15">
      <c r="A37" s="31" t="str">
        <f>'[3]base_empleo 2019'!A15</f>
        <v>Biobío</v>
      </c>
      <c r="B37" s="295">
        <f>'[3]base_empleo 2019'!B15</f>
        <v>53399.385107059556</v>
      </c>
      <c r="C37" s="295">
        <f>'[3]base_empleo 2019'!C15</f>
        <v>11712.12723023354</v>
      </c>
      <c r="D37" s="295">
        <f>'[3]base_empleo 2019'!D15</f>
        <v>65111.51233729312</v>
      </c>
      <c r="E37" s="6">
        <f>'[3]base_empleo 2019'!E15</f>
        <v>0.07745217258623058</v>
      </c>
      <c r="F37" s="295">
        <f>'[3]base_empleo 2019'!F15</f>
        <v>443395.04006403947</v>
      </c>
      <c r="G37" s="295">
        <f>'[3]base_empleo 2019'!G15</f>
        <v>301295.4331497859</v>
      </c>
      <c r="H37" s="295">
        <f>'[3]base_empleo 2019'!H15</f>
        <v>744690.4732138225</v>
      </c>
      <c r="I37" s="6">
        <f>'[3]base_empleo 2019'!I15</f>
        <v>0.08743432967027859</v>
      </c>
    </row>
    <row r="38" spans="1:9" ht="15">
      <c r="A38" s="31" t="str">
        <f>'[3]base_empleo 2019'!A16</f>
        <v>La Araucanía</v>
      </c>
      <c r="B38" s="295">
        <f>'[3]base_empleo 2019'!B16</f>
        <v>72530.20355473022</v>
      </c>
      <c r="C38" s="295">
        <f>'[3]base_empleo 2019'!C16</f>
        <v>25399.637810319462</v>
      </c>
      <c r="D38" s="295">
        <f>'[3]base_empleo 2019'!D16</f>
        <v>97929.84136504981</v>
      </c>
      <c r="E38" s="6">
        <f>'[3]base_empleo 2019'!E16</f>
        <v>0.11649059747616587</v>
      </c>
      <c r="F38" s="295">
        <f>'[3]base_empleo 2019'!F16</f>
        <v>280247.3559514321</v>
      </c>
      <c r="G38" s="295">
        <f>'[3]base_empleo 2019'!G16</f>
        <v>190801.05545803692</v>
      </c>
      <c r="H38" s="295">
        <f>'[3]base_empleo 2019'!H16</f>
        <v>471048.4114094687</v>
      </c>
      <c r="I38" s="6">
        <f>'[3]base_empleo 2019'!I16</f>
        <v>0.20789761517722696</v>
      </c>
    </row>
    <row r="39" spans="1:9" ht="15">
      <c r="A39" s="31" t="str">
        <f>'[3]base_empleo 2019'!A17</f>
        <v>Los Ríos</v>
      </c>
      <c r="B39" s="295">
        <f>'[3]base_empleo 2019'!B17</f>
        <v>24578.260214683545</v>
      </c>
      <c r="C39" s="295">
        <f>'[3]base_empleo 2019'!C17</f>
        <v>10168.026633063768</v>
      </c>
      <c r="D39" s="295">
        <f>'[3]base_empleo 2019'!D17</f>
        <v>34746.28684774726</v>
      </c>
      <c r="E39" s="6">
        <f>'[3]base_empleo 2019'!E17</f>
        <v>0.04133179078565194</v>
      </c>
      <c r="F39" s="295">
        <f>'[3]base_empleo 2019'!F17</f>
        <v>113177.33979130935</v>
      </c>
      <c r="G39" s="295">
        <f>'[3]base_empleo 2019'!G17</f>
        <v>78117.7683868017</v>
      </c>
      <c r="H39" s="295">
        <f>'[3]base_empleo 2019'!H17</f>
        <v>191295.10817811365</v>
      </c>
      <c r="I39" s="6">
        <f>'[3]base_empleo 2019'!I17</f>
        <v>0.18163709035045064</v>
      </c>
    </row>
    <row r="40" spans="1:9" ht="15">
      <c r="A40" s="31" t="str">
        <f>'[3]base_empleo 2019'!A18</f>
        <v>Los Lagos</v>
      </c>
      <c r="B40" s="295">
        <f>'[3]base_empleo 2019'!B18</f>
        <v>65548.12072907003</v>
      </c>
      <c r="C40" s="295">
        <f>'[3]base_empleo 2019'!C18</f>
        <v>14406.306679106345</v>
      </c>
      <c r="D40" s="295">
        <f>'[3]base_empleo 2019'!D18</f>
        <v>79954.42740817627</v>
      </c>
      <c r="E40" s="6">
        <f>'[3]base_empleo 2019'!E18</f>
        <v>0.09510828251956342</v>
      </c>
      <c r="F40" s="295">
        <f>'[3]base_empleo 2019'!F18</f>
        <v>273418.12493676064</v>
      </c>
      <c r="G40" s="295">
        <f>'[3]base_empleo 2019'!G18</f>
        <v>170936.39231674126</v>
      </c>
      <c r="H40" s="295">
        <f>'[3]base_empleo 2019'!H18</f>
        <v>444354.5172534997</v>
      </c>
      <c r="I40" s="6">
        <f>'[3]base_empleo 2019'!I18</f>
        <v>0.17993386879999487</v>
      </c>
    </row>
    <row r="41" spans="1:9" ht="15">
      <c r="A41" s="31" t="str">
        <f>'[3]base_empleo 2019'!A19</f>
        <v>Aysén</v>
      </c>
      <c r="B41" s="295">
        <f>'[3]base_empleo 2019'!B19</f>
        <v>5201.390075977626</v>
      </c>
      <c r="C41" s="295">
        <f>'[3]base_empleo 2019'!C19</f>
        <v>990.7897866482652</v>
      </c>
      <c r="D41" s="295">
        <f>'[3]base_empleo 2019'!D19</f>
        <v>6192.17986262589</v>
      </c>
      <c r="E41" s="6">
        <f>'[3]base_empleo 2019'!E19</f>
        <v>0.007365790874594517</v>
      </c>
      <c r="F41" s="295">
        <f>'[3]base_empleo 2019'!F19</f>
        <v>36763.75383842972</v>
      </c>
      <c r="G41" s="295">
        <f>'[3]base_empleo 2019'!G19</f>
        <v>25724.15297121529</v>
      </c>
      <c r="H41" s="295">
        <f>'[3]base_empleo 2019'!H19</f>
        <v>62487.906809645145</v>
      </c>
      <c r="I41" s="6">
        <f>'[3]base_empleo 2019'!I19</f>
        <v>0.0990940516136814</v>
      </c>
    </row>
    <row r="42" spans="1:9" ht="15">
      <c r="A42" s="31" t="str">
        <f>'[3]base_empleo 2019'!A20</f>
        <v>Magallanes</v>
      </c>
      <c r="B42" s="295">
        <f>'[3]base_empleo 2019'!B20</f>
        <v>5710.0680387296015</v>
      </c>
      <c r="C42" s="295">
        <f>'[3]base_empleo 2019'!C20</f>
        <v>813.2075237404753</v>
      </c>
      <c r="D42" s="295">
        <f>'[3]base_empleo 2019'!D20</f>
        <v>6523.275562470076</v>
      </c>
      <c r="E42" s="6">
        <f>'[3]base_empleo 2019'!E20</f>
        <v>0.007759639525414487</v>
      </c>
      <c r="F42" s="295">
        <f>'[3]base_empleo 2019'!F20</f>
        <v>53646.43050804945</v>
      </c>
      <c r="G42" s="295">
        <f>'[3]base_empleo 2019'!G20</f>
        <v>34239.460800070185</v>
      </c>
      <c r="H42" s="295">
        <f>'[3]base_empleo 2019'!H20</f>
        <v>87885.89130811986</v>
      </c>
      <c r="I42" s="6">
        <f>'[3]base_empleo 2019'!I20</f>
        <v>0.07422437737588701</v>
      </c>
    </row>
    <row r="43" spans="1:9" ht="15">
      <c r="A43" s="191" t="str">
        <f>'[3]base_empleo 2019'!A21</f>
        <v>Total</v>
      </c>
      <c r="B43" s="296">
        <f>'[3]base_empleo 2019'!B21</f>
        <v>630125.2146285875</v>
      </c>
      <c r="C43" s="296">
        <f>'[3]base_empleo 2019'!C21</f>
        <v>210542.130949117</v>
      </c>
      <c r="D43" s="296">
        <f>'[3]base_empleo 2019'!D21</f>
        <v>840667.3455777097</v>
      </c>
      <c r="E43" s="297">
        <f>'[3]base_empleo 2019'!E21</f>
        <v>1</v>
      </c>
      <c r="F43" s="296">
        <f>'[3]base_empleo 2019'!F21</f>
        <v>4944515.003358487</v>
      </c>
      <c r="G43" s="296">
        <f>'[3]base_empleo 2019'!G21</f>
        <v>3536082.373973372</v>
      </c>
      <c r="H43" s="296">
        <f>'[3]base_empleo 2019'!H21</f>
        <v>8480597.377331724</v>
      </c>
      <c r="I43" s="297">
        <f>'[3]base_empleo 2019'!I21</f>
        <v>0.09912831704813363</v>
      </c>
    </row>
    <row r="44" ht="15">
      <c r="A44" s="8" t="str">
        <f>'[3]base_empleo 2019'!A22</f>
        <v>Fuente: INE, Series Trimestrales 2019</v>
      </c>
    </row>
    <row r="45" spans="1:8" ht="15">
      <c r="A45" s="1" t="s">
        <v>63</v>
      </c>
      <c r="G45" s="122"/>
      <c r="H45" s="122"/>
    </row>
    <row r="46" spans="1:8" ht="15">
      <c r="A46" s="1"/>
      <c r="G46" s="122"/>
      <c r="H46" s="122"/>
    </row>
    <row r="47" spans="1:8" ht="15">
      <c r="A47" s="1" t="s">
        <v>265</v>
      </c>
      <c r="G47" s="122"/>
      <c r="H47" s="122"/>
    </row>
    <row r="48" spans="7:8" ht="15">
      <c r="G48" s="122"/>
      <c r="H48" s="122"/>
    </row>
    <row r="49" spans="1:9" ht="15.75" customHeight="1">
      <c r="A49" s="314" t="s">
        <v>266</v>
      </c>
      <c r="B49" s="314"/>
      <c r="C49" s="314"/>
      <c r="D49" s="314"/>
      <c r="E49" s="314"/>
      <c r="F49" s="314"/>
      <c r="G49" s="314"/>
      <c r="H49" s="314"/>
      <c r="I49" s="314"/>
    </row>
    <row r="50" spans="1:9" ht="15">
      <c r="A50" s="314"/>
      <c r="B50" s="314"/>
      <c r="C50" s="314"/>
      <c r="D50" s="314"/>
      <c r="E50" s="314"/>
      <c r="F50" s="314"/>
      <c r="G50" s="314"/>
      <c r="H50" s="314"/>
      <c r="I50" s="314"/>
    </row>
    <row r="51" spans="7:8" ht="15">
      <c r="G51" s="122"/>
      <c r="H51" s="122"/>
    </row>
    <row r="52" spans="1:9" ht="15">
      <c r="A52" s="315" t="s">
        <v>267</v>
      </c>
      <c r="B52" s="315"/>
      <c r="C52" s="315"/>
      <c r="D52" s="315"/>
      <c r="E52" s="315"/>
      <c r="F52" s="315"/>
      <c r="G52" s="315"/>
      <c r="H52" s="315"/>
      <c r="I52" s="315"/>
    </row>
    <row r="53" spans="1:9" ht="15">
      <c r="A53" s="315" t="str">
        <f>'[3]Colocaciones'!$A$9:$I$9</f>
        <v>Mes de diciembre 2018</v>
      </c>
      <c r="B53" s="315"/>
      <c r="C53" s="315"/>
      <c r="D53" s="315"/>
      <c r="E53" s="315"/>
      <c r="F53" s="315"/>
      <c r="G53" s="315"/>
      <c r="H53" s="315"/>
      <c r="I53" s="315"/>
    </row>
    <row r="54" spans="1:9" ht="15">
      <c r="A54" s="315" t="s">
        <v>268</v>
      </c>
      <c r="B54" s="315"/>
      <c r="C54" s="315"/>
      <c r="D54" s="315"/>
      <c r="E54" s="315"/>
      <c r="F54" s="315"/>
      <c r="G54" s="315"/>
      <c r="H54" s="315"/>
      <c r="I54" s="315"/>
    </row>
    <row r="55" spans="1:9" s="1" customFormat="1" ht="46.5">
      <c r="A55" s="29" t="s">
        <v>15</v>
      </c>
      <c r="B55" s="29" t="s">
        <v>269</v>
      </c>
      <c r="C55" s="29" t="s">
        <v>270</v>
      </c>
      <c r="D55" s="29" t="s">
        <v>271</v>
      </c>
      <c r="E55" s="29" t="s">
        <v>272</v>
      </c>
      <c r="F55" s="29" t="s">
        <v>273</v>
      </c>
      <c r="G55" s="29" t="s">
        <v>439</v>
      </c>
      <c r="H55" s="29" t="s">
        <v>274</v>
      </c>
      <c r="I55" s="29" t="s">
        <v>275</v>
      </c>
    </row>
    <row r="56" spans="1:9" ht="15">
      <c r="A56" s="399" t="str">
        <f>'[3]Colocaciones'!A12</f>
        <v>Arica y Parinacota</v>
      </c>
      <c r="B56" s="177">
        <f>'[3]Colocaciones'!B12</f>
        <v>37401.8893</v>
      </c>
      <c r="C56" s="177">
        <f>'[3]Colocaciones'!C12</f>
        <v>4869.7874</v>
      </c>
      <c r="D56" s="177">
        <f>'[3]Colocaciones'!D12</f>
        <v>4727.2742</v>
      </c>
      <c r="E56" s="177">
        <f>'[3]Colocaciones'!E12</f>
        <v>46998.9509</v>
      </c>
      <c r="F56" s="178">
        <f>'[3]Colocaciones'!F12</f>
        <v>0.008701097884259884</v>
      </c>
      <c r="G56" s="177">
        <f>'[3]Colocaciones'!G12</f>
        <v>12592.709900000002</v>
      </c>
      <c r="H56" s="177">
        <f>'[3]Colocaciones'!H12</f>
        <v>294121.48180000007</v>
      </c>
      <c r="I56" s="178">
        <f>'[3]Colocaciones'!I12</f>
        <v>0.15979434964209402</v>
      </c>
    </row>
    <row r="57" spans="1:9" ht="15">
      <c r="A57" s="400" t="str">
        <f>'[3]Colocaciones'!A13</f>
        <v>Tarapacá</v>
      </c>
      <c r="B57" s="179">
        <f>'[3]Colocaciones'!B13</f>
        <v>2024.4936</v>
      </c>
      <c r="C57" s="179">
        <f>'[3]Colocaciones'!C13</f>
        <v>162.6246</v>
      </c>
      <c r="D57" s="179">
        <f>'[3]Colocaciones'!D13</f>
        <v>137.8655</v>
      </c>
      <c r="E57" s="179">
        <f>'[3]Colocaciones'!E13</f>
        <v>2324.9836999999998</v>
      </c>
      <c r="F57" s="180">
        <f>'[3]Colocaciones'!F13</f>
        <v>0.0004304332408621639</v>
      </c>
      <c r="G57" s="179">
        <f>'[3]Colocaciones'!G13</f>
        <v>5972.7568</v>
      </c>
      <c r="H57" s="179">
        <f>'[3]Colocaciones'!H13</f>
        <v>841133.4169000001</v>
      </c>
      <c r="I57" s="180">
        <f>'[3]Colocaciones'!I13</f>
        <v>0.00276410811089724</v>
      </c>
    </row>
    <row r="58" spans="1:9" ht="15">
      <c r="A58" s="400" t="str">
        <f>'[3]Colocaciones'!A14</f>
        <v>Antofagasta</v>
      </c>
      <c r="B58" s="179">
        <f>'[3]Colocaciones'!B14</f>
        <v>5682.3777</v>
      </c>
      <c r="C58" s="179">
        <f>'[3]Colocaciones'!C14</f>
        <v>310.9445</v>
      </c>
      <c r="D58" s="179">
        <f>'[3]Colocaciones'!D14</f>
        <v>455.3546</v>
      </c>
      <c r="E58" s="179">
        <f>'[3]Colocaciones'!E14</f>
        <v>6448.676799999999</v>
      </c>
      <c r="F58" s="180">
        <f>'[3]Colocaciones'!F14</f>
        <v>0.0011938685223026073</v>
      </c>
      <c r="G58" s="179">
        <f>'[3]Colocaciones'!G14</f>
        <v>20423.5555</v>
      </c>
      <c r="H58" s="179">
        <f>'[3]Colocaciones'!H14</f>
        <v>1009391.3304000001</v>
      </c>
      <c r="I58" s="180">
        <f>'[3]Colocaciones'!I14</f>
        <v>0.00638867860836939</v>
      </c>
    </row>
    <row r="59" spans="1:9" ht="15">
      <c r="A59" s="400" t="str">
        <f>'[3]Colocaciones'!A15</f>
        <v>Atacama</v>
      </c>
      <c r="B59" s="179">
        <f>'[3]Colocaciones'!B15</f>
        <v>6340.0923</v>
      </c>
      <c r="C59" s="179">
        <f>'[3]Colocaciones'!C15</f>
        <v>34094.2123</v>
      </c>
      <c r="D59" s="179">
        <f>'[3]Colocaciones'!D15</f>
        <v>955.0659</v>
      </c>
      <c r="E59" s="179">
        <f>'[3]Colocaciones'!E15</f>
        <v>41389.370500000005</v>
      </c>
      <c r="F59" s="180">
        <f>'[3]Colocaciones'!F15</f>
        <v>0.007662574529688034</v>
      </c>
      <c r="G59" s="179">
        <f>'[3]Colocaciones'!G15</f>
        <v>3911.6981</v>
      </c>
      <c r="H59" s="179">
        <f>'[3]Colocaciones'!H15</f>
        <v>318062.8954</v>
      </c>
      <c r="I59" s="180">
        <f>'[3]Colocaciones'!I15</f>
        <v>0.13012951557253544</v>
      </c>
    </row>
    <row r="60" spans="1:9" ht="15">
      <c r="A60" s="400" t="str">
        <f>'[3]Colocaciones'!A16</f>
        <v>Coquimbo </v>
      </c>
      <c r="B60" s="179">
        <f>'[3]Colocaciones'!B16</f>
        <v>77388.4558</v>
      </c>
      <c r="C60" s="179">
        <f>'[3]Colocaciones'!C16</f>
        <v>103777.4626</v>
      </c>
      <c r="D60" s="179">
        <f>'[3]Colocaciones'!D16</f>
        <v>4873.6854</v>
      </c>
      <c r="E60" s="179">
        <f>'[3]Colocaciones'!E16</f>
        <v>186039.60379999998</v>
      </c>
      <c r="F60" s="180">
        <f>'[3]Colocaciones'!F16</f>
        <v>0.03444223268849022</v>
      </c>
      <c r="G60" s="179">
        <f>'[3]Colocaciones'!G16</f>
        <v>20852.609699999997</v>
      </c>
      <c r="H60" s="179">
        <f>'[3]Colocaciones'!H16</f>
        <v>1119742.8811</v>
      </c>
      <c r="I60" s="180">
        <f>'[3]Colocaciones'!I16</f>
        <v>0.16614493107314113</v>
      </c>
    </row>
    <row r="61" spans="1:9" s="1" customFormat="1" ht="15">
      <c r="A61" s="401" t="str">
        <f>'[3]Colocaciones'!A17</f>
        <v>Valparaíso</v>
      </c>
      <c r="B61" s="181">
        <f>'[3]Colocaciones'!B17</f>
        <v>104087.5546</v>
      </c>
      <c r="C61" s="181">
        <f>'[3]Colocaciones'!C17</f>
        <v>159454.9036</v>
      </c>
      <c r="D61" s="181">
        <f>'[3]Colocaciones'!D17</f>
        <v>13679.8989</v>
      </c>
      <c r="E61" s="181">
        <f>'[3]Colocaciones'!E17</f>
        <v>277222.3571</v>
      </c>
      <c r="F61" s="182">
        <f>'[3]Colocaciones'!F17</f>
        <v>0.051323249107510356</v>
      </c>
      <c r="G61" s="181">
        <f>'[3]Colocaciones'!G17</f>
        <v>59785.6339</v>
      </c>
      <c r="H61" s="181">
        <f>'[3]Colocaciones'!H17</f>
        <v>2700298.3077999987</v>
      </c>
      <c r="I61" s="182">
        <f>'[3]Colocaciones'!I17</f>
        <v>0.10266360435038753</v>
      </c>
    </row>
    <row r="62" spans="1:9" ht="15">
      <c r="A62" s="400" t="str">
        <f>'[3]Colocaciones'!A18</f>
        <v>Metropolitana</v>
      </c>
      <c r="B62" s="179">
        <f>'[3]Colocaciones'!B18</f>
        <v>1201230.356</v>
      </c>
      <c r="C62" s="179">
        <f>'[3]Colocaciones'!C18</f>
        <v>952280.2414</v>
      </c>
      <c r="D62" s="179">
        <f>'[3]Colocaciones'!D18</f>
        <v>393226.2798</v>
      </c>
      <c r="E62" s="179">
        <f>'[3]Colocaciones'!E18</f>
        <v>2546736.8772</v>
      </c>
      <c r="F62" s="180">
        <f>'[3]Colocaciones'!F18</f>
        <v>0.47148726577153327</v>
      </c>
      <c r="G62" s="179">
        <f>'[3]Colocaciones'!G18</f>
        <v>2274808.8660999998</v>
      </c>
      <c r="H62" s="179">
        <f>'[3]Colocaciones'!H18</f>
        <v>73802519.1735</v>
      </c>
      <c r="I62" s="180">
        <f>'[3]Colocaciones'!I18</f>
        <v>0.03450745185557903</v>
      </c>
    </row>
    <row r="63" spans="1:9" ht="15">
      <c r="A63" s="400" t="str">
        <f>'[3]Colocaciones'!A19</f>
        <v>O´Higgins</v>
      </c>
      <c r="B63" s="179">
        <f>'[3]Colocaciones'!B19</f>
        <v>172857.0485</v>
      </c>
      <c r="C63" s="179">
        <f>'[3]Colocaciones'!C19</f>
        <v>304159.862</v>
      </c>
      <c r="D63" s="179">
        <f>'[3]Colocaciones'!D19</f>
        <v>17265.2822</v>
      </c>
      <c r="E63" s="179">
        <f>'[3]Colocaciones'!E19</f>
        <v>494282.1927</v>
      </c>
      <c r="F63" s="180">
        <f>'[3]Colocaciones'!F19</f>
        <v>0.09150837750144986</v>
      </c>
      <c r="G63" s="179">
        <f>'[3]Colocaciones'!G19</f>
        <v>47206.643200000006</v>
      </c>
      <c r="H63" s="179">
        <f>'[3]Colocaciones'!H19</f>
        <v>1431243.9736000001</v>
      </c>
      <c r="I63" s="180">
        <f>'[3]Colocaciones'!I19</f>
        <v>0.34535145776490833</v>
      </c>
    </row>
    <row r="64" spans="1:9" ht="15">
      <c r="A64" s="400" t="str">
        <f>'[3]Colocaciones'!A20</f>
        <v>Maule</v>
      </c>
      <c r="B64" s="179">
        <f>'[3]Colocaciones'!B20</f>
        <v>265028.4038</v>
      </c>
      <c r="C64" s="179">
        <f>'[3]Colocaciones'!C20</f>
        <v>282265.8101</v>
      </c>
      <c r="D64" s="179">
        <f>'[3]Colocaciones'!D20</f>
        <v>40997.0913</v>
      </c>
      <c r="E64" s="179">
        <f>'[3]Colocaciones'!E20</f>
        <v>588291.3052</v>
      </c>
      <c r="F64" s="180">
        <f>'[3]Colocaciones'!F20</f>
        <v>0.10891264875029806</v>
      </c>
      <c r="G64" s="179">
        <f>'[3]Colocaciones'!G20</f>
        <v>142820.6912</v>
      </c>
      <c r="H64" s="179">
        <f>'[3]Colocaciones'!H20</f>
        <v>2085724.9668</v>
      </c>
      <c r="I64" s="180">
        <f>'[3]Colocaciones'!I20</f>
        <v>0.2820560306676384</v>
      </c>
    </row>
    <row r="65" spans="1:9" ht="15">
      <c r="A65" s="400" t="str">
        <f>'[3]Colocaciones'!A21</f>
        <v>Ñuble</v>
      </c>
      <c r="B65" s="179">
        <f>'[3]Colocaciones'!B21</f>
        <v>111771.3972</v>
      </c>
      <c r="C65" s="179">
        <f>'[3]Colocaciones'!C21</f>
        <v>36656.1532</v>
      </c>
      <c r="D65" s="179">
        <f>'[3]Colocaciones'!D21</f>
        <v>25861.0469</v>
      </c>
      <c r="E65" s="179">
        <f>'[3]Colocaciones'!E21</f>
        <v>174288.59730000002</v>
      </c>
      <c r="F65" s="180">
        <f>'[3]Colocaciones'!F21</f>
        <v>0.03226672332419346</v>
      </c>
      <c r="G65" s="179">
        <f>'[3]Colocaciones'!G21</f>
        <v>25477.0849</v>
      </c>
      <c r="H65" s="179">
        <f>'[3]Colocaciones'!H21</f>
        <v>527574.7815999999</v>
      </c>
      <c r="I65" s="180">
        <f>'[3]Colocaciones'!I21</f>
        <v>0.33035809022453105</v>
      </c>
    </row>
    <row r="66" spans="1:9" ht="15">
      <c r="A66" s="400" t="str">
        <f>'[3]Colocaciones'!A22</f>
        <v>Biobío</v>
      </c>
      <c r="B66" s="179">
        <f>'[3]Colocaciones'!B22</f>
        <v>132320.2502</v>
      </c>
      <c r="C66" s="179">
        <f>'[3]Colocaciones'!C22</f>
        <v>26948.9112</v>
      </c>
      <c r="D66" s="179">
        <f>'[3]Colocaciones'!D22</f>
        <v>84419.1615</v>
      </c>
      <c r="E66" s="179">
        <f>'[3]Colocaciones'!E22</f>
        <v>243688.32290000003</v>
      </c>
      <c r="F66" s="180">
        <f>'[3]Colocaciones'!F22</f>
        <v>0.045114963423662925</v>
      </c>
      <c r="G66" s="179">
        <f>'[3]Colocaciones'!G22</f>
        <v>113910.8865</v>
      </c>
      <c r="H66" s="179">
        <f>'[3]Colocaciones'!H22</f>
        <v>2407774.1129</v>
      </c>
      <c r="I66" s="180">
        <f>'[3]Colocaciones'!I22</f>
        <v>0.1012089637455625</v>
      </c>
    </row>
    <row r="67" spans="1:9" ht="15">
      <c r="A67" s="400" t="str">
        <f>'[3]Colocaciones'!A23</f>
        <v>La Araucanía</v>
      </c>
      <c r="B67" s="179">
        <f>'[3]Colocaciones'!B23</f>
        <v>233467.2304</v>
      </c>
      <c r="C67" s="179">
        <f>'[3]Colocaciones'!C23</f>
        <v>14850.369</v>
      </c>
      <c r="D67" s="179">
        <f>'[3]Colocaciones'!D23</f>
        <v>33902.4463</v>
      </c>
      <c r="E67" s="179">
        <f>'[3]Colocaciones'!E23</f>
        <v>282220.0457</v>
      </c>
      <c r="F67" s="180">
        <f>'[3]Colocaciones'!F23</f>
        <v>0.0522484905622861</v>
      </c>
      <c r="G67" s="179">
        <f>'[3]Colocaciones'!G23</f>
        <v>81153.4847</v>
      </c>
      <c r="H67" s="179">
        <f>'[3]Colocaciones'!H23</f>
        <v>1586530.6412000002</v>
      </c>
      <c r="I67" s="180">
        <f>'[3]Colocaciones'!I23</f>
        <v>0.17788502684482535</v>
      </c>
    </row>
    <row r="68" spans="1:9" ht="15">
      <c r="A68" s="400" t="str">
        <f>'[3]Colocaciones'!A24</f>
        <v>Los Ríos</v>
      </c>
      <c r="B68" s="179">
        <f>'[3]Colocaciones'!B24</f>
        <v>98650.4671</v>
      </c>
      <c r="C68" s="179">
        <f>'[3]Colocaciones'!C24</f>
        <v>11338.3041</v>
      </c>
      <c r="D68" s="179">
        <f>'[3]Colocaciones'!D24</f>
        <v>19536.9641</v>
      </c>
      <c r="E68" s="179">
        <f>'[3]Colocaciones'!E24</f>
        <v>129525.73529999999</v>
      </c>
      <c r="F68" s="180">
        <f>'[3]Colocaciones'!F24</f>
        <v>0.02397960124203614</v>
      </c>
      <c r="G68" s="179">
        <f>'[3]Colocaciones'!G24</f>
        <v>15123.9115</v>
      </c>
      <c r="H68" s="179">
        <f>'[3]Colocaciones'!H24</f>
        <v>523519.7469999999</v>
      </c>
      <c r="I68" s="180">
        <f>'[3]Colocaciones'!I24</f>
        <v>0.24741327532006163</v>
      </c>
    </row>
    <row r="69" spans="1:9" ht="15">
      <c r="A69" s="400" t="str">
        <f>'[3]Colocaciones'!A25</f>
        <v>Los Lagos</v>
      </c>
      <c r="B69" s="179">
        <f>'[3]Colocaciones'!B25</f>
        <v>270729.9095</v>
      </c>
      <c r="C69" s="179">
        <f>'[3]Colocaciones'!C25</f>
        <v>14819.5672</v>
      </c>
      <c r="D69" s="179">
        <f>'[3]Colocaciones'!D25</f>
        <v>13059.643</v>
      </c>
      <c r="E69" s="179">
        <f>'[3]Colocaciones'!E25</f>
        <v>298609.1197</v>
      </c>
      <c r="F69" s="180">
        <f>'[3]Colocaciones'!F25</f>
        <v>0.05528266333371233</v>
      </c>
      <c r="G69" s="179">
        <f>'[3]Colocaciones'!G25</f>
        <v>154380.1382</v>
      </c>
      <c r="H69" s="179">
        <f>'[3]Colocaciones'!H25</f>
        <v>1786946.7235000003</v>
      </c>
      <c r="I69" s="180">
        <f>'[3]Colocaciones'!I25</f>
        <v>0.16710577644706145</v>
      </c>
    </row>
    <row r="70" spans="1:9" ht="15">
      <c r="A70" s="400" t="str">
        <f>'[3]Colocaciones'!A26</f>
        <v>Aysén</v>
      </c>
      <c r="B70" s="179">
        <f>'[3]Colocaciones'!B26</f>
        <v>11432.1802</v>
      </c>
      <c r="C70" s="179">
        <f>'[3]Colocaciones'!C26</f>
        <v>1319.2362</v>
      </c>
      <c r="D70" s="179">
        <f>'[3]Colocaciones'!D26</f>
        <v>643.0105</v>
      </c>
      <c r="E70" s="179">
        <f>'[3]Colocaciones'!E26</f>
        <v>13394.4269</v>
      </c>
      <c r="F70" s="180">
        <f>'[3]Colocaciones'!F26</f>
        <v>0.002479762150615657</v>
      </c>
      <c r="G70" s="179">
        <f>'[3]Colocaciones'!G26</f>
        <v>6653.5433</v>
      </c>
      <c r="H70" s="179">
        <f>'[3]Colocaciones'!H26</f>
        <v>168950.77289999998</v>
      </c>
      <c r="I70" s="180">
        <f>'[3]Colocaciones'!I26</f>
        <v>0.07928005696622653</v>
      </c>
    </row>
    <row r="71" spans="1:9" ht="15">
      <c r="A71" s="402" t="str">
        <f>'[3]Colocaciones'!A27</f>
        <v>Magallanes</v>
      </c>
      <c r="B71" s="179">
        <f>'[3]Colocaciones'!B27</f>
        <v>67029.4239</v>
      </c>
      <c r="C71" s="179">
        <f>'[3]Colocaciones'!C27</f>
        <v>126.2046</v>
      </c>
      <c r="D71" s="179">
        <f>'[3]Colocaciones'!D27</f>
        <v>2880.4359</v>
      </c>
      <c r="E71" s="179">
        <f>'[3]Colocaciones'!E27</f>
        <v>70036.06439999999</v>
      </c>
      <c r="F71" s="180">
        <f>'[3]Colocaciones'!F27</f>
        <v>0.012966047967098961</v>
      </c>
      <c r="G71" s="179">
        <f>'[3]Colocaciones'!G27</f>
        <v>23785.954</v>
      </c>
      <c r="H71" s="183">
        <f>'[3]Colocaciones'!H27</f>
        <v>498086.2187</v>
      </c>
      <c r="I71" s="184">
        <f>'[3]Colocaciones'!I27</f>
        <v>0.14061032361584588</v>
      </c>
    </row>
    <row r="72" spans="1:9" ht="15">
      <c r="A72" s="29" t="str">
        <f>'[3]Colocaciones'!A28</f>
        <v>Total Regiones por actividad</v>
      </c>
      <c r="B72" s="293">
        <f>'[3]Colocaciones'!B28</f>
        <v>2797441.5300999996</v>
      </c>
      <c r="C72" s="293">
        <f>'[3]Colocaciones'!C28</f>
        <v>1947434.5939999998</v>
      </c>
      <c r="D72" s="293">
        <f>'[3]Colocaciones'!D28</f>
        <v>656620.506</v>
      </c>
      <c r="E72" s="293">
        <f>'[3]Colocaciones'!E28</f>
        <v>5401496.6301</v>
      </c>
      <c r="F72" s="294">
        <f>'[3]Colocaciones'!F28</f>
        <v>1</v>
      </c>
      <c r="G72" s="293">
        <f>'[3]Colocaciones'!G28</f>
        <v>3008860.167499999</v>
      </c>
      <c r="H72" s="293">
        <f>'[3]Colocaciones'!H28</f>
        <v>91101621.42510001</v>
      </c>
      <c r="I72" s="294">
        <f>'[3]Colocaciones'!I28</f>
        <v>0.059290894559334346</v>
      </c>
    </row>
    <row r="73" ht="15">
      <c r="A73" s="1" t="s">
        <v>276</v>
      </c>
    </row>
    <row r="74" ht="15">
      <c r="A74" s="223" t="s">
        <v>438</v>
      </c>
    </row>
  </sheetData>
  <sheetProtection/>
  <mergeCells count="8">
    <mergeCell ref="A49:I50"/>
    <mergeCell ref="A52:I52"/>
    <mergeCell ref="A53:I53"/>
    <mergeCell ref="A54:I54"/>
    <mergeCell ref="A25:A26"/>
    <mergeCell ref="B25:E25"/>
    <mergeCell ref="F25:H25"/>
    <mergeCell ref="I25:I26"/>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&amp;R&amp;12Región de Valparaíso</oddHeader>
  </headerFooter>
  <rowBreaks count="1" manualBreakCount="1">
    <brk id="44" max="8" man="1"/>
  </rowBreaks>
</worksheet>
</file>

<file path=xl/worksheets/sheet3.xml><?xml version="1.0" encoding="utf-8"?>
<worksheet xmlns="http://schemas.openxmlformats.org/spreadsheetml/2006/main" xmlns:r="http://schemas.openxmlformats.org/officeDocument/2006/relationships">
  <dimension ref="A1:Y66"/>
  <sheetViews>
    <sheetView showGridLines="0" view="pageBreakPreview" zoomScaleSheetLayoutView="100" zoomScalePageLayoutView="0" workbookViewId="0" topLeftCell="A1">
      <selection activeCell="I17" sqref="I17"/>
    </sheetView>
  </sheetViews>
  <sheetFormatPr defaultColWidth="11.421875" defaultRowHeight="15"/>
  <cols>
    <col min="1" max="1" width="15.421875" style="11" customWidth="1"/>
    <col min="2" max="2" width="11.421875" style="11" customWidth="1"/>
    <col min="3" max="3" width="12.7109375" style="11" customWidth="1"/>
    <col min="4" max="4" width="12.57421875" style="11" customWidth="1"/>
    <col min="5" max="5" width="11.140625" style="11" customWidth="1"/>
    <col min="6" max="7" width="7.7109375" style="11" customWidth="1"/>
    <col min="8" max="8" width="10.7109375" style="11" customWidth="1"/>
    <col min="9" max="9" width="9.28125" style="11" customWidth="1"/>
    <col min="10" max="14" width="11.421875" style="11" customWidth="1"/>
    <col min="15" max="15" width="12.8515625" style="11" bestFit="1" customWidth="1"/>
    <col min="16" max="16384" width="11.421875" style="11" customWidth="1"/>
  </cols>
  <sheetData>
    <row r="1" ht="13.5">
      <c r="A1" s="10" t="s">
        <v>73</v>
      </c>
    </row>
    <row r="2" ht="13.5">
      <c r="A2" s="10"/>
    </row>
    <row r="3" spans="1:8" ht="12.75" customHeight="1">
      <c r="A3" s="330" t="s">
        <v>345</v>
      </c>
      <c r="B3" s="330"/>
      <c r="C3" s="330"/>
      <c r="D3" s="330"/>
      <c r="E3" s="330"/>
      <c r="F3" s="330"/>
      <c r="G3" s="330"/>
      <c r="H3" s="330"/>
    </row>
    <row r="4" spans="1:8" ht="13.5">
      <c r="A4" s="330"/>
      <c r="B4" s="330"/>
      <c r="C4" s="330"/>
      <c r="D4" s="330"/>
      <c r="E4" s="330"/>
      <c r="F4" s="330"/>
      <c r="G4" s="330"/>
      <c r="H4" s="330"/>
    </row>
    <row r="5" spans="1:13" ht="13.5">
      <c r="A5" s="330"/>
      <c r="B5" s="330"/>
      <c r="C5" s="330"/>
      <c r="D5" s="330"/>
      <c r="E5" s="330"/>
      <c r="F5" s="330"/>
      <c r="G5" s="330"/>
      <c r="H5" s="330"/>
      <c r="K5" s="218"/>
      <c r="M5" s="219"/>
    </row>
    <row r="6" spans="1:13" ht="13.5">
      <c r="A6" s="330"/>
      <c r="B6" s="330"/>
      <c r="C6" s="330"/>
      <c r="D6" s="330"/>
      <c r="E6" s="330"/>
      <c r="F6" s="330"/>
      <c r="G6" s="330"/>
      <c r="H6" s="330"/>
      <c r="K6" s="218"/>
      <c r="M6" s="219"/>
    </row>
    <row r="7" spans="1:13" ht="13.5">
      <c r="A7" s="330"/>
      <c r="B7" s="330"/>
      <c r="C7" s="330"/>
      <c r="D7" s="330"/>
      <c r="E7" s="330"/>
      <c r="F7" s="330"/>
      <c r="G7" s="330"/>
      <c r="H7" s="330"/>
      <c r="K7" s="218"/>
      <c r="M7" s="219"/>
    </row>
    <row r="8" spans="1:13" ht="13.5">
      <c r="A8" s="330"/>
      <c r="B8" s="330"/>
      <c r="C8" s="330"/>
      <c r="D8" s="330"/>
      <c r="E8" s="330"/>
      <c r="F8" s="330"/>
      <c r="G8" s="330"/>
      <c r="H8" s="330"/>
      <c r="M8" s="219"/>
    </row>
    <row r="9" spans="1:12" ht="13.5">
      <c r="A9" s="330"/>
      <c r="B9" s="330"/>
      <c r="C9" s="330"/>
      <c r="D9" s="330"/>
      <c r="E9" s="330"/>
      <c r="F9" s="330"/>
      <c r="G9" s="330"/>
      <c r="H9" s="330"/>
      <c r="K9" s="219"/>
      <c r="L9" s="220"/>
    </row>
    <row r="10" spans="1:12" ht="13.5">
      <c r="A10" s="330"/>
      <c r="B10" s="330"/>
      <c r="C10" s="330"/>
      <c r="D10" s="330"/>
      <c r="E10" s="330"/>
      <c r="F10" s="330"/>
      <c r="G10" s="330"/>
      <c r="H10" s="330"/>
      <c r="K10" s="219"/>
      <c r="L10" s="220"/>
    </row>
    <row r="11" spans="1:13" ht="13.5">
      <c r="A11" s="330"/>
      <c r="B11" s="330"/>
      <c r="C11" s="330"/>
      <c r="D11" s="330"/>
      <c r="E11" s="330"/>
      <c r="F11" s="330"/>
      <c r="G11" s="330"/>
      <c r="H11" s="330"/>
      <c r="K11" s="219"/>
      <c r="M11" s="220"/>
    </row>
    <row r="12" spans="1:8" ht="13.5">
      <c r="A12" s="330"/>
      <c r="B12" s="330"/>
      <c r="C12" s="330"/>
      <c r="D12" s="330"/>
      <c r="E12" s="330"/>
      <c r="F12" s="330"/>
      <c r="G12" s="330"/>
      <c r="H12" s="330"/>
    </row>
    <row r="13" spans="6:12" ht="13.5">
      <c r="F13" s="12"/>
      <c r="G13" s="12"/>
      <c r="K13" s="218"/>
      <c r="L13" s="220"/>
    </row>
    <row r="14" spans="1:9" ht="41.25">
      <c r="A14" s="217" t="s">
        <v>0</v>
      </c>
      <c r="B14" s="217" t="s">
        <v>1</v>
      </c>
      <c r="C14" s="13" t="s">
        <v>4</v>
      </c>
      <c r="D14" s="13" t="s">
        <v>3</v>
      </c>
      <c r="E14" s="13" t="s">
        <v>5</v>
      </c>
      <c r="F14" s="320" t="s">
        <v>346</v>
      </c>
      <c r="G14" s="320"/>
      <c r="H14" s="217" t="s">
        <v>431</v>
      </c>
      <c r="I14" s="264" t="s">
        <v>432</v>
      </c>
    </row>
    <row r="15" spans="1:9" ht="13.5">
      <c r="A15" s="321">
        <v>16396.1</v>
      </c>
      <c r="B15" s="321">
        <v>2.2</v>
      </c>
      <c r="C15" s="323">
        <v>1815902</v>
      </c>
      <c r="D15" s="331">
        <v>10.3</v>
      </c>
      <c r="E15" s="331">
        <f>+C15/A15</f>
        <v>110.75206908960058</v>
      </c>
      <c r="F15" s="14">
        <v>51.5</v>
      </c>
      <c r="G15" s="15" t="s">
        <v>75</v>
      </c>
      <c r="H15" s="335">
        <v>9</v>
      </c>
      <c r="I15" s="335">
        <v>29</v>
      </c>
    </row>
    <row r="16" spans="1:9" ht="13.5">
      <c r="A16" s="322"/>
      <c r="B16" s="322"/>
      <c r="C16" s="324"/>
      <c r="D16" s="332"/>
      <c r="E16" s="332"/>
      <c r="F16" s="16">
        <v>48.5</v>
      </c>
      <c r="G16" s="17" t="s">
        <v>348</v>
      </c>
      <c r="H16" s="335"/>
      <c r="I16" s="335"/>
    </row>
    <row r="17" spans="1:7" ht="13.5">
      <c r="A17" s="18" t="s">
        <v>248</v>
      </c>
      <c r="E17" s="221"/>
      <c r="F17" s="19"/>
      <c r="G17" s="19"/>
    </row>
    <row r="18" spans="1:8" ht="13.5">
      <c r="A18" s="336" t="s">
        <v>347</v>
      </c>
      <c r="B18" s="336"/>
      <c r="C18" s="336"/>
      <c r="D18" s="336"/>
      <c r="E18" s="336"/>
      <c r="F18" s="336"/>
      <c r="G18" s="336"/>
      <c r="H18" s="336"/>
    </row>
    <row r="19" spans="1:8" ht="13.5">
      <c r="A19" s="134"/>
      <c r="B19" s="134"/>
      <c r="C19" s="134"/>
      <c r="D19" s="134"/>
      <c r="E19" s="134"/>
      <c r="F19" s="134"/>
      <c r="G19" s="134"/>
      <c r="H19" s="134"/>
    </row>
    <row r="20" spans="1:8" ht="22.5" customHeight="1">
      <c r="A20" s="337" t="s">
        <v>433</v>
      </c>
      <c r="B20" s="337"/>
      <c r="C20" s="337"/>
      <c r="D20" s="337"/>
      <c r="E20" s="337"/>
      <c r="F20" s="337"/>
      <c r="G20" s="337"/>
      <c r="H20" s="337"/>
    </row>
    <row r="21" spans="1:8" ht="27" customHeight="1">
      <c r="A21" s="337" t="s">
        <v>434</v>
      </c>
      <c r="B21" s="337"/>
      <c r="C21" s="337"/>
      <c r="D21" s="337"/>
      <c r="E21" s="337"/>
      <c r="F21" s="337"/>
      <c r="G21" s="337"/>
      <c r="H21" s="337"/>
    </row>
    <row r="22" spans="1:8" ht="13.5">
      <c r="A22" s="134"/>
      <c r="B22" s="134"/>
      <c r="C22" s="134"/>
      <c r="D22" s="134"/>
      <c r="E22" s="134"/>
      <c r="F22" s="134"/>
      <c r="G22" s="134"/>
      <c r="H22" s="134"/>
    </row>
    <row r="23" ht="13.5">
      <c r="F23" s="20"/>
    </row>
    <row r="24" spans="1:12" ht="13.5">
      <c r="A24" s="10" t="s">
        <v>72</v>
      </c>
      <c r="F24" s="20"/>
      <c r="K24" s="333"/>
      <c r="L24" s="333"/>
    </row>
    <row r="25" spans="1:12" ht="13.5">
      <c r="A25" s="10"/>
      <c r="F25" s="20"/>
      <c r="K25" s="132"/>
      <c r="L25" s="132"/>
    </row>
    <row r="26" spans="1:12" ht="12.75" customHeight="1">
      <c r="A26" s="330" t="s">
        <v>301</v>
      </c>
      <c r="B26" s="330"/>
      <c r="C26" s="330"/>
      <c r="D26" s="330"/>
      <c r="E26" s="330"/>
      <c r="F26" s="330"/>
      <c r="G26" s="330"/>
      <c r="H26" s="330"/>
      <c r="I26" s="133"/>
      <c r="K26" s="132"/>
      <c r="L26" s="132"/>
    </row>
    <row r="27" spans="1:12" ht="13.5">
      <c r="A27" s="330"/>
      <c r="B27" s="330"/>
      <c r="C27" s="330"/>
      <c r="D27" s="330"/>
      <c r="E27" s="330"/>
      <c r="F27" s="330"/>
      <c r="G27" s="330"/>
      <c r="H27" s="330"/>
      <c r="I27" s="133"/>
      <c r="K27" s="132"/>
      <c r="L27" s="132"/>
    </row>
    <row r="28" spans="1:12" ht="13.5">
      <c r="A28" s="330"/>
      <c r="B28" s="330"/>
      <c r="C28" s="330"/>
      <c r="D28" s="330"/>
      <c r="E28" s="330"/>
      <c r="F28" s="330"/>
      <c r="G28" s="330"/>
      <c r="H28" s="330"/>
      <c r="I28" s="133"/>
      <c r="K28" s="132"/>
      <c r="L28" s="132"/>
    </row>
    <row r="29" spans="1:12" ht="13.5">
      <c r="A29" s="330"/>
      <c r="B29" s="330"/>
      <c r="C29" s="330"/>
      <c r="D29" s="330"/>
      <c r="E29" s="330"/>
      <c r="F29" s="330"/>
      <c r="G29" s="330"/>
      <c r="H29" s="330"/>
      <c r="I29" s="133"/>
      <c r="K29" s="132"/>
      <c r="L29" s="132"/>
    </row>
    <row r="30" spans="1:12" ht="13.5">
      <c r="A30" s="330"/>
      <c r="B30" s="330"/>
      <c r="C30" s="330"/>
      <c r="D30" s="330"/>
      <c r="E30" s="330"/>
      <c r="F30" s="330"/>
      <c r="G30" s="330"/>
      <c r="H30" s="330"/>
      <c r="I30" s="133"/>
      <c r="K30" s="132"/>
      <c r="L30" s="132"/>
    </row>
    <row r="31" spans="1:12" ht="13.5">
      <c r="A31" s="330"/>
      <c r="B31" s="330"/>
      <c r="C31" s="330"/>
      <c r="D31" s="330"/>
      <c r="E31" s="330"/>
      <c r="F31" s="330"/>
      <c r="G31" s="330"/>
      <c r="H31" s="330"/>
      <c r="I31" s="133"/>
      <c r="K31" s="132"/>
      <c r="L31" s="132"/>
    </row>
    <row r="32" spans="1:12" ht="13.5">
      <c r="A32" s="330"/>
      <c r="B32" s="330"/>
      <c r="C32" s="330"/>
      <c r="D32" s="330"/>
      <c r="E32" s="330"/>
      <c r="F32" s="330"/>
      <c r="G32" s="330"/>
      <c r="H32" s="330"/>
      <c r="I32" s="133"/>
      <c r="K32" s="132"/>
      <c r="L32" s="132"/>
    </row>
    <row r="33" spans="1:25" ht="13.5">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ht="15" customHeight="1">
      <c r="A34" s="325" t="s">
        <v>15</v>
      </c>
      <c r="B34" s="325" t="s">
        <v>19</v>
      </c>
      <c r="C34" s="325" t="s">
        <v>20</v>
      </c>
      <c r="D34" s="325" t="s">
        <v>26</v>
      </c>
      <c r="E34" s="325"/>
      <c r="F34" s="21"/>
      <c r="H34" s="21"/>
      <c r="I34" s="21"/>
      <c r="J34" s="21"/>
      <c r="K34" s="21"/>
      <c r="L34" s="21"/>
      <c r="M34" s="21"/>
      <c r="N34" s="21"/>
      <c r="O34" s="21"/>
      <c r="P34" s="21"/>
      <c r="Q34" s="21"/>
      <c r="R34" s="21"/>
      <c r="S34" s="21"/>
      <c r="T34" s="21"/>
      <c r="U34" s="21"/>
      <c r="V34" s="21"/>
      <c r="W34" s="21"/>
      <c r="X34" s="21"/>
      <c r="Y34" s="21"/>
    </row>
    <row r="35" spans="1:25" ht="15" customHeight="1">
      <c r="A35" s="325"/>
      <c r="B35" s="325"/>
      <c r="C35" s="325"/>
      <c r="D35" s="325"/>
      <c r="E35" s="325"/>
      <c r="F35" s="21"/>
      <c r="H35" s="21"/>
      <c r="I35" s="21"/>
      <c r="J35" s="21"/>
      <c r="K35" s="21"/>
      <c r="L35" s="21"/>
      <c r="M35" s="21"/>
      <c r="N35" s="21"/>
      <c r="O35" s="21"/>
      <c r="P35" s="21"/>
      <c r="Q35" s="21"/>
      <c r="R35" s="21"/>
      <c r="S35" s="21"/>
      <c r="T35" s="21"/>
      <c r="U35" s="21"/>
      <c r="V35" s="21"/>
      <c r="W35" s="21"/>
      <c r="X35" s="21"/>
      <c r="Y35" s="21"/>
    </row>
    <row r="36" spans="1:25" ht="13.5">
      <c r="A36" s="334" t="s">
        <v>179</v>
      </c>
      <c r="B36" s="22" t="s">
        <v>21</v>
      </c>
      <c r="C36" s="23">
        <v>14303</v>
      </c>
      <c r="D36" s="328">
        <v>56975.4</v>
      </c>
      <c r="E36" s="329"/>
      <c r="G36" s="21"/>
      <c r="H36" s="21"/>
      <c r="I36" s="21"/>
      <c r="J36" s="21"/>
      <c r="K36" s="21"/>
      <c r="L36" s="21"/>
      <c r="M36" s="21"/>
      <c r="N36" s="21"/>
      <c r="O36" s="21"/>
      <c r="P36" s="21"/>
      <c r="Q36" s="21"/>
      <c r="R36" s="21"/>
      <c r="S36" s="21"/>
      <c r="T36" s="21"/>
      <c r="U36" s="21"/>
      <c r="V36" s="21"/>
      <c r="W36" s="21"/>
      <c r="X36" s="21"/>
      <c r="Y36" s="21"/>
    </row>
    <row r="37" spans="1:25" ht="13.5">
      <c r="A37" s="334"/>
      <c r="B37" s="22" t="s">
        <v>22</v>
      </c>
      <c r="C37" s="24">
        <v>1384</v>
      </c>
      <c r="D37" s="328">
        <v>42699.3</v>
      </c>
      <c r="E37" s="329"/>
      <c r="H37" s="21"/>
      <c r="I37" s="21"/>
      <c r="J37" s="21"/>
      <c r="K37" s="21"/>
      <c r="L37" s="21"/>
      <c r="M37" s="21"/>
      <c r="N37" s="21"/>
      <c r="O37" s="21"/>
      <c r="P37" s="21"/>
      <c r="Q37" s="21"/>
      <c r="R37" s="21"/>
      <c r="S37" s="21"/>
      <c r="T37" s="21"/>
      <c r="U37" s="21"/>
      <c r="V37" s="21"/>
      <c r="W37" s="21"/>
      <c r="X37" s="21"/>
      <c r="Y37" s="21"/>
    </row>
    <row r="38" spans="1:25" ht="13.5">
      <c r="A38" s="334"/>
      <c r="B38" s="22" t="s">
        <v>23</v>
      </c>
      <c r="C38" s="24">
        <v>679</v>
      </c>
      <c r="D38" s="328">
        <v>45864.2</v>
      </c>
      <c r="E38" s="329"/>
      <c r="H38" s="21"/>
      <c r="I38" s="21"/>
      <c r="J38" s="21"/>
      <c r="K38" s="21"/>
      <c r="L38" s="21"/>
      <c r="M38" s="21"/>
      <c r="N38" s="21"/>
      <c r="O38" s="21"/>
      <c r="P38" s="21"/>
      <c r="Q38" s="21"/>
      <c r="R38" s="21"/>
      <c r="S38" s="21"/>
      <c r="T38" s="21"/>
      <c r="U38" s="21"/>
      <c r="V38" s="21"/>
      <c r="W38" s="21"/>
      <c r="X38" s="21"/>
      <c r="Y38" s="21"/>
    </row>
    <row r="39" spans="1:25" ht="13.5">
      <c r="A39" s="334"/>
      <c r="B39" s="22" t="s">
        <v>24</v>
      </c>
      <c r="C39" s="23">
        <v>1368</v>
      </c>
      <c r="D39" s="328">
        <v>1270054.1</v>
      </c>
      <c r="E39" s="329"/>
      <c r="G39" s="21"/>
      <c r="H39" s="21"/>
      <c r="I39" s="21"/>
      <c r="J39" s="21"/>
      <c r="K39" s="21"/>
      <c r="L39" s="21"/>
      <c r="M39" s="21"/>
      <c r="N39" s="21"/>
      <c r="O39" s="21"/>
      <c r="P39" s="21"/>
      <c r="Q39" s="21"/>
      <c r="R39" s="21"/>
      <c r="S39" s="21"/>
      <c r="T39" s="21"/>
      <c r="U39" s="21"/>
      <c r="V39" s="21"/>
      <c r="W39" s="21"/>
      <c r="X39" s="21"/>
      <c r="Y39" s="21"/>
    </row>
    <row r="40" spans="1:5" ht="13.5">
      <c r="A40" s="25" t="s">
        <v>25</v>
      </c>
      <c r="B40" s="26"/>
      <c r="C40" s="27">
        <v>17734</v>
      </c>
      <c r="D40" s="326">
        <v>1415593</v>
      </c>
      <c r="E40" s="327"/>
    </row>
    <row r="41" spans="1:8" ht="13.5">
      <c r="A41" s="319" t="s">
        <v>27</v>
      </c>
      <c r="B41" s="319"/>
      <c r="C41" s="319"/>
      <c r="D41" s="319"/>
      <c r="E41" s="319"/>
      <c r="F41" s="319"/>
      <c r="G41" s="319"/>
      <c r="H41" s="319"/>
    </row>
    <row r="42" spans="1:8" ht="13.5">
      <c r="A42" s="319"/>
      <c r="B42" s="319"/>
      <c r="C42" s="319"/>
      <c r="D42" s="319"/>
      <c r="E42" s="319"/>
      <c r="F42" s="319"/>
      <c r="G42" s="319"/>
      <c r="H42" s="319"/>
    </row>
    <row r="57" ht="13.5">
      <c r="G57" s="124"/>
    </row>
    <row r="58" ht="13.5">
      <c r="G58" s="124"/>
    </row>
    <row r="59" ht="13.5">
      <c r="G59" s="124"/>
    </row>
    <row r="60" ht="13.5">
      <c r="G60" s="124"/>
    </row>
    <row r="61" ht="13.5">
      <c r="G61" s="124"/>
    </row>
    <row r="62" ht="13.5">
      <c r="G62" s="124"/>
    </row>
    <row r="63" ht="13.5">
      <c r="G63" s="124"/>
    </row>
    <row r="64" ht="13.5">
      <c r="G64" s="124"/>
    </row>
    <row r="65" ht="13.5">
      <c r="G65" s="124"/>
    </row>
    <row r="66" ht="13.5">
      <c r="G66" s="124"/>
    </row>
  </sheetData>
  <sheetProtection/>
  <mergeCells count="25">
    <mergeCell ref="K24:L24"/>
    <mergeCell ref="A36:A39"/>
    <mergeCell ref="D38:E38"/>
    <mergeCell ref="D39:E39"/>
    <mergeCell ref="H15:H16"/>
    <mergeCell ref="D37:E37"/>
    <mergeCell ref="A18:H18"/>
    <mergeCell ref="I15:I16"/>
    <mergeCell ref="A20:H20"/>
    <mergeCell ref="A21:H21"/>
    <mergeCell ref="A3:H12"/>
    <mergeCell ref="A26:H32"/>
    <mergeCell ref="D34:E35"/>
    <mergeCell ref="A34:A35"/>
    <mergeCell ref="D15:D16"/>
    <mergeCell ref="E15:E16"/>
    <mergeCell ref="A41:H42"/>
    <mergeCell ref="F14:G14"/>
    <mergeCell ref="A15:A16"/>
    <mergeCell ref="B15:B16"/>
    <mergeCell ref="C15:C16"/>
    <mergeCell ref="B34:B35"/>
    <mergeCell ref="C34:C35"/>
    <mergeCell ref="D40:E40"/>
    <mergeCell ref="D36:E36"/>
  </mergeCells>
  <printOptions horizontalCentered="1"/>
  <pageMargins left="0.5905511811023623" right="0.5905511811023623" top="0.5905511811023623" bottom="0.5905511811023623" header="0.31496062992125984" footer="0.31496062992125984"/>
  <pageSetup horizontalDpi="600" verticalDpi="600" orientation="portrait" scale="94" r:id="rId1"/>
  <headerFooter>
    <oddHeader>&amp;R&amp;12Región de Valparaíso</oddHeader>
  </headerFooter>
</worksheet>
</file>

<file path=xl/worksheets/sheet4.xml><?xml version="1.0" encoding="utf-8"?>
<worksheet xmlns="http://schemas.openxmlformats.org/spreadsheetml/2006/main" xmlns:r="http://schemas.openxmlformats.org/officeDocument/2006/relationships">
  <dimension ref="A1:H90"/>
  <sheetViews>
    <sheetView view="pageBreakPreview" zoomScale="70" zoomScaleSheetLayoutView="70" zoomScalePageLayoutView="0" workbookViewId="0" topLeftCell="A1">
      <selection activeCell="A1" sqref="A1"/>
    </sheetView>
  </sheetViews>
  <sheetFormatPr defaultColWidth="11.421875" defaultRowHeight="15"/>
  <cols>
    <col min="1" max="1" width="32.00390625" style="44" customWidth="1"/>
    <col min="2" max="2" width="18.421875" style="44" customWidth="1"/>
    <col min="3" max="3" width="18.140625" style="44" customWidth="1"/>
    <col min="4" max="4" width="19.28125" style="44" customWidth="1"/>
    <col min="5" max="5" width="18.00390625" style="44" customWidth="1"/>
    <col min="6" max="6" width="16.57421875" style="44" customWidth="1"/>
    <col min="7" max="7" width="11.421875" style="44" customWidth="1"/>
    <col min="8" max="8" width="29.8515625" style="44" bestFit="1" customWidth="1"/>
    <col min="9" max="16384" width="11.421875" style="44" customWidth="1"/>
  </cols>
  <sheetData>
    <row r="1" ht="17.25">
      <c r="A1" s="43" t="s">
        <v>56</v>
      </c>
    </row>
    <row r="2" ht="17.25">
      <c r="A2" s="43"/>
    </row>
    <row r="3" ht="17.25">
      <c r="A3" s="43" t="s">
        <v>94</v>
      </c>
    </row>
    <row r="4" ht="17.25">
      <c r="A4" s="43"/>
    </row>
    <row r="5" spans="1:6" ht="15" customHeight="1">
      <c r="A5" s="339" t="s">
        <v>128</v>
      </c>
      <c r="B5" s="339"/>
      <c r="C5" s="339"/>
      <c r="D5" s="339"/>
      <c r="E5" s="339"/>
      <c r="F5" s="339"/>
    </row>
    <row r="6" spans="1:6" ht="17.25">
      <c r="A6" s="339"/>
      <c r="B6" s="339"/>
      <c r="C6" s="339"/>
      <c r="D6" s="339"/>
      <c r="E6" s="339"/>
      <c r="F6" s="339"/>
    </row>
    <row r="7" spans="1:6" ht="17.25">
      <c r="A7" s="45"/>
      <c r="B7" s="45"/>
      <c r="C7" s="45"/>
      <c r="D7" s="45"/>
      <c r="E7" s="45"/>
      <c r="F7" s="45"/>
    </row>
    <row r="8" spans="1:5" ht="17.25">
      <c r="A8" s="46" t="s">
        <v>100</v>
      </c>
      <c r="B8" s="45"/>
      <c r="C8" s="45"/>
      <c r="D8" s="45"/>
      <c r="E8" s="45"/>
    </row>
    <row r="9" spans="1:6" ht="17.25">
      <c r="A9" s="47" t="s">
        <v>44</v>
      </c>
      <c r="B9" s="47" t="s">
        <v>337</v>
      </c>
      <c r="C9" s="47" t="s">
        <v>87</v>
      </c>
      <c r="D9" s="47" t="s">
        <v>78</v>
      </c>
      <c r="E9" s="127"/>
      <c r="F9" s="127"/>
    </row>
    <row r="10" spans="1:6" ht="17.25">
      <c r="A10" s="48" t="s">
        <v>91</v>
      </c>
      <c r="B10" s="49">
        <v>19134.520000000033</v>
      </c>
      <c r="C10" s="49">
        <v>29166.030000000046</v>
      </c>
      <c r="D10" s="50">
        <f>+B10/C10</f>
        <v>0.6560550064578553</v>
      </c>
      <c r="E10" s="234"/>
      <c r="F10" s="235"/>
    </row>
    <row r="11" spans="1:6" ht="17.25">
      <c r="A11" s="48" t="s">
        <v>169</v>
      </c>
      <c r="B11" s="49">
        <v>11190.32000000001</v>
      </c>
      <c r="C11" s="49">
        <v>47799.80000000005</v>
      </c>
      <c r="D11" s="50">
        <f aca="true" t="shared" si="0" ref="D11:D21">+B11/C11</f>
        <v>0.23410809250247908</v>
      </c>
      <c r="E11" s="234"/>
      <c r="F11" s="235"/>
    </row>
    <row r="12" spans="1:8" ht="17.25">
      <c r="A12" s="48" t="s">
        <v>103</v>
      </c>
      <c r="B12" s="49">
        <v>6786.060000000008</v>
      </c>
      <c r="C12" s="49">
        <v>36818.569999999985</v>
      </c>
      <c r="D12" s="50">
        <f t="shared" si="0"/>
        <v>0.18431079751332033</v>
      </c>
      <c r="E12" s="234"/>
      <c r="F12" s="235"/>
      <c r="H12" s="238"/>
    </row>
    <row r="13" spans="1:6" ht="17.25">
      <c r="A13" s="48" t="s">
        <v>338</v>
      </c>
      <c r="B13" s="49">
        <v>2959.8799999999983</v>
      </c>
      <c r="C13" s="49">
        <v>8326.99999999999</v>
      </c>
      <c r="D13" s="50">
        <f t="shared" si="0"/>
        <v>0.3554557463672393</v>
      </c>
      <c r="E13" s="234"/>
      <c r="F13" s="235"/>
    </row>
    <row r="14" spans="1:6" ht="17.25">
      <c r="A14" s="48" t="s">
        <v>170</v>
      </c>
      <c r="B14" s="49">
        <v>1910.1699999999998</v>
      </c>
      <c r="C14" s="49">
        <v>7725.19</v>
      </c>
      <c r="D14" s="50">
        <f t="shared" si="0"/>
        <v>0.24726511580944935</v>
      </c>
      <c r="E14" s="234"/>
      <c r="F14" s="235"/>
    </row>
    <row r="15" spans="1:6" ht="17.25">
      <c r="A15" s="48" t="s">
        <v>85</v>
      </c>
      <c r="B15" s="49">
        <v>1657.5</v>
      </c>
      <c r="C15" s="49">
        <v>6516.379999999999</v>
      </c>
      <c r="D15" s="50">
        <f t="shared" si="0"/>
        <v>0.2543590152814907</v>
      </c>
      <c r="E15" s="234"/>
      <c r="F15" s="235"/>
    </row>
    <row r="16" spans="1:6" ht="17.25">
      <c r="A16" s="48" t="s">
        <v>84</v>
      </c>
      <c r="B16" s="49">
        <v>1301.73</v>
      </c>
      <c r="C16" s="49">
        <v>6263.030000000001</v>
      </c>
      <c r="D16" s="50">
        <f t="shared" si="0"/>
        <v>0.2078434878964335</v>
      </c>
      <c r="E16" s="234"/>
      <c r="F16" s="235"/>
    </row>
    <row r="17" spans="1:6" ht="17.25">
      <c r="A17" s="48" t="s">
        <v>105</v>
      </c>
      <c r="B17" s="49">
        <v>1178.2699999999988</v>
      </c>
      <c r="C17" s="49">
        <v>8863.399999999998</v>
      </c>
      <c r="D17" s="50">
        <f t="shared" si="0"/>
        <v>0.13293657061624198</v>
      </c>
      <c r="E17" s="234"/>
      <c r="F17" s="235"/>
    </row>
    <row r="18" spans="1:6" ht="17.25">
      <c r="A18" s="48" t="s">
        <v>86</v>
      </c>
      <c r="B18" s="49">
        <v>1020.9400000000007</v>
      </c>
      <c r="C18" s="49">
        <v>22210.299999999996</v>
      </c>
      <c r="D18" s="50">
        <f t="shared" si="0"/>
        <v>0.04596696127472393</v>
      </c>
      <c r="E18" s="234"/>
      <c r="F18" s="235"/>
    </row>
    <row r="19" spans="1:6" ht="17.25">
      <c r="A19" s="48" t="s">
        <v>171</v>
      </c>
      <c r="B19" s="49">
        <v>310.11999999999983</v>
      </c>
      <c r="C19" s="49">
        <v>5320.019999999993</v>
      </c>
      <c r="D19" s="50">
        <f t="shared" si="0"/>
        <v>0.05829301393603788</v>
      </c>
      <c r="E19" s="234"/>
      <c r="F19" s="235"/>
    </row>
    <row r="20" spans="1:6" ht="17.25">
      <c r="A20" s="48" t="s">
        <v>6</v>
      </c>
      <c r="B20" s="49">
        <f>+B21-SUM(B10:B19)</f>
        <v>2169.3099999999904</v>
      </c>
      <c r="C20" s="49">
        <f>+C21-SUM(C10:C19)</f>
        <v>142579.87000000023</v>
      </c>
      <c r="D20" s="50">
        <f t="shared" si="0"/>
        <v>0.015214700364083561</v>
      </c>
      <c r="E20" s="234"/>
      <c r="F20" s="235"/>
    </row>
    <row r="21" spans="1:6" ht="17.25">
      <c r="A21" s="51" t="s">
        <v>2</v>
      </c>
      <c r="B21" s="263">
        <v>49618.82000000004</v>
      </c>
      <c r="C21" s="263">
        <v>321589.59000000026</v>
      </c>
      <c r="D21" s="239">
        <f t="shared" si="0"/>
        <v>0.15429236997379175</v>
      </c>
      <c r="E21" s="236"/>
      <c r="F21" s="237"/>
    </row>
    <row r="22" spans="1:6" ht="17.25">
      <c r="A22" s="340" t="s">
        <v>172</v>
      </c>
      <c r="B22" s="340"/>
      <c r="C22" s="340"/>
      <c r="D22" s="340"/>
      <c r="E22" s="341"/>
      <c r="F22" s="341"/>
    </row>
    <row r="23" spans="1:5" ht="17.25">
      <c r="A23" s="46"/>
      <c r="B23" s="45"/>
      <c r="C23" s="45"/>
      <c r="D23" s="45"/>
      <c r="E23" s="45"/>
    </row>
    <row r="24" ht="17.25">
      <c r="A24" s="43" t="s">
        <v>335</v>
      </c>
    </row>
    <row r="25" spans="1:5" ht="17.25">
      <c r="A25" s="51" t="s">
        <v>44</v>
      </c>
      <c r="B25" s="47" t="s">
        <v>15</v>
      </c>
      <c r="C25" s="47" t="s">
        <v>87</v>
      </c>
      <c r="D25" s="47" t="s">
        <v>78</v>
      </c>
      <c r="E25" s="127"/>
    </row>
    <row r="26" spans="1:5" ht="17.25">
      <c r="A26" s="52" t="s">
        <v>95</v>
      </c>
      <c r="B26" s="196">
        <v>1327.41654286791</v>
      </c>
      <c r="C26" s="196">
        <v>6518.627471793325</v>
      </c>
      <c r="D26" s="53">
        <f>+B26/C26</f>
        <v>0.20363436146823213</v>
      </c>
      <c r="E26" s="130"/>
    </row>
    <row r="27" spans="1:5" ht="17.25">
      <c r="A27" s="52" t="s">
        <v>92</v>
      </c>
      <c r="B27" s="196">
        <v>900.9987807666215</v>
      </c>
      <c r="C27" s="196">
        <v>5269.338255728943</v>
      </c>
      <c r="D27" s="53">
        <f aca="true" t="shared" si="1" ref="D27:D37">+B27/C27</f>
        <v>0.1709889813558724</v>
      </c>
      <c r="E27" s="130"/>
    </row>
    <row r="28" spans="1:5" ht="17.25">
      <c r="A28" s="52" t="s">
        <v>43</v>
      </c>
      <c r="B28" s="196">
        <v>883.7095634095631</v>
      </c>
      <c r="C28" s="196">
        <v>9541.269617957518</v>
      </c>
      <c r="D28" s="53">
        <f t="shared" si="1"/>
        <v>0.09261970353990868</v>
      </c>
      <c r="E28" s="130"/>
    </row>
    <row r="29" spans="1:5" ht="17.25">
      <c r="A29" s="52" t="s">
        <v>118</v>
      </c>
      <c r="B29" s="196">
        <v>758.3493001119822</v>
      </c>
      <c r="C29" s="196">
        <v>3538.9693204243995</v>
      </c>
      <c r="D29" s="53">
        <f t="shared" si="1"/>
        <v>0.21428535583378258</v>
      </c>
      <c r="E29" s="130"/>
    </row>
    <row r="30" spans="1:5" ht="17.25">
      <c r="A30" s="52" t="s">
        <v>104</v>
      </c>
      <c r="B30" s="196">
        <v>568.4399999999999</v>
      </c>
      <c r="C30" s="196">
        <v>3489.7043549783543</v>
      </c>
      <c r="D30" s="53">
        <f t="shared" si="1"/>
        <v>0.16289058962518496</v>
      </c>
      <c r="E30" s="130"/>
    </row>
    <row r="31" spans="1:5" ht="17.25">
      <c r="A31" s="52" t="s">
        <v>155</v>
      </c>
      <c r="B31" s="196">
        <v>509.3042000000001</v>
      </c>
      <c r="C31" s="196">
        <v>2030.3742982310096</v>
      </c>
      <c r="D31" s="53">
        <f t="shared" si="1"/>
        <v>0.2508425172854769</v>
      </c>
      <c r="E31" s="130"/>
    </row>
    <row r="32" spans="1:5" ht="17.25">
      <c r="A32" s="52" t="s">
        <v>156</v>
      </c>
      <c r="B32" s="196">
        <v>322.9976555023924</v>
      </c>
      <c r="C32" s="196">
        <v>1528.661797277284</v>
      </c>
      <c r="D32" s="53">
        <f t="shared" si="1"/>
        <v>0.2112943857677918</v>
      </c>
      <c r="E32" s="130"/>
    </row>
    <row r="33" spans="1:5" ht="17.25">
      <c r="A33" s="52" t="s">
        <v>304</v>
      </c>
      <c r="B33" s="196">
        <v>248.95166666666663</v>
      </c>
      <c r="C33" s="196">
        <v>2850.6435503810767</v>
      </c>
      <c r="D33" s="53">
        <f t="shared" si="1"/>
        <v>0.08733174185646134</v>
      </c>
      <c r="E33" s="130"/>
    </row>
    <row r="34" spans="1:5" ht="17.25">
      <c r="A34" s="52" t="s">
        <v>122</v>
      </c>
      <c r="B34" s="196">
        <v>237.49265873015872</v>
      </c>
      <c r="C34" s="196">
        <v>4474.3978905074</v>
      </c>
      <c r="D34" s="53">
        <f t="shared" si="1"/>
        <v>0.05307812683221762</v>
      </c>
      <c r="E34" s="130"/>
    </row>
    <row r="35" spans="1:5" ht="17.25">
      <c r="A35" s="52" t="s">
        <v>396</v>
      </c>
      <c r="B35" s="196">
        <v>230.6783333333333</v>
      </c>
      <c r="C35" s="196">
        <v>1044.723115956558</v>
      </c>
      <c r="D35" s="53">
        <f t="shared" si="1"/>
        <v>0.22080332081301954</v>
      </c>
      <c r="E35" s="130"/>
    </row>
    <row r="36" spans="1:5" ht="17.25">
      <c r="A36" s="52" t="s">
        <v>6</v>
      </c>
      <c r="B36" s="196">
        <f>+B37-SUM(B26:B35)</f>
        <v>1679.8994070323752</v>
      </c>
      <c r="C36" s="196">
        <f>+C37-SUM(C26:C35)</f>
        <v>30419.90284920625</v>
      </c>
      <c r="D36" s="53">
        <f t="shared" si="1"/>
        <v>0.055223694019003386</v>
      </c>
      <c r="E36" s="130"/>
    </row>
    <row r="37" spans="1:5" ht="17.25">
      <c r="A37" s="54" t="s">
        <v>2</v>
      </c>
      <c r="B37" s="198">
        <v>7668.238108421004</v>
      </c>
      <c r="C37" s="198">
        <v>70706.61252244211</v>
      </c>
      <c r="D37" s="227">
        <f t="shared" si="1"/>
        <v>0.1084514988748347</v>
      </c>
      <c r="E37" s="130"/>
    </row>
    <row r="38" spans="1:6" ht="17.25">
      <c r="A38" s="342" t="s">
        <v>397</v>
      </c>
      <c r="B38" s="342"/>
      <c r="C38" s="342"/>
      <c r="D38" s="342"/>
      <c r="E38" s="342"/>
      <c r="F38" s="342"/>
    </row>
    <row r="39" spans="1:3" ht="17.25">
      <c r="A39" s="55"/>
      <c r="B39" s="199"/>
      <c r="C39" s="199"/>
    </row>
    <row r="40" spans="1:3" ht="17.25">
      <c r="A40" s="56" t="s">
        <v>313</v>
      </c>
      <c r="B40" s="199"/>
      <c r="C40" s="199"/>
    </row>
    <row r="41" spans="1:6" s="57" customFormat="1" ht="17.25">
      <c r="A41" s="215" t="s">
        <v>314</v>
      </c>
      <c r="B41" s="47" t="s">
        <v>15</v>
      </c>
      <c r="C41" s="216" t="s">
        <v>87</v>
      </c>
      <c r="D41" s="216" t="s">
        <v>78</v>
      </c>
      <c r="E41" s="44"/>
      <c r="F41" s="44"/>
    </row>
    <row r="42" spans="1:4" ht="17.25">
      <c r="A42" s="49" t="s">
        <v>315</v>
      </c>
      <c r="B42" s="49">
        <v>6273.6</v>
      </c>
      <c r="C42" s="49">
        <v>36105.13</v>
      </c>
      <c r="D42" s="53">
        <f>+B42/C42</f>
        <v>0.17375924141527813</v>
      </c>
    </row>
    <row r="43" spans="1:7" ht="19.5" customHeight="1">
      <c r="A43" s="49" t="s">
        <v>316</v>
      </c>
      <c r="B43" s="49">
        <v>3542.01</v>
      </c>
      <c r="C43" s="49">
        <v>101269.8</v>
      </c>
      <c r="D43" s="53">
        <f>+B43/C43</f>
        <v>0.03497597506857918</v>
      </c>
      <c r="G43" s="123"/>
    </row>
    <row r="44" spans="1:7" ht="19.5" customHeight="1">
      <c r="A44" s="49" t="s">
        <v>2</v>
      </c>
      <c r="B44" s="49">
        <f>SUM(B42:B43)</f>
        <v>9815.61</v>
      </c>
      <c r="C44" s="49">
        <f>SUM(C42:C43)</f>
        <v>137374.93</v>
      </c>
      <c r="D44" s="53">
        <f>+B44/C44</f>
        <v>0.07145124659936133</v>
      </c>
      <c r="G44" s="123"/>
    </row>
    <row r="45" spans="1:7" ht="19.5" customHeight="1">
      <c r="A45" s="338" t="s">
        <v>399</v>
      </c>
      <c r="B45" s="338"/>
      <c r="C45" s="338"/>
      <c r="D45" s="338"/>
      <c r="E45" s="338"/>
      <c r="F45" s="338"/>
      <c r="G45" s="123"/>
    </row>
    <row r="46" spans="1:7" ht="19.5" customHeight="1">
      <c r="A46" s="56" t="s">
        <v>99</v>
      </c>
      <c r="G46" s="123"/>
    </row>
    <row r="47" spans="1:7" ht="36.75" customHeight="1">
      <c r="A47" s="47" t="s">
        <v>96</v>
      </c>
      <c r="B47" s="47" t="s">
        <v>15</v>
      </c>
      <c r="C47" s="216" t="s">
        <v>87</v>
      </c>
      <c r="D47" s="216" t="s">
        <v>78</v>
      </c>
      <c r="E47" s="57"/>
      <c r="F47" s="57"/>
      <c r="G47" s="123"/>
    </row>
    <row r="48" spans="1:7" ht="19.5" customHeight="1">
      <c r="A48" s="228" t="s">
        <v>97</v>
      </c>
      <c r="B48" s="58"/>
      <c r="C48" s="58"/>
      <c r="D48" s="59"/>
      <c r="G48" s="123"/>
    </row>
    <row r="49" spans="1:7" ht="19.5" customHeight="1">
      <c r="A49" s="60" t="s">
        <v>173</v>
      </c>
      <c r="B49" s="49">
        <v>1799.22</v>
      </c>
      <c r="C49" s="49">
        <v>4090.53</v>
      </c>
      <c r="D49" s="53">
        <f>+B49/C49</f>
        <v>0.4398500927752638</v>
      </c>
      <c r="G49" s="123"/>
    </row>
    <row r="50" spans="1:7" ht="19.5" customHeight="1">
      <c r="A50" s="60" t="s">
        <v>124</v>
      </c>
      <c r="B50" s="49">
        <v>476.92</v>
      </c>
      <c r="C50" s="49">
        <v>42408.65</v>
      </c>
      <c r="D50" s="53">
        <f aca="true" t="shared" si="2" ref="D50:D55">+B50/C50</f>
        <v>0.011245818954387843</v>
      </c>
      <c r="G50" s="123"/>
    </row>
    <row r="51" spans="1:7" ht="30" customHeight="1">
      <c r="A51" s="60" t="s">
        <v>125</v>
      </c>
      <c r="B51" s="49">
        <v>456.13</v>
      </c>
      <c r="C51" s="49">
        <v>7994.35</v>
      </c>
      <c r="D51" s="53">
        <f t="shared" si="2"/>
        <v>0.05705654618574368</v>
      </c>
      <c r="G51" s="123"/>
    </row>
    <row r="52" spans="1:7" ht="19.5" customHeight="1">
      <c r="A52" s="228" t="s">
        <v>98</v>
      </c>
      <c r="B52" s="49"/>
      <c r="C52" s="49"/>
      <c r="D52" s="53"/>
      <c r="G52" s="123"/>
    </row>
    <row r="53" spans="1:7" ht="27" customHeight="1">
      <c r="A53" s="60" t="s">
        <v>127</v>
      </c>
      <c r="B53" s="49">
        <v>3728.55</v>
      </c>
      <c r="C53" s="49">
        <v>14999.23</v>
      </c>
      <c r="D53" s="53">
        <f t="shared" si="2"/>
        <v>0.2485827605817099</v>
      </c>
      <c r="G53" s="123"/>
    </row>
    <row r="54" spans="1:7" ht="32.25" customHeight="1">
      <c r="A54" s="60" t="s">
        <v>126</v>
      </c>
      <c r="B54" s="49">
        <v>2203.65</v>
      </c>
      <c r="C54" s="49">
        <v>11434.73</v>
      </c>
      <c r="D54" s="53">
        <f t="shared" si="2"/>
        <v>0.19271552542123865</v>
      </c>
      <c r="G54" s="123"/>
    </row>
    <row r="55" spans="1:7" ht="19.5" customHeight="1">
      <c r="A55" s="60" t="s">
        <v>404</v>
      </c>
      <c r="B55" s="49">
        <v>81.46</v>
      </c>
      <c r="C55" s="49">
        <v>412.80999999999995</v>
      </c>
      <c r="D55" s="53">
        <f t="shared" si="2"/>
        <v>0.19733049102492672</v>
      </c>
      <c r="G55" s="123"/>
    </row>
    <row r="56" spans="1:6" ht="17.25">
      <c r="A56" s="338" t="s">
        <v>398</v>
      </c>
      <c r="B56" s="338"/>
      <c r="C56" s="338"/>
      <c r="D56" s="338"/>
      <c r="E56" s="338"/>
      <c r="F56" s="338"/>
    </row>
    <row r="57" ht="17.25">
      <c r="A57" s="43" t="s">
        <v>56</v>
      </c>
    </row>
    <row r="58" ht="17.25">
      <c r="A58" s="43"/>
    </row>
    <row r="59" ht="17.25">
      <c r="A59" s="43" t="s">
        <v>94</v>
      </c>
    </row>
    <row r="60" ht="17.25">
      <c r="A60" s="43"/>
    </row>
    <row r="61" ht="17.25">
      <c r="A61" s="43" t="s">
        <v>327</v>
      </c>
    </row>
    <row r="62" spans="1:6" ht="36.75" customHeight="1">
      <c r="A62" s="47" t="s">
        <v>44</v>
      </c>
      <c r="B62" s="47" t="s">
        <v>400</v>
      </c>
      <c r="C62" s="47" t="s">
        <v>401</v>
      </c>
      <c r="D62" s="47" t="s">
        <v>402</v>
      </c>
      <c r="E62" s="127"/>
      <c r="F62" s="127"/>
    </row>
    <row r="63" spans="1:6" ht="17.25">
      <c r="A63" s="231" t="s">
        <v>328</v>
      </c>
      <c r="B63" s="232">
        <v>2043</v>
      </c>
      <c r="C63" s="232">
        <v>208237</v>
      </c>
      <c r="D63" s="233">
        <f>+B63/C63</f>
        <v>0.00981093657707324</v>
      </c>
      <c r="E63" s="222"/>
      <c r="F63" s="222"/>
    </row>
    <row r="64" spans="1:6" ht="17.25">
      <c r="A64" s="231" t="s">
        <v>329</v>
      </c>
      <c r="B64" s="232">
        <v>931</v>
      </c>
      <c r="C64" s="232">
        <v>81598</v>
      </c>
      <c r="D64" s="233">
        <f aca="true" t="shared" si="3" ref="D64:D70">+B64/C64</f>
        <v>0.011409593372386577</v>
      </c>
      <c r="E64" s="222"/>
      <c r="F64" s="222"/>
    </row>
    <row r="65" spans="1:6" ht="17.25">
      <c r="A65" s="231" t="s">
        <v>297</v>
      </c>
      <c r="B65" s="232">
        <v>625</v>
      </c>
      <c r="C65" s="232">
        <v>41268</v>
      </c>
      <c r="D65" s="233">
        <f t="shared" si="3"/>
        <v>0.015144906465057673</v>
      </c>
      <c r="E65" s="222"/>
      <c r="F65" s="222"/>
    </row>
    <row r="66" spans="1:6" ht="17.25">
      <c r="A66" s="231" t="s">
        <v>403</v>
      </c>
      <c r="B66" s="232">
        <v>501</v>
      </c>
      <c r="C66" s="232">
        <v>8608</v>
      </c>
      <c r="D66" s="233">
        <f t="shared" si="3"/>
        <v>0.05820167286245353</v>
      </c>
      <c r="E66" s="222"/>
      <c r="F66" s="222"/>
    </row>
    <row r="67" spans="1:6" ht="17.25">
      <c r="A67" s="231" t="s">
        <v>299</v>
      </c>
      <c r="B67" s="232">
        <v>34</v>
      </c>
      <c r="C67" s="232">
        <v>1569</v>
      </c>
      <c r="D67" s="233">
        <f t="shared" si="3"/>
        <v>0.021669853409815167</v>
      </c>
      <c r="E67" s="222"/>
      <c r="F67" s="222"/>
    </row>
    <row r="68" spans="1:6" ht="17.25">
      <c r="A68" s="231" t="s">
        <v>298</v>
      </c>
      <c r="B68" s="232">
        <v>20</v>
      </c>
      <c r="C68" s="232">
        <v>9723</v>
      </c>
      <c r="D68" s="233">
        <f t="shared" si="3"/>
        <v>0.002056978298878947</v>
      </c>
      <c r="E68" s="222"/>
      <c r="F68" s="222"/>
    </row>
    <row r="69" spans="1:6" ht="17.25">
      <c r="A69" s="231" t="s">
        <v>330</v>
      </c>
      <c r="B69" s="232"/>
      <c r="C69" s="232">
        <f>+C70-SUM(C63:C68)</f>
        <v>345338</v>
      </c>
      <c r="D69" s="233"/>
      <c r="E69" s="222"/>
      <c r="F69" s="222"/>
    </row>
    <row r="70" spans="1:6" ht="17.25">
      <c r="A70" s="224" t="s">
        <v>2</v>
      </c>
      <c r="B70" s="226">
        <v>4154</v>
      </c>
      <c r="C70" s="226">
        <v>696341</v>
      </c>
      <c r="D70" s="225">
        <f t="shared" si="3"/>
        <v>0.005965468068087331</v>
      </c>
      <c r="E70" s="222"/>
      <c r="F70" s="222"/>
    </row>
    <row r="71" spans="1:6" ht="17.25">
      <c r="A71" s="338" t="s">
        <v>300</v>
      </c>
      <c r="B71" s="338"/>
      <c r="C71" s="338"/>
      <c r="D71" s="338"/>
      <c r="E71" s="338"/>
      <c r="F71" s="338"/>
    </row>
    <row r="72" spans="1:6" ht="17.25">
      <c r="A72" s="222"/>
      <c r="B72" s="222"/>
      <c r="C72" s="222"/>
      <c r="D72" s="222"/>
      <c r="E72" s="222"/>
      <c r="F72" s="222"/>
    </row>
    <row r="73" spans="1:6" ht="17.25">
      <c r="A73" s="43" t="s">
        <v>106</v>
      </c>
      <c r="D73" s="126"/>
      <c r="E73" s="126"/>
      <c r="F73" s="126"/>
    </row>
    <row r="74" spans="1:6" ht="17.25">
      <c r="A74" s="47" t="s">
        <v>123</v>
      </c>
      <c r="B74" s="47" t="s">
        <v>15</v>
      </c>
      <c r="C74" s="47" t="s">
        <v>87</v>
      </c>
      <c r="D74" s="216" t="s">
        <v>78</v>
      </c>
      <c r="E74" s="127"/>
      <c r="F74" s="127"/>
    </row>
    <row r="75" spans="1:6" ht="17.25">
      <c r="A75" s="48" t="s">
        <v>107</v>
      </c>
      <c r="B75" s="49">
        <v>475194.2</v>
      </c>
      <c r="C75" s="49">
        <v>1354425.7</v>
      </c>
      <c r="D75" s="53">
        <f aca="true" t="shared" si="4" ref="D75:D80">+B75/C75</f>
        <v>0.3508455281083341</v>
      </c>
      <c r="E75" s="126"/>
      <c r="F75" s="126"/>
    </row>
    <row r="76" spans="1:6" ht="17.25">
      <c r="A76" s="48" t="s">
        <v>331</v>
      </c>
      <c r="B76" s="49">
        <v>7648</v>
      </c>
      <c r="C76" s="49">
        <v>15085</v>
      </c>
      <c r="D76" s="53">
        <f t="shared" si="4"/>
        <v>0.5069937023533311</v>
      </c>
      <c r="E76" s="127"/>
      <c r="F76" s="127"/>
    </row>
    <row r="77" spans="1:6" ht="17.25">
      <c r="A77" s="48" t="s">
        <v>339</v>
      </c>
      <c r="B77" s="49">
        <v>1224.1</v>
      </c>
      <c r="C77" s="49">
        <v>220456.1</v>
      </c>
      <c r="D77" s="53">
        <f t="shared" si="4"/>
        <v>0.005552579402429781</v>
      </c>
      <c r="E77" s="131"/>
      <c r="F77" s="131"/>
    </row>
    <row r="78" spans="1:6" ht="17.25">
      <c r="A78" s="48" t="s">
        <v>332</v>
      </c>
      <c r="B78" s="62">
        <v>49.3</v>
      </c>
      <c r="C78" s="49">
        <v>62875.3</v>
      </c>
      <c r="D78" s="53">
        <f t="shared" si="4"/>
        <v>0.0007840916862424512</v>
      </c>
      <c r="E78" s="129"/>
      <c r="F78" s="130"/>
    </row>
    <row r="79" spans="1:6" ht="17.25">
      <c r="A79" s="48" t="s">
        <v>6</v>
      </c>
      <c r="B79" s="62"/>
      <c r="C79" s="49">
        <f>+C80-SUM(C77:C78)</f>
        <v>14033490.2</v>
      </c>
      <c r="D79" s="53">
        <f t="shared" si="4"/>
        <v>0</v>
      </c>
      <c r="E79" s="129"/>
      <c r="F79" s="130"/>
    </row>
    <row r="80" spans="1:6" ht="17.25">
      <c r="A80" s="61" t="s">
        <v>2</v>
      </c>
      <c r="B80" s="230">
        <v>484115.7</v>
      </c>
      <c r="C80" s="230">
        <v>14316821.6</v>
      </c>
      <c r="D80" s="227">
        <f t="shared" si="4"/>
        <v>0.033814467591046886</v>
      </c>
      <c r="E80" s="129"/>
      <c r="F80" s="130"/>
    </row>
    <row r="81" spans="1:6" ht="17.25" customHeight="1">
      <c r="A81" s="338" t="s">
        <v>334</v>
      </c>
      <c r="B81" s="338"/>
      <c r="C81" s="338"/>
      <c r="D81" s="338"/>
      <c r="E81" s="338"/>
      <c r="F81" s="338"/>
    </row>
    <row r="83" spans="1:6" ht="17.25">
      <c r="A83" s="43" t="s">
        <v>333</v>
      </c>
      <c r="D83" s="126"/>
      <c r="E83" s="126"/>
      <c r="F83" s="126"/>
    </row>
    <row r="84" spans="1:6" ht="17.25">
      <c r="A84" s="47" t="s">
        <v>123</v>
      </c>
      <c r="B84" s="47" t="s">
        <v>15</v>
      </c>
      <c r="C84" s="47" t="s">
        <v>87</v>
      </c>
      <c r="D84" s="216" t="s">
        <v>78</v>
      </c>
      <c r="E84" s="127"/>
      <c r="F84" s="126"/>
    </row>
    <row r="85" spans="1:6" ht="17.25">
      <c r="A85" s="48" t="s">
        <v>108</v>
      </c>
      <c r="B85" s="49">
        <v>38512.80000000001</v>
      </c>
      <c r="C85" s="49">
        <v>576936.9976542522</v>
      </c>
      <c r="D85" s="53">
        <f>+B85/C85</f>
        <v>0.06675390927707504</v>
      </c>
      <c r="E85" s="128"/>
      <c r="F85" s="126"/>
    </row>
    <row r="86" spans="1:6" ht="17.25">
      <c r="A86" s="48" t="s">
        <v>109</v>
      </c>
      <c r="B86" s="49">
        <v>7540.3</v>
      </c>
      <c r="C86" s="49">
        <v>1400258.6797176944</v>
      </c>
      <c r="D86" s="53">
        <f>+B86/C86</f>
        <v>0.005384933590642121</v>
      </c>
      <c r="E86" s="131"/>
      <c r="F86" s="126"/>
    </row>
    <row r="87" spans="1:6" ht="17.25">
      <c r="A87" s="48" t="s">
        <v>110</v>
      </c>
      <c r="B87" s="49">
        <v>1146.5</v>
      </c>
      <c r="C87" s="49">
        <f>+C89-SUM(C85:C86)</f>
        <v>419366.7058130838</v>
      </c>
      <c r="D87" s="53">
        <f>+B87/C87</f>
        <v>0.0027338841737021614</v>
      </c>
      <c r="E87" s="126"/>
      <c r="F87" s="126"/>
    </row>
    <row r="88" spans="1:6" ht="17.25">
      <c r="A88" s="48"/>
      <c r="B88" s="49"/>
      <c r="C88" s="49"/>
      <c r="D88" s="53"/>
      <c r="E88" s="126"/>
      <c r="F88" s="126"/>
    </row>
    <row r="89" spans="1:6" ht="17.25">
      <c r="A89" s="61" t="s">
        <v>2</v>
      </c>
      <c r="B89" s="229">
        <f>SUM(B85:B87)</f>
        <v>47199.60000000001</v>
      </c>
      <c r="C89" s="230">
        <v>2396562.3831850304</v>
      </c>
      <c r="D89" s="53">
        <f>+B89/C89</f>
        <v>0.019694709526931555</v>
      </c>
      <c r="E89" s="126"/>
      <c r="F89" s="126"/>
    </row>
    <row r="90" spans="1:6" ht="17.25" customHeight="1">
      <c r="A90" s="338" t="s">
        <v>334</v>
      </c>
      <c r="B90" s="338"/>
      <c r="C90" s="338"/>
      <c r="D90" s="338"/>
      <c r="E90" s="338"/>
      <c r="F90" s="338"/>
    </row>
  </sheetData>
  <sheetProtection/>
  <mergeCells count="8">
    <mergeCell ref="A71:F71"/>
    <mergeCell ref="A90:F90"/>
    <mergeCell ref="A5:F6"/>
    <mergeCell ref="A81:F81"/>
    <mergeCell ref="A22:F22"/>
    <mergeCell ref="A38:F38"/>
    <mergeCell ref="A56:F56"/>
    <mergeCell ref="A45:F45"/>
  </mergeCells>
  <printOptions horizontalCentered="1"/>
  <pageMargins left="0.5905511811023623" right="0.5905511811023623" top="0.5905511811023623" bottom="0.5905511811023623" header="0.31496062992125984" footer="0.31496062992125984"/>
  <pageSetup orientation="portrait" scale="59" r:id="rId1"/>
  <headerFooter>
    <oddHeader>&amp;R&amp;12Región de Valparaíso, Información Anual</oddHeader>
  </headerFooter>
  <rowBreaks count="1" manualBreakCount="1">
    <brk id="56" max="5" man="1"/>
  </rowBreaks>
</worksheet>
</file>

<file path=xl/worksheets/sheet5.xml><?xml version="1.0" encoding="utf-8"?>
<worksheet xmlns="http://schemas.openxmlformats.org/spreadsheetml/2006/main" xmlns:r="http://schemas.openxmlformats.org/officeDocument/2006/relationships">
  <dimension ref="A1:I82"/>
  <sheetViews>
    <sheetView view="pageBreakPreview" zoomScaleNormal="90" zoomScaleSheetLayoutView="100" zoomScalePageLayoutView="0" workbookViewId="0" topLeftCell="A1">
      <selection activeCell="A1" sqref="A1"/>
    </sheetView>
  </sheetViews>
  <sheetFormatPr defaultColWidth="11.421875" defaultRowHeight="15"/>
  <cols>
    <col min="1" max="1" width="14.0039062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57</v>
      </c>
    </row>
    <row r="2" ht="15">
      <c r="A2" s="1"/>
    </row>
    <row r="3" ht="15">
      <c r="A3" s="28" t="s">
        <v>42</v>
      </c>
    </row>
    <row r="4" spans="2:9" ht="15" customHeight="1">
      <c r="B4" s="38"/>
      <c r="C4" s="38"/>
      <c r="D4" s="38"/>
      <c r="E4" s="38"/>
      <c r="F4" s="38"/>
      <c r="G4" s="38"/>
      <c r="H4" s="38"/>
      <c r="I4" s="38"/>
    </row>
    <row r="5" spans="1:9" ht="15" customHeight="1">
      <c r="A5" s="314" t="s">
        <v>293</v>
      </c>
      <c r="B5" s="314"/>
      <c r="C5" s="314"/>
      <c r="D5" s="314"/>
      <c r="E5" s="314"/>
      <c r="F5" s="314"/>
      <c r="G5" s="314"/>
      <c r="H5" s="314"/>
      <c r="I5" s="38"/>
    </row>
    <row r="6" spans="1:9" ht="15" customHeight="1">
      <c r="A6" s="314"/>
      <c r="B6" s="314"/>
      <c r="C6" s="314"/>
      <c r="D6" s="314"/>
      <c r="E6" s="314"/>
      <c r="F6" s="314"/>
      <c r="G6" s="314"/>
      <c r="H6" s="314"/>
      <c r="I6" s="38"/>
    </row>
    <row r="7" spans="1:9" ht="15" customHeight="1">
      <c r="A7" s="314"/>
      <c r="B7" s="314"/>
      <c r="C7" s="314"/>
      <c r="D7" s="314"/>
      <c r="E7" s="314"/>
      <c r="F7" s="314"/>
      <c r="G7" s="314"/>
      <c r="H7" s="314"/>
      <c r="I7" s="38"/>
    </row>
    <row r="8" spans="1:9" ht="15" customHeight="1">
      <c r="A8" s="314"/>
      <c r="B8" s="314"/>
      <c r="C8" s="314"/>
      <c r="D8" s="314"/>
      <c r="E8" s="314"/>
      <c r="F8" s="314"/>
      <c r="G8" s="314"/>
      <c r="H8" s="314"/>
      <c r="I8" s="38"/>
    </row>
    <row r="9" spans="1:9" ht="15" customHeight="1">
      <c r="A9" s="38"/>
      <c r="B9" s="38"/>
      <c r="C9" s="38"/>
      <c r="D9" s="38"/>
      <c r="E9" s="38"/>
      <c r="F9" s="38"/>
      <c r="G9" s="38"/>
      <c r="H9" s="38"/>
      <c r="I9" s="38"/>
    </row>
    <row r="10" ht="15">
      <c r="A10" s="1" t="s">
        <v>129</v>
      </c>
    </row>
    <row r="11" spans="1:4" ht="15">
      <c r="A11" s="4" t="s">
        <v>44</v>
      </c>
      <c r="B11" s="4" t="s">
        <v>15</v>
      </c>
      <c r="C11" s="4" t="s">
        <v>87</v>
      </c>
      <c r="D11" s="4" t="s">
        <v>78</v>
      </c>
    </row>
    <row r="12" spans="1:4" ht="15">
      <c r="A12" s="31" t="s">
        <v>54</v>
      </c>
      <c r="B12" s="5">
        <v>174014</v>
      </c>
      <c r="C12" s="5">
        <v>3292707</v>
      </c>
      <c r="D12" s="32">
        <f aca="true" t="shared" si="0" ref="D12:D20">B12/C12</f>
        <v>0.05284830991643046</v>
      </c>
    </row>
    <row r="13" spans="1:4" ht="15">
      <c r="A13" s="31" t="s">
        <v>55</v>
      </c>
      <c r="B13" s="5">
        <v>107704</v>
      </c>
      <c r="C13" s="5">
        <v>3789697</v>
      </c>
      <c r="D13" s="32">
        <f t="shared" si="0"/>
        <v>0.028420214069884743</v>
      </c>
    </row>
    <row r="14" spans="1:4" ht="15">
      <c r="A14" s="31" t="s">
        <v>53</v>
      </c>
      <c r="B14" s="5">
        <v>50620</v>
      </c>
      <c r="C14" s="5">
        <v>738887</v>
      </c>
      <c r="D14" s="32">
        <f t="shared" si="0"/>
        <v>0.06850844581106448</v>
      </c>
    </row>
    <row r="15" spans="1:4" ht="15">
      <c r="A15" s="31" t="s">
        <v>51</v>
      </c>
      <c r="B15" s="5">
        <v>33826</v>
      </c>
      <c r="C15" s="5">
        <v>3938895</v>
      </c>
      <c r="D15" s="32">
        <f t="shared" si="0"/>
        <v>0.008587687663672173</v>
      </c>
    </row>
    <row r="16" spans="1:4" ht="15">
      <c r="A16" s="31" t="s">
        <v>111</v>
      </c>
      <c r="B16" s="5">
        <v>30155</v>
      </c>
      <c r="C16" s="5">
        <v>320740</v>
      </c>
      <c r="D16" s="32">
        <f t="shared" si="0"/>
        <v>0.09401696077820042</v>
      </c>
    </row>
    <row r="17" spans="1:4" ht="15">
      <c r="A17" s="31" t="s">
        <v>52</v>
      </c>
      <c r="B17" s="5">
        <v>3137</v>
      </c>
      <c r="C17" s="5">
        <v>45582</v>
      </c>
      <c r="D17" s="32">
        <f t="shared" si="0"/>
        <v>0.06882102584353472</v>
      </c>
    </row>
    <row r="18" spans="1:4" ht="15">
      <c r="A18" s="31" t="s">
        <v>174</v>
      </c>
      <c r="B18" s="5">
        <v>1082</v>
      </c>
      <c r="C18" s="5">
        <v>15463</v>
      </c>
      <c r="D18" s="32">
        <f t="shared" si="0"/>
        <v>0.06997348509344888</v>
      </c>
    </row>
    <row r="19" spans="1:4" ht="15">
      <c r="A19" s="31" t="s">
        <v>112</v>
      </c>
      <c r="B19" s="5">
        <v>790</v>
      </c>
      <c r="C19" s="5">
        <v>7424</v>
      </c>
      <c r="D19" s="32">
        <f t="shared" si="0"/>
        <v>0.10641163793103449</v>
      </c>
    </row>
    <row r="20" spans="1:4" ht="15">
      <c r="A20" s="31" t="s">
        <v>292</v>
      </c>
      <c r="B20" s="5">
        <v>657</v>
      </c>
      <c r="C20" s="5">
        <v>28899</v>
      </c>
      <c r="D20" s="32">
        <f t="shared" si="0"/>
        <v>0.02273435066957334</v>
      </c>
    </row>
    <row r="21" spans="1:8" ht="15">
      <c r="A21" s="343" t="s">
        <v>27</v>
      </c>
      <c r="B21" s="343"/>
      <c r="C21" s="343"/>
      <c r="D21" s="343"/>
      <c r="E21" s="343"/>
      <c r="F21" s="343"/>
      <c r="G21" s="343"/>
      <c r="H21" s="343"/>
    </row>
    <row r="22" spans="1:8" ht="15">
      <c r="A22" s="343"/>
      <c r="B22" s="343"/>
      <c r="C22" s="343"/>
      <c r="D22" s="343"/>
      <c r="E22" s="343"/>
      <c r="F22" s="343"/>
      <c r="G22" s="343"/>
      <c r="H22" s="343"/>
    </row>
    <row r="23" spans="1:8" ht="15">
      <c r="A23" s="64"/>
      <c r="B23" s="64"/>
      <c r="C23" s="64"/>
      <c r="D23" s="64"/>
      <c r="E23" s="64"/>
      <c r="F23" s="64"/>
      <c r="G23" s="64"/>
      <c r="H23" s="64"/>
    </row>
    <row r="24" ht="15">
      <c r="A24" s="1" t="s">
        <v>113</v>
      </c>
    </row>
    <row r="25" ht="15">
      <c r="A25" s="1"/>
    </row>
    <row r="26" ht="15">
      <c r="A26" s="1" t="s">
        <v>116</v>
      </c>
    </row>
    <row r="27" spans="1:4" ht="15">
      <c r="A27" s="4" t="s">
        <v>115</v>
      </c>
      <c r="B27" s="4" t="s">
        <v>15</v>
      </c>
      <c r="C27" s="4" t="s">
        <v>87</v>
      </c>
      <c r="D27" s="4" t="s">
        <v>78</v>
      </c>
    </row>
    <row r="28" spans="1:4" ht="15">
      <c r="A28" s="31">
        <v>2011</v>
      </c>
      <c r="B28" s="197">
        <v>6634.512</v>
      </c>
      <c r="C28" s="197">
        <v>190978.87</v>
      </c>
      <c r="D28" s="32">
        <v>0.03473950809322518</v>
      </c>
    </row>
    <row r="29" spans="1:4" ht="15">
      <c r="A29" s="31">
        <v>2012</v>
      </c>
      <c r="B29" s="197">
        <v>6954.742</v>
      </c>
      <c r="C29" s="197">
        <v>197570.622</v>
      </c>
      <c r="D29" s="32">
        <v>0.03520129627369397</v>
      </c>
    </row>
    <row r="30" spans="1:4" ht="15">
      <c r="A30" s="31">
        <v>2013</v>
      </c>
      <c r="B30" s="197">
        <v>6176.191</v>
      </c>
      <c r="C30" s="197">
        <v>206284.748</v>
      </c>
      <c r="D30" s="32">
        <v>0.02994012431786765</v>
      </c>
    </row>
    <row r="31" spans="1:4" ht="15">
      <c r="A31" s="31">
        <v>2014</v>
      </c>
      <c r="B31" s="197">
        <v>6376.266</v>
      </c>
      <c r="C31" s="197">
        <v>224110.98</v>
      </c>
      <c r="D31" s="32">
        <v>0.02845137708112293</v>
      </c>
    </row>
    <row r="32" spans="1:4" ht="15">
      <c r="A32" s="31">
        <v>2015</v>
      </c>
      <c r="B32" s="197">
        <v>6407.52</v>
      </c>
      <c r="C32" s="197">
        <v>225261</v>
      </c>
      <c r="D32" s="32">
        <f>+B32/C32</f>
        <v>0.028444870616751237</v>
      </c>
    </row>
    <row r="33" spans="1:4" ht="15">
      <c r="A33" s="31">
        <v>2016</v>
      </c>
      <c r="B33" s="197">
        <f>6132798/1000</f>
        <v>6132.798</v>
      </c>
      <c r="C33" s="197">
        <f>215267461/1000</f>
        <v>215267.461</v>
      </c>
      <c r="D33" s="32">
        <f>+B33/C33</f>
        <v>0.02848920116171203</v>
      </c>
    </row>
    <row r="34" spans="1:4" ht="15">
      <c r="A34" s="31">
        <v>2017</v>
      </c>
      <c r="B34" s="197">
        <v>5511.605</v>
      </c>
      <c r="C34" s="197">
        <v>199788.687</v>
      </c>
      <c r="D34" s="32">
        <f>+B34/C34</f>
        <v>0.0275871726410615</v>
      </c>
    </row>
    <row r="35" spans="1:8" ht="15">
      <c r="A35" s="343" t="s">
        <v>114</v>
      </c>
      <c r="B35" s="343"/>
      <c r="C35" s="343"/>
      <c r="D35" s="343"/>
      <c r="E35" s="343"/>
      <c r="F35" s="343"/>
      <c r="G35" s="343"/>
      <c r="H35" s="343"/>
    </row>
    <row r="36" spans="1:7" ht="15">
      <c r="A36" s="1"/>
      <c r="G36" s="122"/>
    </row>
    <row r="37" spans="1:8" ht="15">
      <c r="A37" s="1" t="s">
        <v>305</v>
      </c>
      <c r="B37" s="1"/>
      <c r="C37" s="1"/>
      <c r="D37" s="1"/>
      <c r="E37" s="1"/>
      <c r="F37"/>
      <c r="G37"/>
      <c r="H37"/>
    </row>
    <row r="38" spans="1:6" ht="15" customHeight="1">
      <c r="A38" s="202" t="s">
        <v>15</v>
      </c>
      <c r="B38" s="346" t="s">
        <v>306</v>
      </c>
      <c r="C38" s="347"/>
      <c r="D38" s="347"/>
      <c r="E38" s="347"/>
      <c r="F38" s="348"/>
    </row>
    <row r="39" spans="1:6" ht="15">
      <c r="A39" s="204"/>
      <c r="B39" s="203">
        <v>2007</v>
      </c>
      <c r="C39" s="203">
        <v>2010</v>
      </c>
      <c r="D39" s="203">
        <v>2013</v>
      </c>
      <c r="E39" s="205">
        <v>2015</v>
      </c>
      <c r="F39" s="205">
        <v>2017</v>
      </c>
    </row>
    <row r="40" spans="1:6" ht="15">
      <c r="A40" s="206" t="s">
        <v>179</v>
      </c>
      <c r="B40" s="207">
        <v>43585</v>
      </c>
      <c r="C40" s="207">
        <v>46578</v>
      </c>
      <c r="D40" s="207">
        <v>35053</v>
      </c>
      <c r="E40" s="207">
        <v>26849</v>
      </c>
      <c r="F40" s="207">
        <v>29695</v>
      </c>
    </row>
    <row r="41" spans="1:6" ht="15">
      <c r="A41" s="208" t="s">
        <v>14</v>
      </c>
      <c r="B41" s="209">
        <v>607940</v>
      </c>
      <c r="C41" s="209">
        <v>667052</v>
      </c>
      <c r="D41" s="209">
        <v>461645</v>
      </c>
      <c r="E41" s="209">
        <v>412538</v>
      </c>
      <c r="F41" s="209">
        <v>447141</v>
      </c>
    </row>
    <row r="42" spans="1:6" ht="27">
      <c r="A42" s="208" t="s">
        <v>307</v>
      </c>
      <c r="B42" s="210">
        <f>+B40/B41</f>
        <v>0.0716929302233773</v>
      </c>
      <c r="C42" s="210">
        <f>+C40/C41</f>
        <v>0.06982664020196326</v>
      </c>
      <c r="D42" s="210">
        <f>+D40/D41</f>
        <v>0.07593063934408474</v>
      </c>
      <c r="E42" s="210">
        <f>+E40/E41</f>
        <v>0.06508248937067615</v>
      </c>
      <c r="F42" s="210">
        <f>+F40/F41</f>
        <v>0.06641081895867298</v>
      </c>
    </row>
    <row r="43" spans="1:5" ht="15">
      <c r="A43" s="9" t="s">
        <v>340</v>
      </c>
      <c r="B43" s="9"/>
      <c r="C43" s="9"/>
      <c r="D43" s="9"/>
      <c r="E43" s="9"/>
    </row>
    <row r="44" spans="1:8" ht="15" customHeight="1">
      <c r="A44" s="345" t="s">
        <v>114</v>
      </c>
      <c r="B44" s="345"/>
      <c r="C44" s="345"/>
      <c r="D44" s="345"/>
      <c r="E44" s="345"/>
      <c r="F44" s="345"/>
      <c r="G44" s="345"/>
      <c r="H44" s="345"/>
    </row>
    <row r="45" spans="1:7" ht="15">
      <c r="A45" s="1"/>
      <c r="G45" s="122"/>
    </row>
    <row r="46" spans="1:8" ht="15">
      <c r="A46" s="1" t="s">
        <v>308</v>
      </c>
      <c r="B46" s="1"/>
      <c r="C46" s="1"/>
      <c r="D46" s="1"/>
      <c r="E46" s="1"/>
      <c r="F46" s="1"/>
      <c r="G46"/>
      <c r="H46" s="9"/>
    </row>
    <row r="47" spans="1:8" ht="15" customHeight="1">
      <c r="A47" s="202" t="s">
        <v>15</v>
      </c>
      <c r="B47" s="346" t="s">
        <v>309</v>
      </c>
      <c r="C47" s="347"/>
      <c r="D47" s="347"/>
      <c r="E47" s="348"/>
      <c r="F47" s="9"/>
      <c r="G47" s="9"/>
      <c r="H47" s="9"/>
    </row>
    <row r="48" spans="1:8" ht="15">
      <c r="A48" s="204"/>
      <c r="B48" s="203">
        <v>2007</v>
      </c>
      <c r="C48" s="203">
        <v>2013</v>
      </c>
      <c r="D48" s="205">
        <v>2015</v>
      </c>
      <c r="E48" s="205">
        <v>2017</v>
      </c>
      <c r="F48" s="9"/>
      <c r="G48" s="9"/>
      <c r="H48" s="9"/>
    </row>
    <row r="49" spans="1:8" ht="15">
      <c r="A49" s="211" t="s">
        <v>310</v>
      </c>
      <c r="B49" s="212">
        <v>98156</v>
      </c>
      <c r="C49" s="212">
        <v>77449</v>
      </c>
      <c r="D49" s="212">
        <v>68650</v>
      </c>
      <c r="E49" s="262">
        <v>73490</v>
      </c>
      <c r="F49" s="9"/>
      <c r="G49" s="9"/>
      <c r="H49" s="9"/>
    </row>
    <row r="50" spans="1:8" ht="15">
      <c r="A50" s="208" t="s">
        <v>14</v>
      </c>
      <c r="B50" s="213">
        <v>3408419</v>
      </c>
      <c r="C50" s="214">
        <v>3007883</v>
      </c>
      <c r="D50" s="214">
        <v>2735857</v>
      </c>
      <c r="E50" s="261">
        <v>2890840</v>
      </c>
      <c r="F50" s="9"/>
      <c r="G50" s="9"/>
      <c r="H50" s="9"/>
    </row>
    <row r="51" spans="1:8" ht="27">
      <c r="A51" s="208" t="s">
        <v>307</v>
      </c>
      <c r="B51" s="210">
        <f>+B49/B50</f>
        <v>0.02879810258069797</v>
      </c>
      <c r="C51" s="210">
        <f>+C49/C50</f>
        <v>0.025748674399901857</v>
      </c>
      <c r="D51" s="210">
        <f>+D49/D50</f>
        <v>0.025092685765374434</v>
      </c>
      <c r="E51" s="210">
        <f>+E49/E50</f>
        <v>0.025421676744475655</v>
      </c>
      <c r="F51" s="9"/>
      <c r="G51" s="9"/>
      <c r="H51" s="9"/>
    </row>
    <row r="52" spans="1:8" ht="15">
      <c r="A52" s="9" t="s">
        <v>311</v>
      </c>
      <c r="B52" s="9"/>
      <c r="C52" s="9"/>
      <c r="D52" s="9"/>
      <c r="E52" s="9"/>
      <c r="F52" s="9"/>
      <c r="G52" s="9"/>
      <c r="H52" s="9"/>
    </row>
    <row r="53" spans="1:8" ht="15">
      <c r="A53" s="345" t="s">
        <v>114</v>
      </c>
      <c r="B53" s="345"/>
      <c r="C53" s="345"/>
      <c r="D53" s="345"/>
      <c r="E53" s="345"/>
      <c r="F53" s="345"/>
      <c r="G53" s="345"/>
      <c r="H53" s="345"/>
    </row>
    <row r="54" spans="1:7" ht="15">
      <c r="A54" s="1" t="s">
        <v>58</v>
      </c>
      <c r="G54" s="122"/>
    </row>
    <row r="55" spans="1:7" ht="15">
      <c r="A55" s="1"/>
      <c r="G55" s="122"/>
    </row>
    <row r="56" spans="1:7" ht="15">
      <c r="A56" s="1" t="s">
        <v>59</v>
      </c>
      <c r="G56" s="122"/>
    </row>
    <row r="57" spans="1:7" ht="30.75">
      <c r="A57" s="29" t="s">
        <v>60</v>
      </c>
      <c r="B57" s="189" t="s">
        <v>61</v>
      </c>
      <c r="G57" s="122"/>
    </row>
    <row r="58" spans="1:7" ht="15">
      <c r="A58" s="190" t="s">
        <v>175</v>
      </c>
      <c r="B58" s="33">
        <v>25690.13</v>
      </c>
      <c r="G58" s="122"/>
    </row>
    <row r="59" spans="1:7" ht="15">
      <c r="A59" s="190" t="s">
        <v>176</v>
      </c>
      <c r="B59" s="33">
        <v>17457.649999999998</v>
      </c>
      <c r="G59" s="122"/>
    </row>
    <row r="60" spans="1:7" ht="15">
      <c r="A60" s="190" t="s">
        <v>177</v>
      </c>
      <c r="B60" s="33">
        <v>14148.96</v>
      </c>
      <c r="G60" s="122"/>
    </row>
    <row r="61" spans="1:2" ht="15">
      <c r="A61" s="190" t="s">
        <v>178</v>
      </c>
      <c r="B61" s="33">
        <v>12295.71</v>
      </c>
    </row>
    <row r="62" spans="1:2" ht="15">
      <c r="A62" s="190" t="s">
        <v>179</v>
      </c>
      <c r="B62" s="33">
        <v>8379.23</v>
      </c>
    </row>
    <row r="63" spans="1:2" ht="15">
      <c r="A63" s="190" t="s">
        <v>180</v>
      </c>
      <c r="B63" s="33">
        <v>4901.469999999999</v>
      </c>
    </row>
    <row r="64" spans="1:2" ht="15">
      <c r="A64" s="31" t="s">
        <v>181</v>
      </c>
      <c r="B64" s="33">
        <v>4002.2299999999996</v>
      </c>
    </row>
    <row r="65" spans="1:2" ht="15">
      <c r="A65" s="31" t="s">
        <v>182</v>
      </c>
      <c r="B65" s="33">
        <v>12.23</v>
      </c>
    </row>
    <row r="66" spans="1:2" ht="15">
      <c r="A66" s="191" t="s">
        <v>15</v>
      </c>
      <c r="B66" s="192">
        <v>86887.60999999999</v>
      </c>
    </row>
    <row r="67" spans="1:8" ht="15">
      <c r="A67" s="343" t="s">
        <v>27</v>
      </c>
      <c r="B67" s="343"/>
      <c r="C67" s="343"/>
      <c r="D67" s="343"/>
      <c r="E67" s="343"/>
      <c r="F67" s="343"/>
      <c r="G67" s="343"/>
      <c r="H67" s="343"/>
    </row>
    <row r="68" spans="1:8" ht="15">
      <c r="A68" s="343"/>
      <c r="B68" s="343"/>
      <c r="C68" s="343"/>
      <c r="D68" s="343"/>
      <c r="E68" s="343"/>
      <c r="F68" s="343"/>
      <c r="G68" s="343"/>
      <c r="H68" s="343"/>
    </row>
    <row r="69" spans="1:8" ht="15">
      <c r="A69" s="64"/>
      <c r="B69" s="64"/>
      <c r="C69" s="64"/>
      <c r="D69" s="64"/>
      <c r="E69" s="64"/>
      <c r="F69" s="64"/>
      <c r="G69" s="64"/>
      <c r="H69" s="64"/>
    </row>
    <row r="70" ht="15">
      <c r="A70" s="1" t="s">
        <v>62</v>
      </c>
    </row>
    <row r="71" spans="1:9" ht="46.5">
      <c r="A71" s="29" t="s">
        <v>67</v>
      </c>
      <c r="B71" s="29" t="s">
        <v>64</v>
      </c>
      <c r="C71" s="29" t="s">
        <v>65</v>
      </c>
      <c r="D71" s="29" t="s">
        <v>66</v>
      </c>
      <c r="E71" s="29" t="s">
        <v>68</v>
      </c>
      <c r="F71" s="29" t="s">
        <v>69</v>
      </c>
      <c r="G71" s="29" t="s">
        <v>70</v>
      </c>
      <c r="H71" s="29" t="s">
        <v>71</v>
      </c>
      <c r="I71" s="63"/>
    </row>
    <row r="72" spans="1:8" ht="15">
      <c r="A72" s="31" t="s">
        <v>175</v>
      </c>
      <c r="B72" s="193">
        <v>5188.299996417</v>
      </c>
      <c r="C72" s="193">
        <v>9516.40999997</v>
      </c>
      <c r="D72" s="193">
        <v>184.60000056775</v>
      </c>
      <c r="E72" s="193">
        <v>368.60000020266</v>
      </c>
      <c r="F72" s="193">
        <v>56.6999988556</v>
      </c>
      <c r="G72" s="193">
        <v>8990.910008375002</v>
      </c>
      <c r="H72" s="193">
        <v>1384.6099968782</v>
      </c>
    </row>
    <row r="73" spans="1:8" ht="15">
      <c r="A73" s="31" t="s">
        <v>176</v>
      </c>
      <c r="B73" s="193">
        <v>3256.350002745</v>
      </c>
      <c r="C73" s="193">
        <v>2925.8900079369996</v>
      </c>
      <c r="D73" s="193">
        <v>58.65000034113</v>
      </c>
      <c r="E73" s="193">
        <v>498.3499995247</v>
      </c>
      <c r="F73" s="193">
        <v>0.5</v>
      </c>
      <c r="G73" s="193">
        <v>5371.4999991469995</v>
      </c>
      <c r="H73" s="193">
        <v>5346.4100055690005</v>
      </c>
    </row>
    <row r="74" spans="1:8" ht="15">
      <c r="A74" s="31" t="s">
        <v>177</v>
      </c>
      <c r="B74" s="193">
        <v>1850.5700054507004</v>
      </c>
      <c r="C74" s="193">
        <v>1476.83000282598</v>
      </c>
      <c r="D74" s="193">
        <v>126.27000019696</v>
      </c>
      <c r="E74" s="193">
        <v>79.560000293</v>
      </c>
      <c r="F74" s="193">
        <v>5.60000000149</v>
      </c>
      <c r="G74" s="193">
        <v>3744.3199999633</v>
      </c>
      <c r="H74" s="193">
        <v>6865.81000804165</v>
      </c>
    </row>
    <row r="75" spans="1:8" ht="15">
      <c r="A75" s="31" t="s">
        <v>178</v>
      </c>
      <c r="B75" s="193">
        <v>2774.60001329</v>
      </c>
      <c r="C75" s="193">
        <v>3486.32000047</v>
      </c>
      <c r="D75" s="193">
        <v>25.420000121</v>
      </c>
      <c r="E75" s="193">
        <v>279.300003052</v>
      </c>
      <c r="F75" s="193">
        <v>165</v>
      </c>
      <c r="G75" s="193">
        <v>5172.369996845</v>
      </c>
      <c r="H75" s="193">
        <v>392.69999743232</v>
      </c>
    </row>
    <row r="76" spans="1:8" ht="15">
      <c r="A76" s="31" t="s">
        <v>179</v>
      </c>
      <c r="B76" s="193">
        <v>1333.2000009591002</v>
      </c>
      <c r="C76" s="193">
        <v>644.5799997073719</v>
      </c>
      <c r="D76" s="193">
        <v>55.24000052367</v>
      </c>
      <c r="E76" s="193">
        <v>351.95000323657996</v>
      </c>
      <c r="F76" s="193">
        <v>564.100002289</v>
      </c>
      <c r="G76" s="193">
        <v>5326.980010752301</v>
      </c>
      <c r="H76" s="193">
        <v>103.17999834575001</v>
      </c>
    </row>
    <row r="77" spans="1:8" ht="15">
      <c r="A77" s="31" t="s">
        <v>180</v>
      </c>
      <c r="B77" s="193">
        <v>1440.45002459094</v>
      </c>
      <c r="C77" s="193">
        <v>530.92000039632</v>
      </c>
      <c r="D77" s="193">
        <v>45.46000020949</v>
      </c>
      <c r="E77" s="193">
        <v>60.70000008493</v>
      </c>
      <c r="F77" s="193">
        <v>281.1400000006</v>
      </c>
      <c r="G77" s="193">
        <v>2289.0799981476603</v>
      </c>
      <c r="H77" s="193">
        <v>253.71999993574002</v>
      </c>
    </row>
    <row r="78" spans="1:8" ht="15">
      <c r="A78" s="31" t="s">
        <v>181</v>
      </c>
      <c r="B78" s="193">
        <v>868.0199994444</v>
      </c>
      <c r="C78" s="193">
        <v>571.0500007422</v>
      </c>
      <c r="D78" s="193">
        <v>39.33000030371</v>
      </c>
      <c r="E78" s="193">
        <v>126.80000047381999</v>
      </c>
      <c r="F78" s="193">
        <v>12.1999998167</v>
      </c>
      <c r="G78" s="193">
        <v>2028.5299996336</v>
      </c>
      <c r="H78" s="193">
        <v>356.300000765</v>
      </c>
    </row>
    <row r="79" spans="1:8" ht="15">
      <c r="A79" s="31" t="s">
        <v>182</v>
      </c>
      <c r="B79" s="193">
        <v>10.2299999893</v>
      </c>
      <c r="C79" s="193">
        <v>0</v>
      </c>
      <c r="D79" s="193">
        <v>0</v>
      </c>
      <c r="E79" s="193">
        <v>0</v>
      </c>
      <c r="F79" s="193">
        <v>0</v>
      </c>
      <c r="G79" s="193">
        <v>1.99999998882</v>
      </c>
      <c r="H79" s="193">
        <v>0</v>
      </c>
    </row>
    <row r="80" spans="1:8" ht="15">
      <c r="A80" s="191" t="s">
        <v>15</v>
      </c>
      <c r="B80" s="194">
        <v>16721.720042886445</v>
      </c>
      <c r="C80" s="194">
        <v>19152.000012048873</v>
      </c>
      <c r="D80" s="194">
        <v>534.9700022637102</v>
      </c>
      <c r="E80" s="194">
        <v>1765.2600068676904</v>
      </c>
      <c r="F80" s="194">
        <v>1085.2400009633902</v>
      </c>
      <c r="G80" s="194">
        <v>32925.69001285268</v>
      </c>
      <c r="H80" s="194">
        <v>14702.73000696766</v>
      </c>
    </row>
    <row r="81" spans="1:8" ht="15">
      <c r="A81" s="344" t="s">
        <v>27</v>
      </c>
      <c r="B81" s="344"/>
      <c r="C81" s="344"/>
      <c r="D81" s="344"/>
      <c r="E81" s="344"/>
      <c r="F81" s="344"/>
      <c r="G81" s="344"/>
      <c r="H81" s="344"/>
    </row>
    <row r="82" spans="1:8" ht="15">
      <c r="A82" s="343"/>
      <c r="B82" s="343"/>
      <c r="C82" s="343"/>
      <c r="D82" s="343"/>
      <c r="E82" s="343"/>
      <c r="F82" s="343"/>
      <c r="G82" s="343"/>
      <c r="H82" s="343"/>
    </row>
  </sheetData>
  <sheetProtection/>
  <mergeCells count="9">
    <mergeCell ref="A67:H68"/>
    <mergeCell ref="A81:H82"/>
    <mergeCell ref="A5:H8"/>
    <mergeCell ref="A21:H22"/>
    <mergeCell ref="A35:H35"/>
    <mergeCell ref="A44:H44"/>
    <mergeCell ref="A53:H53"/>
    <mergeCell ref="B47:E47"/>
    <mergeCell ref="B38:F38"/>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Valparaíso, Información Censo 2007 y Anual</oddHeader>
  </headerFooter>
  <rowBreaks count="1" manualBreakCount="1">
    <brk id="53" max="7" man="1"/>
  </rowBreaks>
</worksheet>
</file>

<file path=xl/worksheets/sheet6.xml><?xml version="1.0" encoding="utf-8"?>
<worksheet xmlns="http://schemas.openxmlformats.org/spreadsheetml/2006/main" xmlns:r="http://schemas.openxmlformats.org/officeDocument/2006/relationships">
  <dimension ref="A1:AB94"/>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36" hidden="1" customWidth="1"/>
    <col min="2" max="2" width="13.8515625" style="136" customWidth="1"/>
    <col min="3" max="3" width="27.28125" style="136" customWidth="1"/>
    <col min="4" max="6" width="11.28125" style="136" customWidth="1"/>
    <col min="7" max="7" width="13.421875" style="136" bestFit="1" customWidth="1"/>
    <col min="8" max="8" width="13.8515625" style="136" bestFit="1" customWidth="1"/>
    <col min="9" max="9" width="11.57421875" style="137" customWidth="1"/>
    <col min="10" max="10" width="11.00390625" style="137" customWidth="1"/>
    <col min="11" max="11" width="10.421875" style="136" customWidth="1"/>
    <col min="12" max="13" width="10.421875" style="137" customWidth="1"/>
    <col min="14" max="14" width="10.421875" style="136" customWidth="1"/>
    <col min="15" max="15" width="11.8515625" style="136" customWidth="1"/>
    <col min="16" max="16" width="11.57421875" style="136" bestFit="1" customWidth="1"/>
    <col min="17" max="19" width="11.421875" style="136" customWidth="1"/>
    <col min="20" max="22" width="12.8515625" style="136" bestFit="1" customWidth="1"/>
    <col min="23" max="23" width="11.57421875" style="136" bestFit="1" customWidth="1"/>
    <col min="24" max="26" width="12.8515625" style="136" bestFit="1" customWidth="1"/>
    <col min="27" max="27" width="11.57421875" style="136" bestFit="1" customWidth="1"/>
    <col min="28" max="16384" width="11.421875" style="136" customWidth="1"/>
  </cols>
  <sheetData>
    <row r="1" ht="14.25">
      <c r="B1" s="135" t="s">
        <v>130</v>
      </c>
    </row>
    <row r="3" spans="2:15" ht="14.25">
      <c r="B3" s="371" t="s">
        <v>250</v>
      </c>
      <c r="C3" s="371"/>
      <c r="D3" s="371"/>
      <c r="E3" s="371"/>
      <c r="F3" s="371"/>
      <c r="G3" s="371"/>
      <c r="H3" s="371"/>
      <c r="I3" s="371"/>
      <c r="J3" s="371"/>
      <c r="K3" s="371"/>
      <c r="L3" s="371"/>
      <c r="M3" s="371"/>
      <c r="N3" s="371"/>
      <c r="O3" s="371"/>
    </row>
    <row r="4" spans="2:15" ht="14.25">
      <c r="B4" s="371"/>
      <c r="C4" s="371"/>
      <c r="D4" s="371"/>
      <c r="E4" s="371"/>
      <c r="F4" s="371"/>
      <c r="G4" s="371"/>
      <c r="H4" s="371"/>
      <c r="I4" s="371"/>
      <c r="J4" s="371"/>
      <c r="K4" s="371"/>
      <c r="L4" s="371"/>
      <c r="M4" s="371"/>
      <c r="N4" s="371"/>
      <c r="O4" s="371"/>
    </row>
    <row r="5" spans="2:15" ht="15.75" customHeight="1">
      <c r="B5" s="138"/>
      <c r="C5" s="138"/>
      <c r="D5" s="138"/>
      <c r="E5" s="138"/>
      <c r="F5" s="138"/>
      <c r="G5" s="138"/>
      <c r="H5" s="138"/>
      <c r="I5" s="138"/>
      <c r="J5" s="138"/>
      <c r="K5" s="138"/>
      <c r="L5" s="138"/>
      <c r="M5" s="138"/>
      <c r="N5" s="138"/>
      <c r="O5" s="138"/>
    </row>
    <row r="6" spans="2:15" ht="15.75" customHeight="1">
      <c r="B6" s="139" t="s">
        <v>251</v>
      </c>
      <c r="C6" s="138"/>
      <c r="D6" s="138"/>
      <c r="E6" s="138"/>
      <c r="F6" s="138"/>
      <c r="G6" s="138"/>
      <c r="H6" s="138"/>
      <c r="I6" s="138"/>
      <c r="J6" s="138"/>
      <c r="K6" s="138"/>
      <c r="L6" s="138"/>
      <c r="M6" s="138"/>
      <c r="N6" s="138"/>
      <c r="O6" s="138"/>
    </row>
    <row r="7" spans="2:15" ht="15.75" customHeight="1">
      <c r="B7" s="372" t="s">
        <v>15</v>
      </c>
      <c r="C7" s="372" t="s">
        <v>252</v>
      </c>
      <c r="D7" s="372">
        <f>'[3]exp_rubros'!$C$5</f>
        <v>2018</v>
      </c>
      <c r="E7" s="373" t="str">
        <f>'[3]exp_rubros'!$D$5</f>
        <v>ene-feb</v>
      </c>
      <c r="F7" s="374"/>
      <c r="G7" s="140" t="s">
        <v>253</v>
      </c>
      <c r="H7" s="140" t="s">
        <v>254</v>
      </c>
      <c r="I7" s="138"/>
      <c r="J7" s="138"/>
      <c r="K7" s="138"/>
      <c r="L7" s="138"/>
      <c r="M7" s="138"/>
      <c r="N7" s="138"/>
      <c r="O7" s="138"/>
    </row>
    <row r="8" spans="2:15" ht="15.75" customHeight="1">
      <c r="B8" s="372"/>
      <c r="C8" s="372"/>
      <c r="D8" s="372"/>
      <c r="E8" s="141">
        <f>'[3]exp_rubros'!D6</f>
        <v>2018</v>
      </c>
      <c r="F8" s="142">
        <f>'[3]exp_rubros'!E6</f>
        <v>2019</v>
      </c>
      <c r="G8" s="143">
        <f>'[3]exp_rubros'!F6</f>
        <v>2019</v>
      </c>
      <c r="H8" s="143">
        <f>'[3]exp_rubros'!G6</f>
        <v>2019</v>
      </c>
      <c r="I8" s="138"/>
      <c r="J8" s="138"/>
      <c r="K8" s="138"/>
      <c r="L8" s="138"/>
      <c r="M8" s="138"/>
      <c r="N8" s="138"/>
      <c r="O8" s="138"/>
    </row>
    <row r="9" spans="2:15" ht="15.75" customHeight="1">
      <c r="B9" s="375" t="s">
        <v>179</v>
      </c>
      <c r="C9" s="144" t="str">
        <f>'[3]exp_rubros'!B43</f>
        <v>Fruta fresca</v>
      </c>
      <c r="D9" s="145">
        <f>'[3]exp_rubros'!C43</f>
        <v>824040.7703399992</v>
      </c>
      <c r="E9" s="145">
        <f>'[3]exp_rubros'!D43</f>
        <v>146905.11098000006</v>
      </c>
      <c r="F9" s="145">
        <f>'[3]exp_rubros'!E43</f>
        <v>130731.1351</v>
      </c>
      <c r="G9" s="146">
        <f>'[3]exp_rubros'!F43</f>
        <v>0.08737554776766876</v>
      </c>
      <c r="H9" s="147">
        <f>'[3]exp_rubros'!G43</f>
        <v>0.6080876384098886</v>
      </c>
      <c r="I9" s="138"/>
      <c r="J9" s="138"/>
      <c r="K9" s="138"/>
      <c r="L9" s="138"/>
      <c r="M9" s="138"/>
      <c r="N9" s="138"/>
      <c r="O9" s="138"/>
    </row>
    <row r="10" spans="2:15" ht="15.75" customHeight="1">
      <c r="B10" s="375"/>
      <c r="C10" s="144" t="str">
        <f>'[3]exp_rubros'!B44</f>
        <v>Vinos y alcoholes</v>
      </c>
      <c r="D10" s="145">
        <f>'[3]exp_rubros'!C44</f>
        <v>159675.90641999978</v>
      </c>
      <c r="E10" s="145">
        <f>'[3]exp_rubros'!D44</f>
        <v>25393.730599999984</v>
      </c>
      <c r="F10" s="145">
        <f>'[3]exp_rubros'!E44</f>
        <v>34181.02473999997</v>
      </c>
      <c r="G10" s="146">
        <f>'[3]exp_rubros'!F44</f>
        <v>0.11184969740727796</v>
      </c>
      <c r="H10" s="147">
        <f>'[3]exp_rubros'!G44</f>
        <v>0.15899088305687445</v>
      </c>
      <c r="I10" s="138"/>
      <c r="J10" s="138"/>
      <c r="K10" s="138"/>
      <c r="L10" s="138"/>
      <c r="M10" s="138"/>
      <c r="N10" s="138"/>
      <c r="O10" s="138"/>
    </row>
    <row r="11" spans="2:15" ht="15.75" customHeight="1">
      <c r="B11" s="375"/>
      <c r="C11" s="144" t="str">
        <f>'[3]exp_rubros'!B45</f>
        <v>Frutas procesadas</v>
      </c>
      <c r="D11" s="145">
        <f>'[3]exp_rubros'!C45</f>
        <v>174148.74386000008</v>
      </c>
      <c r="E11" s="145">
        <f>'[3]exp_rubros'!D45</f>
        <v>16743.45789</v>
      </c>
      <c r="F11" s="145">
        <f>'[3]exp_rubros'!E45</f>
        <v>19352.97739</v>
      </c>
      <c r="G11" s="146">
        <f>'[3]exp_rubros'!F45</f>
        <v>0.1066825119761611</v>
      </c>
      <c r="H11" s="147">
        <f>'[3]exp_rubros'!G45</f>
        <v>0.09001915502594812</v>
      </c>
      <c r="I11" s="138"/>
      <c r="J11" s="138"/>
      <c r="K11" s="138"/>
      <c r="L11" s="138"/>
      <c r="M11" s="138"/>
      <c r="N11" s="138"/>
      <c r="O11" s="138"/>
    </row>
    <row r="12" spans="2:15" ht="15.75" customHeight="1">
      <c r="B12" s="375"/>
      <c r="C12" s="144" t="str">
        <f>'[3]exp_rubros'!B46</f>
        <v>Carne de ave</v>
      </c>
      <c r="D12" s="145">
        <f>'[3]exp_rubros'!C46</f>
        <v>46902.74122</v>
      </c>
      <c r="E12" s="145">
        <f>'[3]exp_rubros'!D46</f>
        <v>11275.600739999998</v>
      </c>
      <c r="F12" s="145">
        <f>'[3]exp_rubros'!E46</f>
        <v>5836.17063</v>
      </c>
      <c r="G12" s="146">
        <f>'[3]exp_rubros'!F46</f>
        <v>0.09331833634894356</v>
      </c>
      <c r="H12" s="147">
        <f>'[3]exp_rubros'!G46</f>
        <v>0.027146579986773563</v>
      </c>
      <c r="I12" s="138"/>
      <c r="J12" s="138"/>
      <c r="K12" s="138"/>
      <c r="L12" s="138"/>
      <c r="M12" s="138"/>
      <c r="N12" s="138"/>
      <c r="O12" s="138"/>
    </row>
    <row r="13" spans="2:15" ht="15.75" customHeight="1">
      <c r="B13" s="375"/>
      <c r="C13" s="144" t="str">
        <f>'[3]exp_rubros'!B47</f>
        <v>Semillas siembra</v>
      </c>
      <c r="D13" s="145">
        <f>'[3]exp_rubros'!C47</f>
        <v>42692.674170000006</v>
      </c>
      <c r="E13" s="145">
        <f>'[3]exp_rubros'!D47</f>
        <v>3114.44284</v>
      </c>
      <c r="F13" s="145">
        <f>'[3]exp_rubros'!E47</f>
        <v>5440.42234</v>
      </c>
      <c r="G13" s="146">
        <f>'[3]exp_rubros'!F47</f>
        <v>0.20448809249403924</v>
      </c>
      <c r="H13" s="147">
        <f>'[3]exp_rubros'!G47</f>
        <v>0.02530578174933172</v>
      </c>
      <c r="I13" s="138"/>
      <c r="J13" s="138"/>
      <c r="K13" s="138"/>
      <c r="L13" s="138"/>
      <c r="M13" s="138"/>
      <c r="N13" s="138"/>
      <c r="O13" s="138"/>
    </row>
    <row r="14" spans="2:15" ht="15.75" customHeight="1">
      <c r="B14" s="375"/>
      <c r="C14" s="144" t="str">
        <f>'[3]exp_rubros'!B48</f>
        <v>Hortalizas y tubérculos frescos</v>
      </c>
      <c r="D14" s="145">
        <f>'[3]exp_rubros'!C48</f>
        <v>13550.22321</v>
      </c>
      <c r="E14" s="145">
        <f>'[3]exp_rubros'!D48</f>
        <v>8360.626890000001</v>
      </c>
      <c r="F14" s="145">
        <f>'[3]exp_rubros'!E48</f>
        <v>4963.46204</v>
      </c>
      <c r="G14" s="146">
        <f>'[3]exp_rubros'!F48</f>
        <v>0.3625906444460947</v>
      </c>
      <c r="H14" s="147">
        <f>'[3]exp_rubros'!G48</f>
        <v>0.023087230964008724</v>
      </c>
      <c r="I14" s="138"/>
      <c r="J14" s="138"/>
      <c r="K14" s="138"/>
      <c r="L14" s="138"/>
      <c r="M14" s="138"/>
      <c r="N14" s="138"/>
      <c r="O14" s="138"/>
    </row>
    <row r="15" spans="2:15" ht="15.75" customHeight="1">
      <c r="B15" s="375"/>
      <c r="C15" s="144" t="str">
        <f>'[3]exp_rubros'!B49</f>
        <v>Carne cerdo y despojos</v>
      </c>
      <c r="D15" s="145">
        <f>'[3]exp_rubros'!C49</f>
        <v>780.3738500000002</v>
      </c>
      <c r="E15" s="145">
        <f>'[3]exp_rubros'!D49</f>
        <v>78.58369</v>
      </c>
      <c r="F15" s="145">
        <f>'[3]exp_rubros'!E49</f>
        <v>993.5920399999999</v>
      </c>
      <c r="G15" s="146">
        <f>'[3]exp_rubros'!F49</f>
        <v>0.012073583750934013</v>
      </c>
      <c r="H15" s="147">
        <f>'[3]exp_rubros'!G49</f>
        <v>0.004621630774369857</v>
      </c>
      <c r="I15" s="138"/>
      <c r="J15" s="138"/>
      <c r="K15" s="138"/>
      <c r="L15" s="138"/>
      <c r="M15" s="138"/>
      <c r="N15" s="138"/>
      <c r="O15" s="138"/>
    </row>
    <row r="16" spans="2:15" ht="15.75" customHeight="1">
      <c r="B16" s="375"/>
      <c r="C16" s="144" t="str">
        <f>'[3]exp_rubros'!B50</f>
        <v>Miel natural</v>
      </c>
      <c r="D16" s="145">
        <f>'[3]exp_rubros'!C50</f>
        <v>607.8761000000001</v>
      </c>
      <c r="E16" s="145">
        <f>'[3]exp_rubros'!D50</f>
        <v>39.69446</v>
      </c>
      <c r="F16" s="145">
        <f>'[3]exp_rubros'!E50</f>
        <v>261.64635</v>
      </c>
      <c r="G16" s="146">
        <f>'[3]exp_rubros'!F50</f>
        <v>0.20831613596544782</v>
      </c>
      <c r="H16" s="147">
        <f>'[3]exp_rubros'!G50</f>
        <v>0.0012170315124118212</v>
      </c>
      <c r="I16" s="138"/>
      <c r="J16" s="138"/>
      <c r="K16" s="138"/>
      <c r="L16" s="138"/>
      <c r="M16" s="138"/>
      <c r="N16" s="138"/>
      <c r="O16" s="138"/>
    </row>
    <row r="17" spans="2:15" ht="15.75" customHeight="1">
      <c r="B17" s="375"/>
      <c r="C17" s="144" t="str">
        <f>'[3]exp_rubros'!B51</f>
        <v>Hortalizas procesadas</v>
      </c>
      <c r="D17" s="145">
        <f>'[3]exp_rubros'!C51</f>
        <v>3280.7994000000003</v>
      </c>
      <c r="E17" s="145">
        <f>'[3]exp_rubros'!D51</f>
        <v>1059.4089199999999</v>
      </c>
      <c r="F17" s="145">
        <f>'[3]exp_rubros'!E51</f>
        <v>157.55678</v>
      </c>
      <c r="G17" s="146">
        <f>'[3]exp_rubros'!F51</f>
        <v>0.004707002869287581</v>
      </c>
      <c r="H17" s="147">
        <f>'[3]exp_rubros'!G51</f>
        <v>0.0007328654355550406</v>
      </c>
      <c r="I17" s="138"/>
      <c r="J17" s="138"/>
      <c r="K17" s="138"/>
      <c r="L17" s="138"/>
      <c r="M17" s="138"/>
      <c r="N17" s="138"/>
      <c r="O17" s="138"/>
    </row>
    <row r="18" spans="2:15" ht="15.75" customHeight="1">
      <c r="B18" s="375"/>
      <c r="C18" s="144" t="str">
        <f>'[3]exp_rubros'!B52</f>
        <v>Otros</v>
      </c>
      <c r="D18" s="145">
        <f>'[3]exp_rubros'!C52</f>
        <v>86116.37693000003</v>
      </c>
      <c r="E18" s="145">
        <f>'[3]exp_rubros'!D52</f>
        <v>10650.156109999836</v>
      </c>
      <c r="F18" s="145">
        <f>'[3]exp_rubros'!E52</f>
        <v>13069.338169999974</v>
      </c>
      <c r="G18" s="146"/>
      <c r="H18" s="147">
        <f>'[3]exp_rubros'!G52</f>
        <v>0.060791203084838034</v>
      </c>
      <c r="I18" s="138"/>
      <c r="J18" s="138"/>
      <c r="K18" s="138"/>
      <c r="L18" s="138"/>
      <c r="M18" s="138"/>
      <c r="N18" s="138"/>
      <c r="O18" s="138"/>
    </row>
    <row r="19" spans="2:15" ht="15.75" customHeight="1">
      <c r="B19" s="376"/>
      <c r="C19" s="140" t="str">
        <f>'[3]exp_rubros'!B53</f>
        <v>Total regional</v>
      </c>
      <c r="D19" s="148">
        <f>'[3]exp_rubros'!C53</f>
        <v>1351796.485499999</v>
      </c>
      <c r="E19" s="148">
        <f>'[3]exp_rubros'!D53</f>
        <v>223620.81311999986</v>
      </c>
      <c r="F19" s="148">
        <f>'[3]exp_rubros'!E53</f>
        <v>214987.32557999998</v>
      </c>
      <c r="G19" s="149"/>
      <c r="H19" s="149">
        <f>'[3]exp_rubros'!G53</f>
        <v>1</v>
      </c>
      <c r="I19" s="138"/>
      <c r="J19" s="138"/>
      <c r="K19" s="138"/>
      <c r="L19" s="138"/>
      <c r="M19" s="138"/>
      <c r="N19" s="138"/>
      <c r="O19" s="138"/>
    </row>
    <row r="20" spans="2:15" ht="15.75" customHeight="1">
      <c r="B20" s="150" t="s">
        <v>255</v>
      </c>
      <c r="C20" s="151"/>
      <c r="D20" s="152"/>
      <c r="E20" s="152"/>
      <c r="F20" s="152"/>
      <c r="G20" s="153"/>
      <c r="H20" s="153"/>
      <c r="I20" s="138"/>
      <c r="J20" s="138"/>
      <c r="K20" s="138"/>
      <c r="L20" s="138"/>
      <c r="M20" s="138"/>
      <c r="N20" s="138"/>
      <c r="O20" s="138"/>
    </row>
    <row r="21" spans="2:15" ht="15.75" customHeight="1">
      <c r="B21" s="154" t="s">
        <v>256</v>
      </c>
      <c r="C21" s="151"/>
      <c r="D21" s="152"/>
      <c r="E21" s="152"/>
      <c r="F21" s="152"/>
      <c r="G21" s="153"/>
      <c r="H21" s="153"/>
      <c r="I21" s="138"/>
      <c r="J21" s="138"/>
      <c r="K21" s="138"/>
      <c r="L21" s="138"/>
      <c r="M21" s="138"/>
      <c r="N21" s="138"/>
      <c r="O21" s="138"/>
    </row>
    <row r="22" spans="2:15" ht="15.75" customHeight="1">
      <c r="B22" s="138"/>
      <c r="C22" s="138"/>
      <c r="D22" s="138"/>
      <c r="E22" s="138"/>
      <c r="F22" s="138"/>
      <c r="G22" s="138"/>
      <c r="H22" s="138"/>
      <c r="I22" s="138"/>
      <c r="J22" s="138"/>
      <c r="K22" s="138"/>
      <c r="L22" s="138"/>
      <c r="M22" s="138"/>
      <c r="N22" s="138"/>
      <c r="O22" s="138"/>
    </row>
    <row r="23" spans="2:15" ht="15.75" customHeight="1">
      <c r="B23" s="139" t="s">
        <v>257</v>
      </c>
      <c r="C23" s="138"/>
      <c r="D23" s="138"/>
      <c r="E23" s="138"/>
      <c r="F23" s="138"/>
      <c r="G23" s="155"/>
      <c r="H23" s="155"/>
      <c r="I23" s="155"/>
      <c r="J23" s="155"/>
      <c r="K23" s="155"/>
      <c r="L23" s="155"/>
      <c r="M23" s="155"/>
      <c r="N23" s="155"/>
      <c r="O23" s="155"/>
    </row>
    <row r="24" spans="2:15" ht="30.75" customHeight="1">
      <c r="B24" s="356" t="s">
        <v>258</v>
      </c>
      <c r="C24" s="357"/>
      <c r="D24" s="357"/>
      <c r="E24" s="358"/>
      <c r="F24" s="365" t="s">
        <v>259</v>
      </c>
      <c r="G24" s="365" t="s">
        <v>260</v>
      </c>
      <c r="H24" s="366" t="s">
        <v>261</v>
      </c>
      <c r="I24" s="367"/>
      <c r="J24" s="368"/>
      <c r="K24" s="366" t="s">
        <v>262</v>
      </c>
      <c r="L24" s="367"/>
      <c r="M24" s="367"/>
      <c r="N24" s="367"/>
      <c r="O24" s="368"/>
    </row>
    <row r="25" spans="2:15" ht="15.75" customHeight="1">
      <c r="B25" s="359"/>
      <c r="C25" s="360"/>
      <c r="D25" s="360"/>
      <c r="E25" s="361"/>
      <c r="F25" s="365"/>
      <c r="G25" s="365"/>
      <c r="H25" s="369" t="str">
        <f>'[3]exp_productos'!$E$166</f>
        <v>ene-feb</v>
      </c>
      <c r="I25" s="370"/>
      <c r="J25" s="156" t="s">
        <v>18</v>
      </c>
      <c r="K25" s="369" t="str">
        <f>'[3]exp_productos'!$H$166</f>
        <v>ene-feb</v>
      </c>
      <c r="L25" s="370"/>
      <c r="M25" s="156" t="s">
        <v>18</v>
      </c>
      <c r="N25" s="157" t="s">
        <v>263</v>
      </c>
      <c r="O25" s="156" t="s">
        <v>253</v>
      </c>
    </row>
    <row r="26" spans="2:15" ht="15" customHeight="1">
      <c r="B26" s="362"/>
      <c r="C26" s="363"/>
      <c r="D26" s="363"/>
      <c r="E26" s="364"/>
      <c r="F26" s="365"/>
      <c r="G26" s="365"/>
      <c r="H26" s="141">
        <f>'[3]exp_productos'!E167</f>
        <v>2018</v>
      </c>
      <c r="I26" s="142">
        <f>'[3]exp_productos'!F167</f>
        <v>2019</v>
      </c>
      <c r="J26" s="158" t="str">
        <f>'[3]exp_productos'!G167</f>
        <v>18/19</v>
      </c>
      <c r="K26" s="141">
        <f>'[3]exp_productos'!H167</f>
        <v>2018</v>
      </c>
      <c r="L26" s="142">
        <f>'[3]exp_productos'!I167</f>
        <v>2019</v>
      </c>
      <c r="M26" s="158" t="str">
        <f>'[3]exp_productos'!J167</f>
        <v>18/19</v>
      </c>
      <c r="N26" s="159">
        <f>'[3]exp_productos'!L167</f>
        <v>2019</v>
      </c>
      <c r="O26" s="160">
        <f>'[3]exp_productos'!M167</f>
        <v>2019</v>
      </c>
    </row>
    <row r="27" spans="1:27" s="161" customFormat="1" ht="14.25">
      <c r="A27" s="161">
        <v>1</v>
      </c>
      <c r="B27" s="349" t="str">
        <f>'[3]exp_productos'!B168</f>
        <v>Las demás paltas (aguacates), variedad Hass, frescas o secas (desde 2012)</v>
      </c>
      <c r="C27" s="350"/>
      <c r="D27" s="350"/>
      <c r="E27" s="351"/>
      <c r="F27" s="162">
        <f>'[3]exp_productos'!C168</f>
        <v>8044019</v>
      </c>
      <c r="G27" s="144" t="str">
        <f>'[3]exp_productos'!D168</f>
        <v>Kilo neto</v>
      </c>
      <c r="H27" s="163">
        <f>'[3]exp_productos'!E168</f>
        <v>16407.271</v>
      </c>
      <c r="I27" s="163">
        <f>'[3]exp_productos'!F168</f>
        <v>28619.65334</v>
      </c>
      <c r="J27" s="164">
        <f>'[3]exp_productos'!G168</f>
        <v>0.7443274594537994</v>
      </c>
      <c r="K27" s="163">
        <f>'[3]exp_productos'!H168</f>
        <v>49809.185730000005</v>
      </c>
      <c r="L27" s="163">
        <f>'[3]exp_productos'!I168</f>
        <v>52412.58958000001</v>
      </c>
      <c r="M27" s="164">
        <f>'[3]exp_productos'!J168</f>
        <v>0.052267544868375065</v>
      </c>
      <c r="N27" s="165">
        <f>'[3]exp_productos'!L168</f>
        <v>0.24379385825931635</v>
      </c>
      <c r="O27" s="166">
        <f>'[3]exp_productos'!M168</f>
        <v>0.835896333251219</v>
      </c>
      <c r="P27" s="136"/>
      <c r="Q27" s="136"/>
      <c r="R27" s="136"/>
      <c r="S27" s="136"/>
      <c r="T27" s="136"/>
      <c r="U27" s="136"/>
      <c r="V27" s="136"/>
      <c r="W27" s="136"/>
      <c r="X27" s="136"/>
      <c r="Y27" s="136"/>
      <c r="Z27" s="136"/>
      <c r="AA27" s="136"/>
    </row>
    <row r="28" spans="2:27" s="161" customFormat="1" ht="14.25">
      <c r="B28" s="349" t="str">
        <f>'[3]exp_productos'!B169</f>
        <v>Las demás cerezas dulces frescas (desde 2012)</v>
      </c>
      <c r="C28" s="350"/>
      <c r="D28" s="350"/>
      <c r="E28" s="351"/>
      <c r="F28" s="162">
        <f>'[3]exp_productos'!C169</f>
        <v>8092919</v>
      </c>
      <c r="G28" s="144" t="str">
        <f>'[3]exp_productos'!D169</f>
        <v>Kilo neto</v>
      </c>
      <c r="H28" s="163">
        <f>'[3]exp_productos'!E169</f>
        <v>3238.7481000000002</v>
      </c>
      <c r="I28" s="163">
        <f>'[3]exp_productos'!F169</f>
        <v>3822.36391</v>
      </c>
      <c r="J28" s="164">
        <f>'[3]exp_productos'!G169</f>
        <v>0.180197962910422</v>
      </c>
      <c r="K28" s="163">
        <f>'[3]exp_productos'!H169</f>
        <v>17543.06443</v>
      </c>
      <c r="L28" s="163">
        <f>'[3]exp_productos'!I169</f>
        <v>18071.43887</v>
      </c>
      <c r="M28" s="164">
        <f>'[3]exp_productos'!J169</f>
        <v>0.030118708285448808</v>
      </c>
      <c r="N28" s="165">
        <f>'[3]exp_productos'!L169</f>
        <v>0.08405815934146942</v>
      </c>
      <c r="O28" s="166">
        <f>'[3]exp_productos'!M169</f>
        <v>0.029210679071287257</v>
      </c>
      <c r="P28" s="136"/>
      <c r="Q28" s="136"/>
      <c r="R28" s="136"/>
      <c r="S28" s="136"/>
      <c r="T28" s="136"/>
      <c r="U28" s="136"/>
      <c r="V28" s="136"/>
      <c r="W28" s="136"/>
      <c r="X28" s="136"/>
      <c r="Y28" s="136"/>
      <c r="Z28" s="136"/>
      <c r="AA28" s="136"/>
    </row>
    <row r="29" spans="2:27" s="161" customFormat="1" ht="14.25">
      <c r="B29" s="349" t="str">
        <f>'[3]exp_productos'!B170</f>
        <v>Uva fresca, las demás variedades (desde 2012)</v>
      </c>
      <c r="C29" s="350"/>
      <c r="D29" s="350"/>
      <c r="E29" s="351"/>
      <c r="F29" s="162">
        <f>'[3]exp_productos'!C170</f>
        <v>8061099</v>
      </c>
      <c r="G29" s="144" t="str">
        <f>'[3]exp_productos'!D170</f>
        <v>Kilo neto</v>
      </c>
      <c r="H29" s="163">
        <f>'[3]exp_productos'!E170</f>
        <v>11904.086080000003</v>
      </c>
      <c r="I29" s="163">
        <f>'[3]exp_productos'!F170</f>
        <v>11880.05751</v>
      </c>
      <c r="J29" s="164">
        <f>'[3]exp_productos'!G170</f>
        <v>-0.0020185144696132956</v>
      </c>
      <c r="K29" s="163">
        <f>'[3]exp_productos'!H170</f>
        <v>21452.08169</v>
      </c>
      <c r="L29" s="163">
        <f>'[3]exp_productos'!I170</f>
        <v>17839.916840000005</v>
      </c>
      <c r="M29" s="167">
        <f>'[3]exp_productos'!J170</f>
        <v>-0.16838295239588907</v>
      </c>
      <c r="N29" s="165">
        <f>'[3]exp_productos'!L170</f>
        <v>0.08298124920560263</v>
      </c>
      <c r="O29" s="166">
        <f>'[3]exp_productos'!M170</f>
        <v>0.2586484002913833</v>
      </c>
      <c r="P29" s="136"/>
      <c r="Q29" s="136"/>
      <c r="R29" s="136"/>
      <c r="S29" s="136"/>
      <c r="T29" s="136"/>
      <c r="U29" s="136"/>
      <c r="V29" s="136"/>
      <c r="W29" s="136"/>
      <c r="X29" s="136"/>
      <c r="Y29" s="136"/>
      <c r="Z29" s="136"/>
      <c r="AA29" s="136"/>
    </row>
    <row r="30" spans="2:27" s="161" customFormat="1" ht="14.25">
      <c r="B30" s="349" t="str">
        <f>'[3]exp_productos'!B171</f>
        <v>Las demás uvas frescas, variedad Thompson Seedless (Sultanina) (desde 2012)</v>
      </c>
      <c r="C30" s="350"/>
      <c r="D30" s="350"/>
      <c r="E30" s="351"/>
      <c r="F30" s="162">
        <f>'[3]exp_productos'!C171</f>
        <v>8061019</v>
      </c>
      <c r="G30" s="144" t="str">
        <f>'[3]exp_productos'!D171</f>
        <v>Kilo neto</v>
      </c>
      <c r="H30" s="163">
        <f>'[3]exp_productos'!E171</f>
        <v>11394.457538700004</v>
      </c>
      <c r="I30" s="163">
        <f>'[3]exp_productos'!F171</f>
        <v>10166.81334</v>
      </c>
      <c r="J30" s="164">
        <f>'[3]exp_productos'!G171</f>
        <v>-0.10774046895435319</v>
      </c>
      <c r="K30" s="163">
        <f>'[3]exp_productos'!H171</f>
        <v>20026.18855</v>
      </c>
      <c r="L30" s="163">
        <f>'[3]exp_productos'!I171</f>
        <v>16218.9674</v>
      </c>
      <c r="M30" s="164">
        <f>'[3]exp_productos'!J171</f>
        <v>-0.19011211946269224</v>
      </c>
      <c r="N30" s="165">
        <f>'[3]exp_productos'!L171</f>
        <v>0.07544150501079042</v>
      </c>
      <c r="O30" s="166">
        <f>'[3]exp_productos'!M171</f>
        <v>0.281989889896076</v>
      </c>
      <c r="P30" s="136"/>
      <c r="Q30" s="136"/>
      <c r="R30" s="136"/>
      <c r="S30" s="136"/>
      <c r="T30" s="136"/>
      <c r="U30" s="136"/>
      <c r="V30" s="136"/>
      <c r="W30" s="136"/>
      <c r="X30" s="136"/>
      <c r="Y30" s="136"/>
      <c r="Z30" s="136"/>
      <c r="AA30" s="136"/>
    </row>
    <row r="31" spans="2:27" s="161" customFormat="1" ht="14.25">
      <c r="B31" s="349" t="str">
        <f>'[3]exp_productos'!B172</f>
        <v>Mezclas de vino tinto con denominación de origen con capacidad inferior o igual a 2 lts (desde 2012)</v>
      </c>
      <c r="C31" s="350"/>
      <c r="D31" s="350"/>
      <c r="E31" s="351"/>
      <c r="F31" s="162">
        <f>'[3]exp_productos'!C172</f>
        <v>22042168</v>
      </c>
      <c r="G31" s="144" t="str">
        <f>'[3]exp_productos'!D172</f>
        <v>Litro</v>
      </c>
      <c r="H31" s="163">
        <f>'[3]exp_productos'!E172</f>
        <v>2544.53355</v>
      </c>
      <c r="I31" s="163">
        <f>'[3]exp_productos'!F172</f>
        <v>3847.257</v>
      </c>
      <c r="J31" s="164">
        <f>'[3]exp_productos'!G172</f>
        <v>0.511969453104676</v>
      </c>
      <c r="K31" s="163">
        <f>'[3]exp_productos'!H172</f>
        <v>9785.129560000001</v>
      </c>
      <c r="L31" s="163">
        <f>'[3]exp_productos'!I172</f>
        <v>13418.806349999999</v>
      </c>
      <c r="M31" s="164">
        <f>'[3]exp_productos'!J172</f>
        <v>0.37134682455854956</v>
      </c>
      <c r="N31" s="165">
        <f>'[3]exp_productos'!L172</f>
        <v>0.062416732306419906</v>
      </c>
      <c r="O31" s="166">
        <f>'[3]exp_productos'!M172</f>
        <v>0.17541097831715968</v>
      </c>
      <c r="P31" s="136"/>
      <c r="Q31" s="136"/>
      <c r="R31" s="136"/>
      <c r="S31" s="136"/>
      <c r="T31" s="136"/>
      <c r="U31" s="136"/>
      <c r="V31" s="136"/>
      <c r="W31" s="136"/>
      <c r="X31" s="136"/>
      <c r="Y31" s="136"/>
      <c r="Z31" s="136"/>
      <c r="AA31" s="136"/>
    </row>
    <row r="32" spans="2:27" s="161" customFormat="1" ht="14.25">
      <c r="B32" s="349" t="str">
        <f>'[3]exp_productos'!B173</f>
        <v>Pasas morenas</v>
      </c>
      <c r="C32" s="350"/>
      <c r="D32" s="350"/>
      <c r="E32" s="351"/>
      <c r="F32" s="162">
        <f>'[3]exp_productos'!C173</f>
        <v>8062010</v>
      </c>
      <c r="G32" s="144" t="str">
        <f>'[3]exp_productos'!D173</f>
        <v>Kilo neto</v>
      </c>
      <c r="H32" s="163">
        <f>'[3]exp_productos'!E173</f>
        <v>4393.114519999999</v>
      </c>
      <c r="I32" s="163">
        <f>'[3]exp_productos'!F173</f>
        <v>4100.773</v>
      </c>
      <c r="J32" s="164">
        <f>'[3]exp_productos'!G173</f>
        <v>-0.06654539021668825</v>
      </c>
      <c r="K32" s="163">
        <f>'[3]exp_productos'!H173</f>
        <v>9137.159119999998</v>
      </c>
      <c r="L32" s="163">
        <f>'[3]exp_productos'!I173</f>
        <v>9244.443909999998</v>
      </c>
      <c r="M32" s="164">
        <f>'[3]exp_productos'!J173</f>
        <v>0.011741591515591305</v>
      </c>
      <c r="N32" s="165">
        <f>'[3]exp_productos'!L173</f>
        <v>0.04299994841584279</v>
      </c>
      <c r="O32" s="166">
        <f>'[3]exp_productos'!M173</f>
        <v>0.693503225812937</v>
      </c>
      <c r="P32" s="136"/>
      <c r="Q32" s="136"/>
      <c r="R32" s="136"/>
      <c r="S32" s="136"/>
      <c r="T32" s="136"/>
      <c r="U32" s="136"/>
      <c r="V32" s="136"/>
      <c r="W32" s="136"/>
      <c r="X32" s="136"/>
      <c r="Y32" s="136"/>
      <c r="Z32" s="136"/>
      <c r="AA32" s="136"/>
    </row>
    <row r="33" spans="2:27" s="161" customFormat="1" ht="14.25">
      <c r="B33" s="349" t="str">
        <f>'[3]exp_productos'!B174</f>
        <v>Las demás uvas frescas, variedad Sugraone (desde 2012)</v>
      </c>
      <c r="C33" s="350"/>
      <c r="D33" s="350"/>
      <c r="E33" s="351"/>
      <c r="F33" s="162">
        <f>'[3]exp_productos'!C174</f>
        <v>8061079</v>
      </c>
      <c r="G33" s="144" t="str">
        <f>'[3]exp_productos'!D174</f>
        <v>Kilo neto</v>
      </c>
      <c r="H33" s="163">
        <f>'[3]exp_productos'!E174</f>
        <v>5513.2231</v>
      </c>
      <c r="I33" s="163">
        <f>'[3]exp_productos'!F174</f>
        <v>4077.1469999999995</v>
      </c>
      <c r="J33" s="164">
        <f>'[3]exp_productos'!G174</f>
        <v>-0.2604785030375427</v>
      </c>
      <c r="K33" s="163">
        <f>'[3]exp_productos'!H174</f>
        <v>7759.3231000000005</v>
      </c>
      <c r="L33" s="163">
        <f>'[3]exp_productos'!I174</f>
        <v>6457.22809</v>
      </c>
      <c r="M33" s="164">
        <f>'[3]exp_productos'!J174</f>
        <v>-0.16781038670757256</v>
      </c>
      <c r="N33" s="165">
        <f>'[3]exp_productos'!L174</f>
        <v>0.030035389633223608</v>
      </c>
      <c r="O33" s="166">
        <f>'[3]exp_productos'!M174</f>
        <v>0.25605588559164133</v>
      </c>
      <c r="P33" s="136"/>
      <c r="Q33" s="136"/>
      <c r="R33" s="136"/>
      <c r="S33" s="136"/>
      <c r="T33" s="136"/>
      <c r="U33" s="136"/>
      <c r="V33" s="136"/>
      <c r="W33" s="136"/>
      <c r="X33" s="136"/>
      <c r="Y33" s="136"/>
      <c r="Z33" s="136"/>
      <c r="AA33" s="136"/>
    </row>
    <row r="34" spans="2:27" s="161" customFormat="1" ht="14.25">
      <c r="B34" s="349" t="str">
        <f>'[3]exp_productos'!B175</f>
        <v>Los demás ajos, frescos o refrigerados (desde 2012)</v>
      </c>
      <c r="C34" s="350"/>
      <c r="D34" s="350"/>
      <c r="E34" s="351"/>
      <c r="F34" s="162">
        <f>'[3]exp_productos'!C175</f>
        <v>7032090</v>
      </c>
      <c r="G34" s="144" t="str">
        <f>'[3]exp_productos'!D175</f>
        <v>Kilo neto</v>
      </c>
      <c r="H34" s="163">
        <f>'[3]exp_productos'!E175</f>
        <v>4041.5733</v>
      </c>
      <c r="I34" s="163">
        <f>'[3]exp_productos'!F175</f>
        <v>3130.94</v>
      </c>
      <c r="J34" s="164">
        <f>'[3]exp_productos'!G175</f>
        <v>-0.22531653700305274</v>
      </c>
      <c r="K34" s="163">
        <f>'[3]exp_productos'!H175</f>
        <v>8165.98044</v>
      </c>
      <c r="L34" s="163">
        <f>'[3]exp_productos'!I175</f>
        <v>4916.59804</v>
      </c>
      <c r="M34" s="164">
        <f>'[3]exp_productos'!J175</f>
        <v>-0.3979169952555018</v>
      </c>
      <c r="N34" s="165">
        <f>'[3]exp_productos'!L175</f>
        <v>0.02286924602060069</v>
      </c>
      <c r="O34" s="166">
        <f>'[3]exp_productos'!M175</f>
        <v>0.4484583725592045</v>
      </c>
      <c r="P34" s="136"/>
      <c r="Q34" s="136"/>
      <c r="R34" s="136"/>
      <c r="S34" s="136"/>
      <c r="T34" s="136"/>
      <c r="U34" s="136"/>
      <c r="V34" s="136"/>
      <c r="W34" s="136"/>
      <c r="X34" s="136"/>
      <c r="Y34" s="136"/>
      <c r="Z34" s="136"/>
      <c r="AA34" s="136"/>
    </row>
    <row r="35" spans="2:27" s="161" customFormat="1" ht="14.25">
      <c r="B35" s="349" t="str">
        <f>'[3]exp_productos'!B176</f>
        <v>Vino Cabernet Sauvignon con denominación de origen con capacidad inferior o igual a 2 lts (desde 2012)</v>
      </c>
      <c r="C35" s="350"/>
      <c r="D35" s="350"/>
      <c r="E35" s="351"/>
      <c r="F35" s="162">
        <f>'[3]exp_productos'!C176</f>
        <v>22042161</v>
      </c>
      <c r="G35" s="144" t="str">
        <f>'[3]exp_productos'!D176</f>
        <v>Litro</v>
      </c>
      <c r="H35" s="163">
        <f>'[3]exp_productos'!E176</f>
        <v>500.04169999999993</v>
      </c>
      <c r="I35" s="163">
        <f>'[3]exp_productos'!F176</f>
        <v>1199.9775053</v>
      </c>
      <c r="J35" s="164">
        <f>'[3]exp_productos'!G176</f>
        <v>1.3997548710437553</v>
      </c>
      <c r="K35" s="163">
        <f>'[3]exp_productos'!H176</f>
        <v>1760.89723</v>
      </c>
      <c r="L35" s="163">
        <f>'[3]exp_productos'!I176</f>
        <v>4679.442760000001</v>
      </c>
      <c r="M35" s="167">
        <f>'[3]exp_productos'!J176</f>
        <v>1.6574195701358454</v>
      </c>
      <c r="N35" s="165">
        <f>'[3]exp_productos'!L176</f>
        <v>0.021766133177272867</v>
      </c>
      <c r="O35" s="166">
        <f>'[3]exp_productos'!M176</f>
        <v>0.12005724266965212</v>
      </c>
      <c r="P35" s="136"/>
      <c r="Q35" s="136"/>
      <c r="R35" s="136"/>
      <c r="S35" s="136"/>
      <c r="T35" s="136"/>
      <c r="U35" s="136"/>
      <c r="V35" s="136"/>
      <c r="W35" s="136"/>
      <c r="X35" s="136"/>
      <c r="Y35" s="136"/>
      <c r="Z35" s="136"/>
      <c r="AA35" s="136"/>
    </row>
    <row r="36" spans="2:27" s="161" customFormat="1" ht="14.25">
      <c r="B36" s="349" t="str">
        <f>'[3]exp_productos'!B177</f>
        <v>Duraznos, incluidos los griñones y nectarinas, en mitades, conservados al natural o en almíbar</v>
      </c>
      <c r="C36" s="350"/>
      <c r="D36" s="350"/>
      <c r="E36" s="351"/>
      <c r="F36" s="162">
        <f>'[3]exp_productos'!C177</f>
        <v>20087011</v>
      </c>
      <c r="G36" s="144" t="str">
        <f>'[3]exp_productos'!D177</f>
        <v>Kilo neto</v>
      </c>
      <c r="H36" s="163">
        <f>'[3]exp_productos'!E177</f>
        <v>1647.07513</v>
      </c>
      <c r="I36" s="163">
        <f>'[3]exp_productos'!F177</f>
        <v>3126.50614</v>
      </c>
      <c r="J36" s="164">
        <f>'[3]exp_productos'!G177</f>
        <v>0.898217077687282</v>
      </c>
      <c r="K36" s="163">
        <f>'[3]exp_productos'!H177</f>
        <v>2345.7802699999997</v>
      </c>
      <c r="L36" s="163">
        <f>'[3]exp_productos'!I177</f>
        <v>4346.35962</v>
      </c>
      <c r="M36" s="164">
        <f>'[3]exp_productos'!J177</f>
        <v>0.8528417497517791</v>
      </c>
      <c r="N36" s="165">
        <f>'[3]exp_productos'!L177</f>
        <v>0.02021681793693766</v>
      </c>
      <c r="O36" s="166">
        <f>'[3]exp_productos'!M177</f>
        <v>0.4545815255895641</v>
      </c>
      <c r="P36" s="136"/>
      <c r="Q36" s="136"/>
      <c r="R36" s="136"/>
      <c r="S36" s="136"/>
      <c r="T36" s="136"/>
      <c r="U36" s="136"/>
      <c r="V36" s="136"/>
      <c r="W36" s="136"/>
      <c r="X36" s="136"/>
      <c r="Y36" s="136"/>
      <c r="Z36" s="136"/>
      <c r="AA36" s="136"/>
    </row>
    <row r="37" spans="2:27" s="161" customFormat="1" ht="14.25">
      <c r="B37" s="349" t="str">
        <f>'[3]exp_productos'!B178</f>
        <v>Trozos preparados, sazonados o condimentados de pavo ( gallipavo)</v>
      </c>
      <c r="C37" s="350"/>
      <c r="D37" s="350"/>
      <c r="E37" s="351"/>
      <c r="F37" s="162">
        <f>'[3]exp_productos'!C178</f>
        <v>16023110</v>
      </c>
      <c r="G37" s="144" t="str">
        <f>'[3]exp_productos'!D178</f>
        <v>Kilo neto</v>
      </c>
      <c r="H37" s="163">
        <f>'[3]exp_productos'!E178</f>
        <v>48.44249</v>
      </c>
      <c r="I37" s="163">
        <f>'[3]exp_productos'!F178</f>
        <v>1093.02469</v>
      </c>
      <c r="J37" s="164">
        <f>'[3]exp_productos'!G178</f>
        <v>21.563346557949437</v>
      </c>
      <c r="K37" s="163">
        <f>'[3]exp_productos'!H178</f>
        <v>195.08237</v>
      </c>
      <c r="L37" s="163">
        <f>'[3]exp_productos'!I178</f>
        <v>3758.20877</v>
      </c>
      <c r="M37" s="164">
        <f>'[3]exp_productos'!J178</f>
        <v>18.264727868540863</v>
      </c>
      <c r="N37" s="165">
        <f>'[3]exp_productos'!L178</f>
        <v>0.017481071313673862</v>
      </c>
      <c r="O37" s="166">
        <f>'[3]exp_productos'!M178</f>
        <v>0.919753333901046</v>
      </c>
      <c r="P37" s="136"/>
      <c r="Q37" s="136"/>
      <c r="R37" s="136"/>
      <c r="S37" s="136"/>
      <c r="T37" s="136"/>
      <c r="U37" s="136"/>
      <c r="V37" s="136"/>
      <c r="W37" s="136"/>
      <c r="X37" s="136"/>
      <c r="Y37" s="136"/>
      <c r="Z37" s="136"/>
      <c r="AA37" s="136"/>
    </row>
    <row r="38" spans="2:27" s="161" customFormat="1" ht="14.25">
      <c r="B38" s="349" t="str">
        <f>'[3]exp_productos'!B179</f>
        <v>Extractos, esencias y concentrados a base de té</v>
      </c>
      <c r="C38" s="350"/>
      <c r="D38" s="350"/>
      <c r="E38" s="351"/>
      <c r="F38" s="162">
        <f>'[3]exp_productos'!C179</f>
        <v>21012010</v>
      </c>
      <c r="G38" s="144" t="str">
        <f>'[3]exp_productos'!D179</f>
        <v>Kilo neto</v>
      </c>
      <c r="H38" s="163">
        <f>'[3]exp_productos'!E179</f>
        <v>554.23244</v>
      </c>
      <c r="I38" s="163">
        <f>'[3]exp_productos'!F179</f>
        <v>482.70604</v>
      </c>
      <c r="J38" s="164">
        <f>'[3]exp_productos'!G179</f>
        <v>-0.12905487813019395</v>
      </c>
      <c r="K38" s="163">
        <f>'[3]exp_productos'!H179</f>
        <v>4187.93372</v>
      </c>
      <c r="L38" s="163">
        <f>'[3]exp_productos'!I179</f>
        <v>3545.05962</v>
      </c>
      <c r="M38" s="164">
        <f>'[3]exp_productos'!J179</f>
        <v>-0.1535062737334821</v>
      </c>
      <c r="N38" s="165">
        <f>'[3]exp_productos'!L179</f>
        <v>0.016489621471572895</v>
      </c>
      <c r="O38" s="166">
        <f>'[3]exp_productos'!M179</f>
        <v>0.9743180030221543</v>
      </c>
      <c r="P38" s="136"/>
      <c r="Q38" s="136"/>
      <c r="R38" s="136"/>
      <c r="S38" s="136"/>
      <c r="T38" s="136"/>
      <c r="U38" s="136"/>
      <c r="V38" s="136"/>
      <c r="W38" s="136"/>
      <c r="X38" s="136"/>
      <c r="Y38" s="136"/>
      <c r="Z38" s="136"/>
      <c r="AA38" s="136"/>
    </row>
    <row r="39" spans="2:27" s="161" customFormat="1" ht="14.25">
      <c r="B39" s="349" t="str">
        <f>'[3]exp_productos'!B180</f>
        <v>Mezclas de vinos blancos con denominación de origen con capacidad inferior o igual a 2 lts (desde 2012)</v>
      </c>
      <c r="C39" s="350"/>
      <c r="D39" s="350"/>
      <c r="E39" s="351"/>
      <c r="F39" s="162">
        <f>'[3]exp_productos'!C180</f>
        <v>22042148</v>
      </c>
      <c r="G39" s="144" t="str">
        <f>'[3]exp_productos'!D180</f>
        <v>Litro</v>
      </c>
      <c r="H39" s="163">
        <f>'[3]exp_productos'!E180</f>
        <v>114.4665</v>
      </c>
      <c r="I39" s="163">
        <f>'[3]exp_productos'!F180</f>
        <v>1031.4185</v>
      </c>
      <c r="J39" s="164">
        <f>'[3]exp_productos'!G180</f>
        <v>8.010658140154543</v>
      </c>
      <c r="K39" s="163">
        <f>'[3]exp_productos'!H180</f>
        <v>385.05496999999997</v>
      </c>
      <c r="L39" s="163">
        <f>'[3]exp_productos'!I180</f>
        <v>3294.8396000000002</v>
      </c>
      <c r="M39" s="164">
        <f>'[3]exp_productos'!J180</f>
        <v>7.556803201371483</v>
      </c>
      <c r="N39" s="165">
        <f>'[3]exp_productos'!L180</f>
        <v>0.01532573881325828</v>
      </c>
      <c r="O39" s="166">
        <f>'[3]exp_productos'!M180</f>
        <v>0.19225280793352006</v>
      </c>
      <c r="P39" s="136"/>
      <c r="Q39" s="136"/>
      <c r="R39" s="136"/>
      <c r="S39" s="136"/>
      <c r="T39" s="136"/>
      <c r="U39" s="136"/>
      <c r="V39" s="136"/>
      <c r="W39" s="136"/>
      <c r="X39" s="136"/>
      <c r="Y39" s="136"/>
      <c r="Z39" s="136"/>
      <c r="AA39" s="136"/>
    </row>
    <row r="40" spans="2:27" s="161" customFormat="1" ht="14.25">
      <c r="B40" s="349" t="str">
        <f>'[3]exp_productos'!B181</f>
        <v>Trozos y despojos de pechuga deshuesada de pavo (gallipavo), congelados (desde 2017)</v>
      </c>
      <c r="C40" s="350"/>
      <c r="D40" s="350"/>
      <c r="E40" s="351"/>
      <c r="F40" s="162">
        <f>'[3]exp_productos'!C181</f>
        <v>2072711</v>
      </c>
      <c r="G40" s="144" t="str">
        <f>'[3]exp_productos'!D181</f>
        <v>Kilo neto</v>
      </c>
      <c r="H40" s="163">
        <f>'[3]exp_productos'!E181</f>
        <v>2404.59217</v>
      </c>
      <c r="I40" s="163">
        <f>'[3]exp_productos'!F181</f>
        <v>815.3104099999999</v>
      </c>
      <c r="J40" s="164">
        <f>'[3]exp_productos'!G181</f>
        <v>-0.6609360954543905</v>
      </c>
      <c r="K40" s="163">
        <f>'[3]exp_productos'!H181</f>
        <v>8468.1533</v>
      </c>
      <c r="L40" s="163">
        <f>'[3]exp_productos'!I181</f>
        <v>3204.7629200000006</v>
      </c>
      <c r="M40" s="164">
        <f>'[3]exp_productos'!J181</f>
        <v>-0.6215511450412687</v>
      </c>
      <c r="N40" s="165">
        <f>'[3]exp_productos'!L181</f>
        <v>0.014906752811376598</v>
      </c>
      <c r="O40" s="166">
        <f>'[3]exp_productos'!M181</f>
        <v>0.759926743902609</v>
      </c>
      <c r="P40" s="136"/>
      <c r="Q40" s="136"/>
      <c r="R40" s="136"/>
      <c r="S40" s="136"/>
      <c r="T40" s="136"/>
      <c r="U40" s="136"/>
      <c r="V40" s="136"/>
      <c r="W40" s="136"/>
      <c r="X40" s="136"/>
      <c r="Y40" s="136"/>
      <c r="Z40" s="136"/>
      <c r="AA40" s="136"/>
    </row>
    <row r="41" spans="1:27" s="161" customFormat="1" ht="14.25">
      <c r="A41" s="161">
        <v>2</v>
      </c>
      <c r="B41" s="349" t="str">
        <f>'[3]exp_productos'!B182</f>
        <v>Las demás uvas frescas, variedad Flame Seedless (desde 2012)</v>
      </c>
      <c r="C41" s="350"/>
      <c r="D41" s="350"/>
      <c r="E41" s="351"/>
      <c r="F41" s="162">
        <f>'[3]exp_productos'!C182</f>
        <v>8061029</v>
      </c>
      <c r="G41" s="144" t="str">
        <f>'[3]exp_productos'!D182</f>
        <v>Kilo neto</v>
      </c>
      <c r="H41" s="163">
        <f>'[3]exp_productos'!E182</f>
        <v>8319.402</v>
      </c>
      <c r="I41" s="163">
        <f>'[3]exp_productos'!F182</f>
        <v>2960.28971</v>
      </c>
      <c r="J41" s="164">
        <f>'[3]exp_productos'!G182</f>
        <v>-0.6441703730628716</v>
      </c>
      <c r="K41" s="163">
        <f>'[3]exp_productos'!H182</f>
        <v>11168.73547</v>
      </c>
      <c r="L41" s="163">
        <f>'[3]exp_productos'!I182</f>
        <v>3189.9155299999998</v>
      </c>
      <c r="M41" s="164">
        <f>'[3]exp_productos'!J182</f>
        <v>-0.7143888367158184</v>
      </c>
      <c r="N41" s="165">
        <f>'[3]exp_productos'!L182</f>
        <v>0.014837691112227845</v>
      </c>
      <c r="O41" s="166">
        <f>'[3]exp_productos'!M182</f>
        <v>0.14547453182966189</v>
      </c>
      <c r="P41" s="136"/>
      <c r="Q41" s="136"/>
      <c r="R41" s="136"/>
      <c r="S41" s="136"/>
      <c r="T41" s="136"/>
      <c r="U41" s="136"/>
      <c r="V41" s="136"/>
      <c r="W41" s="136"/>
      <c r="X41" s="136"/>
      <c r="Y41" s="136"/>
      <c r="Z41" s="136"/>
      <c r="AA41" s="136"/>
    </row>
    <row r="42" spans="1:27" s="161" customFormat="1" ht="14.25">
      <c r="A42" s="161">
        <v>3</v>
      </c>
      <c r="B42" s="349" t="str">
        <f>'[3]exp_productos'!B183</f>
        <v>Las demás semillas de plantas herbáceas usadas principalmente por sus flores, para siembra (desde  2012)</v>
      </c>
      <c r="C42" s="350"/>
      <c r="D42" s="350"/>
      <c r="E42" s="351"/>
      <c r="F42" s="162">
        <f>'[3]exp_productos'!C183</f>
        <v>12093090</v>
      </c>
      <c r="G42" s="144" t="str">
        <f>'[3]exp_productos'!D183</f>
        <v>Kilo neto</v>
      </c>
      <c r="H42" s="163">
        <f>'[3]exp_productos'!E183</f>
        <v>0.37058300000000005</v>
      </c>
      <c r="I42" s="163">
        <f>'[3]exp_productos'!F183</f>
        <v>1.447977</v>
      </c>
      <c r="J42" s="167">
        <f>'[3]exp_productos'!G183</f>
        <v>2.907294722100042</v>
      </c>
      <c r="K42" s="163">
        <f>'[3]exp_productos'!H183</f>
        <v>2107.1173799999997</v>
      </c>
      <c r="L42" s="163">
        <f>'[3]exp_productos'!I183</f>
        <v>3012.42871</v>
      </c>
      <c r="M42" s="167">
        <f>'[3]exp_productos'!J183</f>
        <v>0.42964447001998557</v>
      </c>
      <c r="N42" s="165">
        <f>'[3]exp_productos'!L183</f>
        <v>0.014012122351273358</v>
      </c>
      <c r="O42" s="166">
        <f>'[3]exp_productos'!M183</f>
        <v>0.9284270642675104</v>
      </c>
      <c r="P42" s="136"/>
      <c r="Q42" s="136"/>
      <c r="R42" s="136"/>
      <c r="S42" s="136"/>
      <c r="T42" s="136"/>
      <c r="U42" s="136"/>
      <c r="V42" s="136"/>
      <c r="W42" s="136"/>
      <c r="X42" s="136"/>
      <c r="Y42" s="136"/>
      <c r="Z42" s="136"/>
      <c r="AA42" s="136"/>
    </row>
    <row r="43" spans="2:27" s="161" customFormat="1" ht="14.25">
      <c r="B43" s="349" t="str">
        <f>'[3]exp_productos'!B184</f>
        <v>Las demás nueces de nogal sin cáscara, frescas o secas excepto enteras</v>
      </c>
      <c r="C43" s="350"/>
      <c r="D43" s="350"/>
      <c r="E43" s="351"/>
      <c r="F43" s="162">
        <f>'[3]exp_productos'!C184</f>
        <v>8023290</v>
      </c>
      <c r="G43" s="144" t="str">
        <f>'[3]exp_productos'!D184</f>
        <v>Kilo neto</v>
      </c>
      <c r="H43" s="163">
        <f>'[3]exp_productos'!E184</f>
        <v>118.33</v>
      </c>
      <c r="I43" s="163">
        <f>'[3]exp_productos'!F184</f>
        <v>446.1656</v>
      </c>
      <c r="J43" s="164">
        <f>'[3]exp_productos'!G184</f>
        <v>2.770519732950224</v>
      </c>
      <c r="K43" s="163">
        <f>'[3]exp_productos'!H184</f>
        <v>1304.2589900000003</v>
      </c>
      <c r="L43" s="163">
        <f>'[3]exp_productos'!I184</f>
        <v>2792.12556</v>
      </c>
      <c r="M43" s="164">
        <f>'[3]exp_productos'!J184</f>
        <v>1.1407753992172975</v>
      </c>
      <c r="N43" s="165">
        <f>'[3]exp_productos'!L184</f>
        <v>0.01298739612889881</v>
      </c>
      <c r="O43" s="166">
        <f>'[3]exp_productos'!M184</f>
        <v>0.2234711467223155</v>
      </c>
      <c r="P43" s="136"/>
      <c r="Q43" s="136"/>
      <c r="R43" s="136"/>
      <c r="S43" s="136"/>
      <c r="T43" s="136"/>
      <c r="U43" s="136"/>
      <c r="V43" s="136"/>
      <c r="W43" s="136"/>
      <c r="X43" s="136"/>
      <c r="Y43" s="136"/>
      <c r="Z43" s="136"/>
      <c r="AA43" s="136"/>
    </row>
    <row r="44" spans="2:27" s="161" customFormat="1" ht="14.25">
      <c r="B44" s="349" t="str">
        <f>'[3]exp_productos'!B185</f>
        <v>Los demás trozos y despojos de pavo, congelados</v>
      </c>
      <c r="C44" s="350"/>
      <c r="D44" s="350"/>
      <c r="E44" s="351"/>
      <c r="F44" s="162">
        <f>'[3]exp_productos'!C185</f>
        <v>2072790</v>
      </c>
      <c r="G44" s="144" t="str">
        <f>'[3]exp_productos'!D185</f>
        <v>Kilo neto</v>
      </c>
      <c r="H44" s="163">
        <f>'[3]exp_productos'!E185</f>
        <v>1693.9359200000001</v>
      </c>
      <c r="I44" s="163">
        <f>'[3]exp_productos'!F185</f>
        <v>1215.7717</v>
      </c>
      <c r="J44" s="167">
        <f>'[3]exp_productos'!G185</f>
        <v>-0.2822799932124942</v>
      </c>
      <c r="K44" s="163">
        <f>'[3]exp_productos'!H185</f>
        <v>2799.52744</v>
      </c>
      <c r="L44" s="163">
        <f>'[3]exp_productos'!I185</f>
        <v>2385.24873</v>
      </c>
      <c r="M44" s="164">
        <f>'[3]exp_productos'!J185</f>
        <v>-0.1479816572185483</v>
      </c>
      <c r="N44" s="165">
        <f>'[3]exp_productos'!L185</f>
        <v>0.011094834188782973</v>
      </c>
      <c r="O44" s="166">
        <f>'[3]exp_productos'!M185</f>
        <v>0.5893815680220251</v>
      </c>
      <c r="P44" s="136"/>
      <c r="Q44" s="136"/>
      <c r="R44" s="136"/>
      <c r="S44" s="136"/>
      <c r="T44" s="136"/>
      <c r="U44" s="136"/>
      <c r="V44" s="136"/>
      <c r="W44" s="136"/>
      <c r="X44" s="136"/>
      <c r="Y44" s="136"/>
      <c r="Z44" s="136"/>
      <c r="AA44" s="136"/>
    </row>
    <row r="45" spans="2:27" s="161" customFormat="1" ht="14.25">
      <c r="B45" s="349" t="str">
        <f>'[3]exp_productos'!B186</f>
        <v>Vino Carménère con denominación de origen con capacidad inferior o igual a 2 lts (desde 2012)</v>
      </c>
      <c r="C45" s="350"/>
      <c r="D45" s="350"/>
      <c r="E45" s="351"/>
      <c r="F45" s="162">
        <f>'[3]exp_productos'!C186</f>
        <v>22042163</v>
      </c>
      <c r="G45" s="144" t="str">
        <f>'[3]exp_productos'!D186</f>
        <v>Litro</v>
      </c>
      <c r="H45" s="163">
        <f>'[3]exp_productos'!E186</f>
        <v>142.35795000000002</v>
      </c>
      <c r="I45" s="163">
        <f>'[3]exp_productos'!F186</f>
        <v>1179.195</v>
      </c>
      <c r="J45" s="164">
        <f>'[3]exp_productos'!G186</f>
        <v>7.283309783542118</v>
      </c>
      <c r="K45" s="163">
        <f>'[3]exp_productos'!H186</f>
        <v>568.1213200000001</v>
      </c>
      <c r="L45" s="163">
        <f>'[3]exp_productos'!I186</f>
        <v>2355.17912</v>
      </c>
      <c r="M45" s="164">
        <f>'[3]exp_productos'!J186</f>
        <v>3.145556656807034</v>
      </c>
      <c r="N45" s="165">
        <f>'[3]exp_productos'!L186</f>
        <v>0.010954967292356045</v>
      </c>
      <c r="O45" s="166">
        <f>'[3]exp_productos'!M186</f>
        <v>0.15047113926781833</v>
      </c>
      <c r="P45" s="136"/>
      <c r="Q45" s="136"/>
      <c r="R45" s="136"/>
      <c r="S45" s="136"/>
      <c r="T45" s="136"/>
      <c r="U45" s="136"/>
      <c r="V45" s="136"/>
      <c r="W45" s="136"/>
      <c r="X45" s="136"/>
      <c r="Y45" s="136"/>
      <c r="Z45" s="136"/>
      <c r="AA45" s="136"/>
    </row>
    <row r="46" spans="2:27" s="161" customFormat="1" ht="14.25">
      <c r="B46" s="349" t="str">
        <f>'[3]exp_productos'!B187</f>
        <v>Los demás productos vegetales no expresados ni comprendidos en otra parte</v>
      </c>
      <c r="C46" s="350"/>
      <c r="D46" s="350"/>
      <c r="E46" s="351"/>
      <c r="F46" s="162">
        <f>'[3]exp_productos'!C187</f>
        <v>14049090</v>
      </c>
      <c r="G46" s="144" t="str">
        <f>'[3]exp_productos'!D187</f>
        <v>Kilo neto</v>
      </c>
      <c r="H46" s="163">
        <f>'[3]exp_productos'!E187</f>
        <v>353.5</v>
      </c>
      <c r="I46" s="163">
        <f>'[3]exp_productos'!F187</f>
        <v>763.9180024</v>
      </c>
      <c r="J46" s="167">
        <f>'[3]exp_productos'!G187</f>
        <v>1.1610127366336633</v>
      </c>
      <c r="K46" s="163">
        <f>'[3]exp_productos'!H187</f>
        <v>1052.75</v>
      </c>
      <c r="L46" s="163">
        <f>'[3]exp_productos'!I187</f>
        <v>2124.43658</v>
      </c>
      <c r="M46" s="167">
        <f>'[3]exp_productos'!J187</f>
        <v>1.0179877273806697</v>
      </c>
      <c r="N46" s="165">
        <f>'[3]exp_productos'!L187</f>
        <v>0.009881682905113705</v>
      </c>
      <c r="O46" s="166">
        <f>'[3]exp_productos'!M187</f>
        <v>0.8893487592525803</v>
      </c>
      <c r="P46" s="136"/>
      <c r="Q46" s="136"/>
      <c r="R46" s="136"/>
      <c r="S46" s="136"/>
      <c r="T46" s="136"/>
      <c r="U46" s="136"/>
      <c r="V46" s="136"/>
      <c r="W46" s="136"/>
      <c r="X46" s="136"/>
      <c r="Y46" s="136"/>
      <c r="Z46" s="136"/>
      <c r="AA46" s="136"/>
    </row>
    <row r="47" spans="2:27" s="161" customFormat="1" ht="14.25">
      <c r="B47" s="349" t="s">
        <v>6</v>
      </c>
      <c r="C47" s="350"/>
      <c r="D47" s="350"/>
      <c r="E47" s="351"/>
      <c r="F47" s="168"/>
      <c r="G47" s="169"/>
      <c r="H47" s="145"/>
      <c r="I47" s="145"/>
      <c r="J47" s="164"/>
      <c r="K47" s="163">
        <f>'[3]exp_productos'!H188</f>
        <v>43599.28803999987</v>
      </c>
      <c r="L47" s="163">
        <f>'[3]exp_productos'!I188</f>
        <v>37719.32897999996</v>
      </c>
      <c r="M47" s="167">
        <f>'[3]exp_productos'!J188</f>
        <v>-0.1348636485670449</v>
      </c>
      <c r="N47" s="165">
        <f>'[3]exp_productos'!L188</f>
        <v>0.1754490823039893</v>
      </c>
      <c r="O47" s="164"/>
      <c r="P47" s="136"/>
      <c r="Q47" s="136"/>
      <c r="R47" s="136"/>
      <c r="S47" s="136"/>
      <c r="T47" s="136"/>
      <c r="U47" s="136"/>
      <c r="V47" s="136"/>
      <c r="W47" s="136"/>
      <c r="X47" s="136"/>
      <c r="Y47" s="136"/>
      <c r="Z47" s="136"/>
      <c r="AA47" s="136"/>
    </row>
    <row r="48" spans="2:28" s="135" customFormat="1" ht="14.25">
      <c r="B48" s="352" t="s">
        <v>17</v>
      </c>
      <c r="C48" s="353"/>
      <c r="D48" s="353"/>
      <c r="E48" s="354"/>
      <c r="F48" s="170"/>
      <c r="G48" s="170"/>
      <c r="H48" s="170"/>
      <c r="I48" s="171"/>
      <c r="J48" s="171"/>
      <c r="K48" s="172">
        <f>'[3]exp_productos'!H189</f>
        <v>223620.81311999986</v>
      </c>
      <c r="L48" s="172">
        <f>'[3]exp_productos'!I189</f>
        <v>214987.32557999998</v>
      </c>
      <c r="M48" s="173">
        <f>'[3]exp_productos'!J189</f>
        <v>-0.03860771016590019</v>
      </c>
      <c r="N48" s="174">
        <f>'[3]exp_productos'!L189</f>
        <v>0.9999999999999998</v>
      </c>
      <c r="O48" s="175"/>
      <c r="P48" s="136"/>
      <c r="Q48" s="136"/>
      <c r="R48" s="136"/>
      <c r="S48" s="136"/>
      <c r="T48" s="136"/>
      <c r="U48" s="136"/>
      <c r="V48" s="136"/>
      <c r="W48" s="136"/>
      <c r="X48" s="136"/>
      <c r="Y48" s="136"/>
      <c r="Z48" s="136"/>
      <c r="AA48" s="136"/>
      <c r="AB48" s="136"/>
    </row>
    <row r="49" spans="2:13" ht="14.25">
      <c r="B49" s="176" t="s">
        <v>264</v>
      </c>
      <c r="I49" s="136"/>
      <c r="J49" s="136"/>
      <c r="L49" s="136"/>
      <c r="M49" s="136"/>
    </row>
    <row r="50" spans="2:15" ht="14.25">
      <c r="B50" s="355" t="s">
        <v>256</v>
      </c>
      <c r="C50" s="355"/>
      <c r="D50" s="355"/>
      <c r="E50" s="355"/>
      <c r="F50" s="355"/>
      <c r="G50" s="355"/>
      <c r="H50" s="355"/>
      <c r="I50" s="355"/>
      <c r="J50" s="355"/>
      <c r="K50" s="355"/>
      <c r="L50" s="355"/>
      <c r="M50" s="355"/>
      <c r="N50" s="355"/>
      <c r="O50" s="355"/>
    </row>
    <row r="51" spans="9:23" ht="12.75" customHeight="1" hidden="1">
      <c r="I51" s="137">
        <v>9.975</v>
      </c>
      <c r="J51" s="137">
        <v>6.633</v>
      </c>
      <c r="T51" s="137"/>
      <c r="U51" s="137"/>
      <c r="V51" s="137"/>
      <c r="W51" s="137"/>
    </row>
    <row r="52" spans="9:23" ht="12.75" customHeight="1" hidden="1">
      <c r="I52" s="137">
        <v>14.6</v>
      </c>
      <c r="J52" s="137">
        <v>11.586</v>
      </c>
      <c r="L52" s="137">
        <v>13885795.104380004</v>
      </c>
      <c r="M52" s="137">
        <v>13967325.44455</v>
      </c>
      <c r="T52" s="137"/>
      <c r="U52" s="137"/>
      <c r="V52" s="137"/>
      <c r="W52" s="137"/>
    </row>
    <row r="53" spans="9:22" ht="12.75" customHeight="1" hidden="1">
      <c r="I53" s="137">
        <v>0</v>
      </c>
      <c r="J53" s="137">
        <v>0</v>
      </c>
      <c r="T53" s="137"/>
      <c r="V53" s="137"/>
    </row>
    <row r="55" spans="21:23" ht="14.25">
      <c r="U55" s="137"/>
      <c r="W55" s="137"/>
    </row>
    <row r="56" spans="12:22" ht="12.75" customHeight="1" hidden="1">
      <c r="L56" s="137">
        <v>13885795.104380004</v>
      </c>
      <c r="M56" s="137">
        <v>13967325.44455</v>
      </c>
      <c r="T56" s="137"/>
      <c r="V56" s="137"/>
    </row>
    <row r="58" spans="21:23" ht="14.25">
      <c r="U58" s="137"/>
      <c r="W58" s="137"/>
    </row>
    <row r="59" spans="21:23" ht="14.25">
      <c r="U59" s="137"/>
      <c r="W59" s="137"/>
    </row>
    <row r="63" spans="21:23" ht="14.25">
      <c r="U63" s="137"/>
      <c r="W63" s="137"/>
    </row>
    <row r="66" spans="21:23" ht="14.25">
      <c r="U66" s="137"/>
      <c r="W66" s="137"/>
    </row>
    <row r="67" spans="21:23" ht="14.25">
      <c r="U67" s="137"/>
      <c r="W67" s="137"/>
    </row>
    <row r="68" spans="21:23" ht="14.25">
      <c r="U68" s="137"/>
      <c r="W68" s="137"/>
    </row>
    <row r="69" spans="21:23" ht="14.25">
      <c r="U69" s="137"/>
      <c r="W69" s="137"/>
    </row>
    <row r="70" ht="14.25">
      <c r="W70" s="137"/>
    </row>
    <row r="72" spans="21:23" ht="14.25">
      <c r="U72" s="137"/>
      <c r="W72" s="137"/>
    </row>
    <row r="73" spans="21:23" ht="14.25">
      <c r="U73" s="137"/>
      <c r="W73" s="137"/>
    </row>
    <row r="74" spans="21:23" ht="14.25">
      <c r="U74" s="137"/>
      <c r="W74" s="137"/>
    </row>
    <row r="75" spans="21:23" ht="14.25">
      <c r="U75" s="137"/>
      <c r="W75" s="137"/>
    </row>
    <row r="78" spans="21:23" ht="14.25">
      <c r="U78" s="137"/>
      <c r="W78" s="137"/>
    </row>
    <row r="79" spans="21:23" ht="14.25">
      <c r="U79" s="137"/>
      <c r="W79" s="137"/>
    </row>
    <row r="80" ht="14.25">
      <c r="W80" s="137"/>
    </row>
    <row r="82" spans="21:23" ht="14.25">
      <c r="U82" s="137"/>
      <c r="W82" s="137"/>
    </row>
    <row r="83" ht="14.25">
      <c r="W83" s="137"/>
    </row>
    <row r="84" spans="21:23" ht="14.25">
      <c r="U84" s="137"/>
      <c r="W84" s="137"/>
    </row>
    <row r="85" spans="21:23" ht="14.25">
      <c r="U85" s="137"/>
      <c r="W85" s="137"/>
    </row>
    <row r="86" spans="21:23" ht="14.25">
      <c r="U86" s="137"/>
      <c r="W86" s="137"/>
    </row>
    <row r="87" spans="21:23" ht="14.25">
      <c r="U87" s="137"/>
      <c r="W87" s="137"/>
    </row>
    <row r="88" spans="21:23" ht="14.25">
      <c r="U88" s="137"/>
      <c r="W88" s="137"/>
    </row>
    <row r="89" spans="21:23" ht="14.25">
      <c r="U89" s="137"/>
      <c r="W89" s="137"/>
    </row>
    <row r="90" ht="14.25">
      <c r="W90" s="137"/>
    </row>
    <row r="92" ht="14.25">
      <c r="W92" s="137"/>
    </row>
    <row r="94" spans="21:23" ht="14.25">
      <c r="U94" s="137"/>
      <c r="W94" s="137"/>
    </row>
  </sheetData>
  <sheetProtection/>
  <mergeCells count="36">
    <mergeCell ref="B3:O4"/>
    <mergeCell ref="B7:B8"/>
    <mergeCell ref="C7:C8"/>
    <mergeCell ref="D7:D8"/>
    <mergeCell ref="E7:F7"/>
    <mergeCell ref="B9:B19"/>
    <mergeCell ref="B24:E26"/>
    <mergeCell ref="F24:F26"/>
    <mergeCell ref="G24:G26"/>
    <mergeCell ref="H24:J24"/>
    <mergeCell ref="K24:O24"/>
    <mergeCell ref="H25:I25"/>
    <mergeCell ref="K25:L25"/>
    <mergeCell ref="B27:E27"/>
    <mergeCell ref="B28:E28"/>
    <mergeCell ref="B29:E29"/>
    <mergeCell ref="B30:E30"/>
    <mergeCell ref="B31:E31"/>
    <mergeCell ref="B32:E32"/>
    <mergeCell ref="B44:E44"/>
    <mergeCell ref="B33:E33"/>
    <mergeCell ref="B34:E34"/>
    <mergeCell ref="B35:E35"/>
    <mergeCell ref="B36:E36"/>
    <mergeCell ref="B37:E37"/>
    <mergeCell ref="B38:E38"/>
    <mergeCell ref="B45:E45"/>
    <mergeCell ref="B46:E46"/>
    <mergeCell ref="B47:E47"/>
    <mergeCell ref="B48:E48"/>
    <mergeCell ref="B50:O50"/>
    <mergeCell ref="B39:E39"/>
    <mergeCell ref="B40:E40"/>
    <mergeCell ref="B41:E41"/>
    <mergeCell ref="B42:E42"/>
    <mergeCell ref="B43:E43"/>
  </mergeCells>
  <printOptions horizontalCentered="1"/>
  <pageMargins left="0.3937007874015748" right="0.3937007874015748" top="0.4724409448818898" bottom="0.3937007874015748" header="0.31496062992125984" footer="0.31496062992125984"/>
  <pageSetup orientation="landscape" scale="70" r:id="rId1"/>
  <headerFooter alignWithMargins="0">
    <oddHeader>&amp;R&amp;12Región de Valparaíso</oddHeader>
  </headerFooter>
</worksheet>
</file>

<file path=xl/worksheets/sheet7.xml><?xml version="1.0" encoding="utf-8"?>
<worksheet xmlns="http://schemas.openxmlformats.org/spreadsheetml/2006/main" xmlns:r="http://schemas.openxmlformats.org/officeDocument/2006/relationships">
  <dimension ref="A1:G100"/>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56</v>
      </c>
    </row>
    <row r="2" ht="15">
      <c r="A2" s="1"/>
    </row>
    <row r="3" ht="15">
      <c r="A3" s="1" t="s">
        <v>42</v>
      </c>
    </row>
    <row r="4" ht="15">
      <c r="A4" s="1"/>
    </row>
    <row r="5" spans="1:6" ht="15" customHeight="1">
      <c r="A5" s="314" t="s">
        <v>294</v>
      </c>
      <c r="B5" s="314"/>
      <c r="C5" s="314"/>
      <c r="D5" s="314"/>
      <c r="E5" s="314"/>
      <c r="F5" s="314"/>
    </row>
    <row r="6" spans="1:6" ht="15" customHeight="1">
      <c r="A6" s="314"/>
      <c r="B6" s="314"/>
      <c r="C6" s="314"/>
      <c r="D6" s="314"/>
      <c r="E6" s="314"/>
      <c r="F6" s="314"/>
    </row>
    <row r="7" spans="1:6" ht="15">
      <c r="A7" s="314"/>
      <c r="B7" s="314"/>
      <c r="C7" s="314"/>
      <c r="D7" s="314"/>
      <c r="E7" s="314"/>
      <c r="F7" s="314"/>
    </row>
    <row r="8" spans="1:6" ht="15">
      <c r="A8" s="314"/>
      <c r="B8" s="314"/>
      <c r="C8" s="314"/>
      <c r="D8" s="314"/>
      <c r="E8" s="314"/>
      <c r="F8" s="314"/>
    </row>
    <row r="9" spans="1:6" ht="15">
      <c r="A9" s="3"/>
      <c r="B9" s="3"/>
      <c r="C9" s="3"/>
      <c r="D9" s="3"/>
      <c r="E9" s="3"/>
      <c r="F9" s="3"/>
    </row>
    <row r="10" ht="15">
      <c r="A10" s="28" t="s">
        <v>41</v>
      </c>
    </row>
    <row r="11" spans="1:5" ht="15">
      <c r="A11" s="4" t="s">
        <v>28</v>
      </c>
      <c r="B11" s="4" t="s">
        <v>29</v>
      </c>
      <c r="C11" s="4" t="s">
        <v>82</v>
      </c>
      <c r="D11" s="4" t="s">
        <v>30</v>
      </c>
      <c r="E11" s="4" t="s">
        <v>78</v>
      </c>
    </row>
    <row r="12" spans="1:5" ht="15" customHeight="1">
      <c r="A12" s="31" t="s">
        <v>36</v>
      </c>
      <c r="B12" s="33">
        <v>58256.83989074571</v>
      </c>
      <c r="C12" s="32">
        <f>B12/$B$24</f>
        <v>0.3758776626460778</v>
      </c>
      <c r="D12" s="33">
        <v>2706038.8198307166</v>
      </c>
      <c r="E12" s="32">
        <f>B12/D12</f>
        <v>0.021528456821765077</v>
      </c>
    </row>
    <row r="13" spans="1:5" ht="15">
      <c r="A13" s="31" t="s">
        <v>32</v>
      </c>
      <c r="B13" s="33">
        <v>52838.92005587617</v>
      </c>
      <c r="C13" s="32">
        <f aca="true" t="shared" si="0" ref="C13:C24">B13/$B$24</f>
        <v>0.34092082242347443</v>
      </c>
      <c r="D13" s="33">
        <v>310046.53024562844</v>
      </c>
      <c r="E13" s="32">
        <f aca="true" t="shared" si="1" ref="E13:E24">B13/D13</f>
        <v>0.17042254920258437</v>
      </c>
    </row>
    <row r="14" spans="1:5" ht="15" customHeight="1">
      <c r="A14" s="31" t="s">
        <v>35</v>
      </c>
      <c r="B14" s="33">
        <v>16473.400000013593</v>
      </c>
      <c r="C14" s="32">
        <f t="shared" si="0"/>
        <v>0.10628765822951246</v>
      </c>
      <c r="D14" s="33">
        <v>513190.82013781375</v>
      </c>
      <c r="E14" s="32">
        <f t="shared" si="1"/>
        <v>0.032099950649136275</v>
      </c>
    </row>
    <row r="15" spans="1:5" ht="15" customHeight="1">
      <c r="A15" s="31" t="s">
        <v>31</v>
      </c>
      <c r="B15" s="33">
        <v>10224.586197849369</v>
      </c>
      <c r="C15" s="32">
        <f t="shared" si="0"/>
        <v>0.06596982549651603</v>
      </c>
      <c r="D15" s="33">
        <v>95953.72188329409</v>
      </c>
      <c r="E15" s="32">
        <f t="shared" si="1"/>
        <v>0.1065574737193129</v>
      </c>
    </row>
    <row r="16" spans="1:5" ht="15" customHeight="1">
      <c r="A16" s="31" t="s">
        <v>38</v>
      </c>
      <c r="B16" s="33">
        <v>7258.680000000001</v>
      </c>
      <c r="C16" s="32">
        <f t="shared" si="0"/>
        <v>0.04683356799669534</v>
      </c>
      <c r="D16" s="33">
        <v>130440.83999999991</v>
      </c>
      <c r="E16" s="32">
        <f t="shared" si="1"/>
        <v>0.0556472957395859</v>
      </c>
    </row>
    <row r="17" spans="1:5" ht="15">
      <c r="A17" s="31" t="s">
        <v>89</v>
      </c>
      <c r="B17" s="33">
        <v>4223.700000000001</v>
      </c>
      <c r="C17" s="32">
        <f t="shared" si="0"/>
        <v>0.027251640952300156</v>
      </c>
      <c r="D17" s="33">
        <v>480602.55000000005</v>
      </c>
      <c r="E17" s="32">
        <f t="shared" si="1"/>
        <v>0.008788342883324278</v>
      </c>
    </row>
    <row r="18" spans="1:5" ht="15">
      <c r="A18" s="31" t="s">
        <v>33</v>
      </c>
      <c r="B18" s="33">
        <v>2866.0099999999998</v>
      </c>
      <c r="C18" s="32">
        <f t="shared" si="0"/>
        <v>0.01849171946059184</v>
      </c>
      <c r="D18" s="33">
        <v>71389.60000000002</v>
      </c>
      <c r="E18" s="32">
        <f t="shared" si="1"/>
        <v>0.040146043681432576</v>
      </c>
    </row>
    <row r="19" spans="1:5" ht="15">
      <c r="A19" s="31" t="s">
        <v>37</v>
      </c>
      <c r="B19" s="33">
        <v>842.5658020407521</v>
      </c>
      <c r="C19" s="32">
        <f t="shared" si="0"/>
        <v>0.005436300096100903</v>
      </c>
      <c r="D19" s="33">
        <v>2176.41010581238</v>
      </c>
      <c r="E19" s="32">
        <f t="shared" si="1"/>
        <v>0.3871355861611619</v>
      </c>
    </row>
    <row r="20" spans="1:5" ht="15">
      <c r="A20" s="31" t="s">
        <v>34</v>
      </c>
      <c r="B20" s="33">
        <v>814.8</v>
      </c>
      <c r="C20" s="32">
        <f t="shared" si="0"/>
        <v>0.005257152981493516</v>
      </c>
      <c r="D20" s="33">
        <v>69998.01</v>
      </c>
      <c r="E20" s="32">
        <f t="shared" si="1"/>
        <v>0.011640330917978954</v>
      </c>
    </row>
    <row r="21" spans="1:5" ht="15" customHeight="1">
      <c r="A21" s="31" t="s">
        <v>40</v>
      </c>
      <c r="B21" s="193">
        <v>451.130001207681</v>
      </c>
      <c r="C21" s="34">
        <f t="shared" si="0"/>
        <v>0.0029107258601989857</v>
      </c>
      <c r="D21" s="193">
        <v>42511.08001550114</v>
      </c>
      <c r="E21" s="34">
        <f t="shared" si="1"/>
        <v>0.010612056928292155</v>
      </c>
    </row>
    <row r="22" spans="1:5" ht="15">
      <c r="A22" s="31" t="s">
        <v>290</v>
      </c>
      <c r="B22" s="33">
        <v>383.38000498157095</v>
      </c>
      <c r="C22" s="32">
        <f t="shared" si="0"/>
        <v>0.00247359761442546</v>
      </c>
      <c r="D22" s="33">
        <v>16138.200179683308</v>
      </c>
      <c r="E22" s="32">
        <f t="shared" si="1"/>
        <v>0.023756057101349842</v>
      </c>
    </row>
    <row r="23" spans="1:5" ht="15">
      <c r="A23" s="31" t="s">
        <v>39</v>
      </c>
      <c r="B23" s="33">
        <v>354.820000302004</v>
      </c>
      <c r="C23" s="32">
        <f t="shared" si="0"/>
        <v>0.00228932624261317</v>
      </c>
      <c r="D23" s="33">
        <v>3103.1300078060976</v>
      </c>
      <c r="E23" s="32">
        <f t="shared" si="1"/>
        <v>0.11434261516901786</v>
      </c>
    </row>
    <row r="24" spans="1:5" ht="15">
      <c r="A24" s="189" t="s">
        <v>2</v>
      </c>
      <c r="B24" s="36">
        <f>SUM(B12:B23)</f>
        <v>154988.83195301684</v>
      </c>
      <c r="C24" s="35">
        <f t="shared" si="0"/>
        <v>1</v>
      </c>
      <c r="D24" s="36">
        <f>SUM(D12:D23)</f>
        <v>4441589.712406254</v>
      </c>
      <c r="E24" s="35">
        <f t="shared" si="1"/>
        <v>0.034894900697401615</v>
      </c>
    </row>
    <row r="25" spans="1:6" ht="15" customHeight="1">
      <c r="A25" s="379" t="s">
        <v>27</v>
      </c>
      <c r="B25" s="379"/>
      <c r="C25" s="379"/>
      <c r="D25" s="379"/>
      <c r="E25" s="379"/>
      <c r="F25" s="379"/>
    </row>
    <row r="26" spans="1:6" ht="15" customHeight="1">
      <c r="A26" s="379"/>
      <c r="B26" s="379"/>
      <c r="C26" s="379"/>
      <c r="D26" s="379"/>
      <c r="E26" s="379"/>
      <c r="F26" s="379"/>
    </row>
    <row r="27" spans="1:6" ht="15" customHeight="1">
      <c r="A27" s="37"/>
      <c r="B27" s="37"/>
      <c r="C27" s="37"/>
      <c r="D27" s="37"/>
      <c r="E27" s="37"/>
      <c r="F27" s="37"/>
    </row>
    <row r="28" spans="1:6" ht="15" customHeight="1">
      <c r="A28" s="380" t="s">
        <v>295</v>
      </c>
      <c r="B28" s="314"/>
      <c r="C28" s="314"/>
      <c r="D28" s="314"/>
      <c r="E28" s="314"/>
      <c r="F28" s="314"/>
    </row>
    <row r="29" spans="1:6" ht="15" customHeight="1">
      <c r="A29" s="314"/>
      <c r="B29" s="314"/>
      <c r="C29" s="314"/>
      <c r="D29" s="314"/>
      <c r="E29" s="314"/>
      <c r="F29" s="314"/>
    </row>
    <row r="30" spans="1:6" ht="15" customHeight="1">
      <c r="A30" s="314"/>
      <c r="B30" s="314"/>
      <c r="C30" s="314"/>
      <c r="D30" s="314"/>
      <c r="E30" s="314"/>
      <c r="F30" s="314"/>
    </row>
    <row r="31" spans="1:6" ht="15">
      <c r="A31" s="314"/>
      <c r="B31" s="314"/>
      <c r="C31" s="314"/>
      <c r="D31" s="314"/>
      <c r="E31" s="314"/>
      <c r="F31" s="314"/>
    </row>
    <row r="32" spans="1:6" ht="15">
      <c r="A32" s="314"/>
      <c r="B32" s="314"/>
      <c r="C32" s="314"/>
      <c r="D32" s="314"/>
      <c r="E32" s="314"/>
      <c r="F32" s="314"/>
    </row>
    <row r="33" spans="1:6" ht="15" customHeight="1">
      <c r="A33" s="314"/>
      <c r="B33" s="314"/>
      <c r="C33" s="314"/>
      <c r="D33" s="314"/>
      <c r="E33" s="314"/>
      <c r="F33" s="314"/>
    </row>
    <row r="34" spans="1:6" ht="15" customHeight="1">
      <c r="A34" s="38"/>
      <c r="B34" s="38"/>
      <c r="C34" s="38"/>
      <c r="D34" s="38"/>
      <c r="E34" s="38"/>
      <c r="F34" s="38"/>
    </row>
    <row r="35" spans="1:6" ht="15" customHeight="1">
      <c r="A35" s="28" t="s">
        <v>76</v>
      </c>
      <c r="B35" s="39"/>
      <c r="C35" s="39"/>
      <c r="D35" s="39"/>
      <c r="E35" s="39"/>
      <c r="F35" s="39"/>
    </row>
    <row r="36" spans="1:5" ht="15" customHeight="1">
      <c r="A36" s="4" t="s">
        <v>44</v>
      </c>
      <c r="B36" s="4" t="s">
        <v>29</v>
      </c>
      <c r="C36" s="4" t="s">
        <v>83</v>
      </c>
      <c r="D36" s="4" t="s">
        <v>30</v>
      </c>
      <c r="E36" s="4" t="s">
        <v>78</v>
      </c>
    </row>
    <row r="37" spans="1:5" ht="15" customHeight="1">
      <c r="A37" s="31" t="s">
        <v>6</v>
      </c>
      <c r="B37" s="33">
        <v>2765.267897510721</v>
      </c>
      <c r="C37" s="6">
        <f aca="true" t="shared" si="2" ref="C37:C48">B37/$B$48</f>
        <v>0.27045279329664856</v>
      </c>
      <c r="D37" s="33">
        <v>50005.0982494447</v>
      </c>
      <c r="E37" s="32">
        <f aca="true" t="shared" si="3" ref="E37:E48">B37/D37</f>
        <v>0.05529971931494863</v>
      </c>
    </row>
    <row r="38" spans="1:5" ht="15" customHeight="1">
      <c r="A38" s="31" t="s">
        <v>95</v>
      </c>
      <c r="B38" s="33">
        <v>1293.2547991379897</v>
      </c>
      <c r="C38" s="6">
        <f t="shared" si="2"/>
        <v>0.1264848057528247</v>
      </c>
      <c r="D38" s="33">
        <v>7039.587502730166</v>
      </c>
      <c r="E38" s="32">
        <f t="shared" si="3"/>
        <v>0.1837117300745855</v>
      </c>
    </row>
    <row r="39" spans="1:5" ht="15">
      <c r="A39" s="31" t="s">
        <v>92</v>
      </c>
      <c r="B39" s="33">
        <v>1186.3464011336218</v>
      </c>
      <c r="C39" s="6">
        <f t="shared" si="2"/>
        <v>0.11602879355480977</v>
      </c>
      <c r="D39" s="33">
        <v>6364.367108614749</v>
      </c>
      <c r="E39" s="32">
        <f t="shared" si="3"/>
        <v>0.18640445795903166</v>
      </c>
    </row>
    <row r="40" spans="1:7" ht="15">
      <c r="A40" s="31" t="s">
        <v>93</v>
      </c>
      <c r="B40" s="33">
        <v>1114.399992548323</v>
      </c>
      <c r="C40" s="6">
        <f t="shared" si="2"/>
        <v>0.10899218520772265</v>
      </c>
      <c r="D40" s="33">
        <v>5153.139994003833</v>
      </c>
      <c r="E40" s="32">
        <f t="shared" si="3"/>
        <v>0.21625649484489715</v>
      </c>
      <c r="G40" s="122"/>
    </row>
    <row r="41" spans="1:7" ht="15" customHeight="1">
      <c r="A41" s="31" t="s">
        <v>43</v>
      </c>
      <c r="B41" s="33">
        <v>982.0700010531023</v>
      </c>
      <c r="C41" s="6">
        <f t="shared" si="2"/>
        <v>0.09604985297690288</v>
      </c>
      <c r="D41" s="33">
        <v>10591.631211653164</v>
      </c>
      <c r="E41" s="32">
        <f t="shared" si="3"/>
        <v>0.09272131755990574</v>
      </c>
      <c r="G41" s="122"/>
    </row>
    <row r="42" spans="1:7" ht="15" customHeight="1">
      <c r="A42" s="31" t="s">
        <v>154</v>
      </c>
      <c r="B42" s="33">
        <v>828.127101498853</v>
      </c>
      <c r="C42" s="6">
        <f t="shared" si="2"/>
        <v>0.08099370336112385</v>
      </c>
      <c r="D42" s="33">
        <v>3988.3827039877524</v>
      </c>
      <c r="E42" s="32">
        <f t="shared" si="3"/>
        <v>0.20763481414931842</v>
      </c>
      <c r="G42" s="122"/>
    </row>
    <row r="43" spans="1:7" ht="15" customHeight="1">
      <c r="A43" s="31" t="s">
        <v>118</v>
      </c>
      <c r="B43" s="33">
        <v>715.9000018389601</v>
      </c>
      <c r="C43" s="6">
        <f t="shared" si="2"/>
        <v>0.07001750369022679</v>
      </c>
      <c r="D43" s="33">
        <v>2815.8800032689046</v>
      </c>
      <c r="E43" s="32">
        <f t="shared" si="3"/>
        <v>0.2542366865803531</v>
      </c>
      <c r="G43" s="122"/>
    </row>
    <row r="44" spans="1:7" ht="15" customHeight="1">
      <c r="A44" s="31" t="s">
        <v>155</v>
      </c>
      <c r="B44" s="33">
        <v>517.8200012224</v>
      </c>
      <c r="C44" s="6">
        <f t="shared" si="2"/>
        <v>0.050644592475665946</v>
      </c>
      <c r="D44" s="33">
        <v>1603.4851024630332</v>
      </c>
      <c r="E44" s="32">
        <f t="shared" si="3"/>
        <v>0.3229340892703042</v>
      </c>
      <c r="G44" s="122"/>
    </row>
    <row r="45" spans="1:7" ht="15" customHeight="1">
      <c r="A45" s="31" t="s">
        <v>119</v>
      </c>
      <c r="B45" s="33">
        <v>307.60000068688504</v>
      </c>
      <c r="C45" s="6">
        <f t="shared" si="2"/>
        <v>0.030084347154468255</v>
      </c>
      <c r="D45" s="33">
        <v>4132.7099992802805</v>
      </c>
      <c r="E45" s="32">
        <f t="shared" si="3"/>
        <v>0.07443057962945723</v>
      </c>
      <c r="G45" s="122"/>
    </row>
    <row r="46" spans="1:7" ht="15" customHeight="1">
      <c r="A46" s="31" t="s">
        <v>157</v>
      </c>
      <c r="B46" s="33">
        <v>260.500000469471</v>
      </c>
      <c r="C46" s="6">
        <f t="shared" si="2"/>
        <v>0.025477803739799694</v>
      </c>
      <c r="D46" s="33">
        <v>3035.580006779263</v>
      </c>
      <c r="E46" s="32">
        <f t="shared" si="3"/>
        <v>0.08581556074546041</v>
      </c>
      <c r="G46" s="122"/>
    </row>
    <row r="47" spans="1:7" ht="15" customHeight="1">
      <c r="A47" s="31" t="s">
        <v>156</v>
      </c>
      <c r="B47" s="33">
        <v>253.300000749042</v>
      </c>
      <c r="C47" s="6">
        <f t="shared" si="2"/>
        <v>0.024773618789806957</v>
      </c>
      <c r="D47" s="33">
        <v>1223.8600010682346</v>
      </c>
      <c r="E47" s="32">
        <f t="shared" si="3"/>
        <v>0.20696811769969725</v>
      </c>
      <c r="G47" s="122"/>
    </row>
    <row r="48" spans="1:5" ht="15" customHeight="1">
      <c r="A48" s="189" t="s">
        <v>2</v>
      </c>
      <c r="B48" s="36">
        <v>10224.586197849369</v>
      </c>
      <c r="C48" s="35">
        <f t="shared" si="2"/>
        <v>1</v>
      </c>
      <c r="D48" s="195">
        <v>95953.72188329409</v>
      </c>
      <c r="E48" s="35">
        <f t="shared" si="3"/>
        <v>0.1065574737193129</v>
      </c>
    </row>
    <row r="49" spans="1:6" ht="15">
      <c r="A49" s="379" t="s">
        <v>27</v>
      </c>
      <c r="B49" s="379"/>
      <c r="C49" s="379"/>
      <c r="D49" s="379"/>
      <c r="E49" s="379"/>
      <c r="F49" s="379"/>
    </row>
    <row r="50" spans="1:6" ht="15" customHeight="1">
      <c r="A50" s="379"/>
      <c r="B50" s="379"/>
      <c r="C50" s="379"/>
      <c r="D50" s="379"/>
      <c r="E50" s="379"/>
      <c r="F50" s="379"/>
    </row>
    <row r="51" spans="1:6" ht="15">
      <c r="A51" s="1" t="s">
        <v>56</v>
      </c>
      <c r="B51" s="38"/>
      <c r="C51" s="40"/>
      <c r="D51" s="41"/>
      <c r="E51" s="41"/>
      <c r="F51" s="41"/>
    </row>
    <row r="52" spans="1:6" ht="15">
      <c r="A52" s="1"/>
      <c r="B52" s="38"/>
      <c r="C52" s="40"/>
      <c r="D52" s="41"/>
      <c r="E52" s="41"/>
      <c r="F52" s="41"/>
    </row>
    <row r="53" spans="1:6" ht="15">
      <c r="A53" s="1" t="s">
        <v>42</v>
      </c>
      <c r="B53" s="38"/>
      <c r="C53" s="40"/>
      <c r="D53" s="41"/>
      <c r="E53" s="41"/>
      <c r="F53" s="41"/>
    </row>
    <row r="54" spans="1:6" ht="15" customHeight="1">
      <c r="A54" s="38"/>
      <c r="B54" s="38"/>
      <c r="C54" s="40"/>
      <c r="D54" s="41"/>
      <c r="E54" s="41"/>
      <c r="F54" s="41"/>
    </row>
    <row r="55" spans="1:6" ht="15" customHeight="1">
      <c r="A55" s="377" t="s">
        <v>296</v>
      </c>
      <c r="B55" s="378"/>
      <c r="C55" s="378"/>
      <c r="D55" s="378"/>
      <c r="E55" s="378"/>
      <c r="F55" s="378"/>
    </row>
    <row r="56" spans="1:6" ht="15" customHeight="1">
      <c r="A56" s="378"/>
      <c r="B56" s="378"/>
      <c r="C56" s="378"/>
      <c r="D56" s="378"/>
      <c r="E56" s="378"/>
      <c r="F56" s="378"/>
    </row>
    <row r="57" spans="1:6" ht="15" customHeight="1">
      <c r="A57" s="378"/>
      <c r="B57" s="378"/>
      <c r="C57" s="378"/>
      <c r="D57" s="378"/>
      <c r="E57" s="378"/>
      <c r="F57" s="378"/>
    </row>
    <row r="58" spans="1:6" ht="15">
      <c r="A58" s="41"/>
      <c r="B58" s="41"/>
      <c r="C58" s="41"/>
      <c r="D58" s="41"/>
      <c r="E58" s="41"/>
      <c r="F58" s="41"/>
    </row>
    <row r="59" ht="15">
      <c r="A59" s="1" t="s">
        <v>77</v>
      </c>
    </row>
    <row r="60" spans="1:5" ht="15">
      <c r="A60" s="4" t="s">
        <v>44</v>
      </c>
      <c r="B60" s="4" t="s">
        <v>29</v>
      </c>
      <c r="C60" s="4" t="s">
        <v>83</v>
      </c>
      <c r="D60" s="4" t="s">
        <v>30</v>
      </c>
      <c r="E60" s="4" t="s">
        <v>78</v>
      </c>
    </row>
    <row r="61" spans="1:5" ht="15">
      <c r="A61" s="31" t="s">
        <v>91</v>
      </c>
      <c r="B61" s="33">
        <v>22242.36004600705</v>
      </c>
      <c r="C61" s="6">
        <f>B61/$B$71</f>
        <v>0.4209465299912672</v>
      </c>
      <c r="D61" s="33">
        <v>39887.46006564213</v>
      </c>
      <c r="E61" s="6">
        <f>B61/D61</f>
        <v>0.557627886293165</v>
      </c>
    </row>
    <row r="62" spans="1:5" ht="15">
      <c r="A62" s="31" t="s">
        <v>90</v>
      </c>
      <c r="B62" s="33">
        <v>13030.689998839383</v>
      </c>
      <c r="C62" s="6">
        <f aca="true" t="shared" si="4" ref="C62:C71">B62/$B$71</f>
        <v>0.24661158829627236</v>
      </c>
      <c r="D62" s="33">
        <v>62462.59999261367</v>
      </c>
      <c r="E62" s="6">
        <f aca="true" t="shared" si="5" ref="E62:E71">B62/D62</f>
        <v>0.2086158757461311</v>
      </c>
    </row>
    <row r="63" spans="1:5" ht="15">
      <c r="A63" s="31" t="s">
        <v>158</v>
      </c>
      <c r="B63" s="33">
        <v>3455.5000076828237</v>
      </c>
      <c r="C63" s="6">
        <f t="shared" si="4"/>
        <v>0.06539687041348871</v>
      </c>
      <c r="D63" s="33">
        <v>10386.520013919684</v>
      </c>
      <c r="E63" s="6">
        <f t="shared" si="5"/>
        <v>0.3326908341823703</v>
      </c>
    </row>
    <row r="64" spans="1:5" ht="15">
      <c r="A64" s="31" t="s">
        <v>103</v>
      </c>
      <c r="B64" s="33">
        <v>2944.810002050212</v>
      </c>
      <c r="C64" s="6">
        <f t="shared" si="4"/>
        <v>0.05573183552835922</v>
      </c>
      <c r="D64" s="33">
        <v>14719.570005680018</v>
      </c>
      <c r="E64" s="6">
        <f t="shared" si="5"/>
        <v>0.2000608714054733</v>
      </c>
    </row>
    <row r="65" spans="1:5" ht="15">
      <c r="A65" s="31" t="s">
        <v>85</v>
      </c>
      <c r="B65" s="33">
        <v>2067.1900042452025</v>
      </c>
      <c r="C65" s="6">
        <f t="shared" si="4"/>
        <v>0.039122487780961224</v>
      </c>
      <c r="D65" s="33">
        <v>7973.970010758504</v>
      </c>
      <c r="E65" s="6">
        <f t="shared" si="5"/>
        <v>0.2592422596844663</v>
      </c>
    </row>
    <row r="66" spans="1:5" ht="15">
      <c r="A66" s="31" t="s">
        <v>84</v>
      </c>
      <c r="B66" s="33">
        <v>1821.3600002470653</v>
      </c>
      <c r="C66" s="6">
        <f t="shared" si="4"/>
        <v>0.034470045911631254</v>
      </c>
      <c r="D66" s="33">
        <v>9290.620018364125</v>
      </c>
      <c r="E66" s="6">
        <f t="shared" si="5"/>
        <v>0.19604289021043905</v>
      </c>
    </row>
    <row r="67" spans="1:5" ht="15">
      <c r="A67" s="31" t="s">
        <v>120</v>
      </c>
      <c r="B67" s="33">
        <v>589.8999978677241</v>
      </c>
      <c r="C67" s="6">
        <f t="shared" si="4"/>
        <v>0.011164119123629246</v>
      </c>
      <c r="D67" s="33">
        <v>2106.9299993391937</v>
      </c>
      <c r="E67" s="6">
        <f t="shared" si="5"/>
        <v>0.2799808242574443</v>
      </c>
    </row>
    <row r="68" spans="1:5" ht="15">
      <c r="A68" s="31" t="s">
        <v>159</v>
      </c>
      <c r="B68" s="33">
        <v>351.29999995982104</v>
      </c>
      <c r="C68" s="6">
        <f t="shared" si="4"/>
        <v>0.006648508326595771</v>
      </c>
      <c r="D68" s="33">
        <v>2836.13000604806</v>
      </c>
      <c r="E68" s="6">
        <f t="shared" si="5"/>
        <v>0.123865972014919</v>
      </c>
    </row>
    <row r="69" spans="1:5" ht="15">
      <c r="A69" s="31" t="s">
        <v>121</v>
      </c>
      <c r="B69" s="33">
        <v>207.95000017808002</v>
      </c>
      <c r="C69" s="6">
        <f t="shared" si="4"/>
        <v>0.00393554599447106</v>
      </c>
      <c r="D69" s="33">
        <v>1886.960002949049</v>
      </c>
      <c r="E69" s="6">
        <f t="shared" si="5"/>
        <v>0.11020371383234613</v>
      </c>
    </row>
    <row r="70" spans="1:5" ht="15">
      <c r="A70" s="31" t="s">
        <v>6</v>
      </c>
      <c r="B70" s="33">
        <v>6127.85999879882</v>
      </c>
      <c r="C70" s="6">
        <f t="shared" si="4"/>
        <v>0.11597246863332411</v>
      </c>
      <c r="D70" s="33">
        <v>158495.770130314</v>
      </c>
      <c r="E70" s="6">
        <f t="shared" si="5"/>
        <v>0.03866260906370272</v>
      </c>
    </row>
    <row r="71" spans="1:5" ht="15">
      <c r="A71" s="189" t="s">
        <v>2</v>
      </c>
      <c r="B71" s="36">
        <v>52838.92005587617</v>
      </c>
      <c r="C71" s="185">
        <f t="shared" si="4"/>
        <v>1</v>
      </c>
      <c r="D71" s="36">
        <v>310046.53024562844</v>
      </c>
      <c r="E71" s="185">
        <f t="shared" si="5"/>
        <v>0.17042254920258437</v>
      </c>
    </row>
    <row r="72" spans="1:7" ht="15" customHeight="1">
      <c r="A72" s="379" t="s">
        <v>27</v>
      </c>
      <c r="B72" s="379"/>
      <c r="C72" s="379"/>
      <c r="D72" s="379"/>
      <c r="E72" s="379"/>
      <c r="F72" s="379"/>
      <c r="G72" s="42"/>
    </row>
    <row r="73" spans="1:7" ht="15">
      <c r="A73" s="379"/>
      <c r="B73" s="379"/>
      <c r="C73" s="379"/>
      <c r="D73" s="379"/>
      <c r="E73" s="379"/>
      <c r="F73" s="379"/>
      <c r="G73" s="42"/>
    </row>
    <row r="75" spans="1:6" ht="15.75" customHeight="1">
      <c r="A75" s="377" t="s">
        <v>160</v>
      </c>
      <c r="B75" s="378"/>
      <c r="C75" s="378"/>
      <c r="D75" s="378"/>
      <c r="E75" s="378"/>
      <c r="F75" s="378"/>
    </row>
    <row r="76" spans="1:6" ht="15">
      <c r="A76" s="378"/>
      <c r="B76" s="378"/>
      <c r="C76" s="378"/>
      <c r="D76" s="378"/>
      <c r="E76" s="378"/>
      <c r="F76" s="378"/>
    </row>
    <row r="77" spans="1:6" ht="15">
      <c r="A77" s="378"/>
      <c r="B77" s="378"/>
      <c r="C77" s="378"/>
      <c r="D77" s="378"/>
      <c r="E77" s="378"/>
      <c r="F77" s="378"/>
    </row>
    <row r="78" spans="1:6" ht="15">
      <c r="A78" s="378"/>
      <c r="B78" s="378"/>
      <c r="C78" s="378"/>
      <c r="D78" s="378"/>
      <c r="E78" s="378"/>
      <c r="F78" s="378"/>
    </row>
    <row r="80" ht="15">
      <c r="A80" s="1" t="s">
        <v>161</v>
      </c>
    </row>
    <row r="81" spans="1:5" ht="15">
      <c r="A81" s="189" t="s">
        <v>162</v>
      </c>
      <c r="B81" s="189" t="s">
        <v>29</v>
      </c>
      <c r="C81" s="189" t="s">
        <v>83</v>
      </c>
      <c r="D81" s="189" t="s">
        <v>30</v>
      </c>
      <c r="E81" s="189" t="s">
        <v>78</v>
      </c>
    </row>
    <row r="82" spans="1:5" ht="15">
      <c r="A82" s="31" t="s">
        <v>163</v>
      </c>
      <c r="B82" s="33">
        <v>40896.73997663421</v>
      </c>
      <c r="C82" s="32">
        <f>B82/$B$85</f>
        <v>0.7020075248388267</v>
      </c>
      <c r="D82" s="33">
        <v>655866.9495046207</v>
      </c>
      <c r="E82" s="32">
        <f>B82/D82</f>
        <v>0.06235523837193459</v>
      </c>
    </row>
    <row r="83" spans="1:5" ht="15">
      <c r="A83" s="31" t="s">
        <v>164</v>
      </c>
      <c r="B83" s="33">
        <v>11909.039911632075</v>
      </c>
      <c r="C83" s="32">
        <f>B83/$B$85</f>
        <v>0.20442303314024873</v>
      </c>
      <c r="D83" s="33">
        <v>1614019.0496791766</v>
      </c>
      <c r="E83" s="32">
        <f>B83/D83</f>
        <v>0.007378500219064496</v>
      </c>
    </row>
    <row r="84" spans="1:5" ht="15">
      <c r="A84" s="31" t="s">
        <v>6</v>
      </c>
      <c r="B84" s="33">
        <v>5451.0600024794185</v>
      </c>
      <c r="C84" s="32">
        <f>B84/$B$85</f>
        <v>0.09356944202092461</v>
      </c>
      <c r="D84" s="33">
        <v>436152.8206469193</v>
      </c>
      <c r="E84" s="32">
        <f>B84/D84</f>
        <v>0.012498050555752885</v>
      </c>
    </row>
    <row r="85" spans="1:5" ht="15">
      <c r="A85" s="189" t="s">
        <v>2</v>
      </c>
      <c r="B85" s="36">
        <v>58256.83989074571</v>
      </c>
      <c r="C85" s="35">
        <f>B85/$B$85</f>
        <v>1</v>
      </c>
      <c r="D85" s="36">
        <v>2706038.8198307166</v>
      </c>
      <c r="E85" s="35">
        <f>B85/D85</f>
        <v>0.021528456821765077</v>
      </c>
    </row>
    <row r="86" spans="1:6" ht="15">
      <c r="A86" s="379" t="s">
        <v>27</v>
      </c>
      <c r="B86" s="379"/>
      <c r="C86" s="379"/>
      <c r="D86" s="379"/>
      <c r="E86" s="379"/>
      <c r="F86" s="379"/>
    </row>
    <row r="87" spans="1:6" ht="15">
      <c r="A87" s="379"/>
      <c r="B87" s="379"/>
      <c r="C87" s="379"/>
      <c r="D87" s="379"/>
      <c r="E87" s="379"/>
      <c r="F87" s="379"/>
    </row>
    <row r="88" spans="1:6" ht="15">
      <c r="A88" s="125"/>
      <c r="B88" s="125"/>
      <c r="C88" s="125"/>
      <c r="D88" s="125"/>
      <c r="E88" s="125"/>
      <c r="F88" s="125"/>
    </row>
    <row r="89" spans="1:6" ht="15.75" customHeight="1">
      <c r="A89" s="377" t="s">
        <v>291</v>
      </c>
      <c r="B89" s="377"/>
      <c r="C89" s="377"/>
      <c r="D89" s="377"/>
      <c r="E89" s="377"/>
      <c r="F89" s="377"/>
    </row>
    <row r="90" spans="1:6" ht="15">
      <c r="A90" s="377"/>
      <c r="B90" s="377"/>
      <c r="C90" s="377"/>
      <c r="D90" s="377"/>
      <c r="E90" s="377"/>
      <c r="F90" s="377"/>
    </row>
    <row r="91" spans="1:6" ht="15">
      <c r="A91" s="377"/>
      <c r="B91" s="377"/>
      <c r="C91" s="377"/>
      <c r="D91" s="377"/>
      <c r="E91" s="377"/>
      <c r="F91" s="377"/>
    </row>
    <row r="92" spans="1:6" ht="15">
      <c r="A92" s="125"/>
      <c r="B92" s="125"/>
      <c r="C92" s="125"/>
      <c r="D92" s="125"/>
      <c r="E92" s="125"/>
      <c r="F92" s="125"/>
    </row>
    <row r="93" ht="15">
      <c r="A93" s="1" t="s">
        <v>165</v>
      </c>
    </row>
    <row r="94" spans="1:5" ht="15">
      <c r="A94" s="4" t="s">
        <v>166</v>
      </c>
      <c r="B94" s="4" t="s">
        <v>29</v>
      </c>
      <c r="C94" s="4" t="s">
        <v>83</v>
      </c>
      <c r="D94" s="4" t="s">
        <v>30</v>
      </c>
      <c r="E94" s="4" t="s">
        <v>78</v>
      </c>
    </row>
    <row r="95" spans="1:5" ht="15">
      <c r="A95" s="31" t="s">
        <v>167</v>
      </c>
      <c r="B95" s="33">
        <v>284.430000773931</v>
      </c>
      <c r="C95" s="32">
        <f>B95/$B$98</f>
        <v>0.33757600900134094</v>
      </c>
      <c r="D95" s="33">
        <v>329.9775010181844</v>
      </c>
      <c r="E95" s="32">
        <f>B95/D95</f>
        <v>0.8619678611308006</v>
      </c>
    </row>
    <row r="96" spans="1:5" ht="15">
      <c r="A96" s="31" t="s">
        <v>168</v>
      </c>
      <c r="B96" s="33">
        <v>132.75720018027098</v>
      </c>
      <c r="C96" s="32">
        <f>B96/$B$98</f>
        <v>0.1575630055940129</v>
      </c>
      <c r="D96" s="33">
        <v>406.65560011355615</v>
      </c>
      <c r="E96" s="32">
        <f>B96/D96</f>
        <v>0.3264610155207486</v>
      </c>
    </row>
    <row r="97" spans="1:5" ht="15">
      <c r="A97" s="31" t="s">
        <v>6</v>
      </c>
      <c r="B97" s="33">
        <v>425.37860108655013</v>
      </c>
      <c r="C97" s="32">
        <f>B97/$B$98</f>
        <v>0.5048609854046462</v>
      </c>
      <c r="D97" s="33">
        <v>1439.7770046806395</v>
      </c>
      <c r="E97" s="32">
        <f>B97/D97</f>
        <v>0.2954475586869818</v>
      </c>
    </row>
    <row r="98" spans="1:5" ht="15">
      <c r="A98" s="189" t="s">
        <v>2</v>
      </c>
      <c r="B98" s="36">
        <v>842.5658020407521</v>
      </c>
      <c r="C98" s="35">
        <f>B98/$B$98</f>
        <v>1</v>
      </c>
      <c r="D98" s="36">
        <v>2176.41010581238</v>
      </c>
      <c r="E98" s="35">
        <f>B98/D98</f>
        <v>0.3871355861611619</v>
      </c>
    </row>
    <row r="99" spans="1:6" ht="15">
      <c r="A99" s="379" t="s">
        <v>27</v>
      </c>
      <c r="B99" s="379"/>
      <c r="C99" s="379"/>
      <c r="D99" s="379"/>
      <c r="E99" s="379"/>
      <c r="F99" s="379"/>
    </row>
    <row r="100" spans="1:6" ht="15">
      <c r="A100" s="379"/>
      <c r="B100" s="379"/>
      <c r="C100" s="379"/>
      <c r="D100" s="379"/>
      <c r="E100" s="379"/>
      <c r="F100" s="379"/>
    </row>
  </sheetData>
  <sheetProtection/>
  <mergeCells count="10">
    <mergeCell ref="A5:F8"/>
    <mergeCell ref="A55:F57"/>
    <mergeCell ref="A89:F91"/>
    <mergeCell ref="A75:F78"/>
    <mergeCell ref="A86:F87"/>
    <mergeCell ref="A99:F100"/>
    <mergeCell ref="A49:F50"/>
    <mergeCell ref="A72:F73"/>
    <mergeCell ref="A25:F26"/>
    <mergeCell ref="A28:F33"/>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Valparaíso, Información Censo 2007</oddHeader>
  </headerFooter>
  <rowBreaks count="1" manualBreakCount="1">
    <brk id="50" max="5" man="1"/>
  </rowBreaks>
  <ignoredErrors>
    <ignoredError sqref="C24" formula="1"/>
  </ignoredErrors>
</worksheet>
</file>

<file path=xl/worksheets/sheet8.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42" customWidth="1"/>
    <col min="3" max="3" width="7.28125" style="242" customWidth="1"/>
    <col min="4" max="5" width="20.8515625" style="242" customWidth="1"/>
    <col min="6" max="16384" width="11.421875" style="242" customWidth="1"/>
  </cols>
  <sheetData>
    <row r="1" ht="15.75" customHeight="1">
      <c r="A1" s="241" t="s">
        <v>79</v>
      </c>
    </row>
    <row r="2" ht="15.75" customHeight="1">
      <c r="A2" s="241"/>
    </row>
    <row r="3" ht="15.75" customHeight="1"/>
    <row r="4" spans="1:5" ht="21" customHeight="1">
      <c r="A4" s="389" t="s">
        <v>186</v>
      </c>
      <c r="B4" s="389"/>
      <c r="D4" s="383" t="s">
        <v>206</v>
      </c>
      <c r="E4" s="384"/>
    </row>
    <row r="5" spans="1:5" ht="15.75" customHeight="1">
      <c r="A5" s="385" t="s">
        <v>81</v>
      </c>
      <c r="B5" s="386"/>
      <c r="D5" s="385" t="s">
        <v>81</v>
      </c>
      <c r="E5" s="386"/>
    </row>
    <row r="6" spans="1:5" ht="15.75" customHeight="1">
      <c r="A6" s="381" t="s">
        <v>178</v>
      </c>
      <c r="B6" s="382"/>
      <c r="D6" s="381" t="s">
        <v>202</v>
      </c>
      <c r="E6" s="382"/>
    </row>
    <row r="7" spans="1:5" ht="15.75" customHeight="1">
      <c r="A7" s="381" t="s">
        <v>185</v>
      </c>
      <c r="B7" s="382"/>
      <c r="D7" s="381" t="s">
        <v>203</v>
      </c>
      <c r="E7" s="382"/>
    </row>
    <row r="8" spans="1:5" ht="15.75" customHeight="1">
      <c r="A8" s="381" t="s">
        <v>184</v>
      </c>
      <c r="B8" s="382"/>
      <c r="D8" s="381" t="s">
        <v>175</v>
      </c>
      <c r="E8" s="382"/>
    </row>
    <row r="9" spans="1:5" ht="15.75" customHeight="1">
      <c r="A9" s="381" t="s">
        <v>183</v>
      </c>
      <c r="B9" s="382"/>
      <c r="D9" s="381" t="s">
        <v>204</v>
      </c>
      <c r="E9" s="382"/>
    </row>
    <row r="10" spans="1:5" ht="15.75" customHeight="1">
      <c r="A10" s="243"/>
      <c r="B10" s="243"/>
      <c r="D10" s="381" t="s">
        <v>205</v>
      </c>
      <c r="E10" s="382"/>
    </row>
    <row r="11" spans="4:5" ht="15.75" customHeight="1">
      <c r="D11" s="381" t="s">
        <v>285</v>
      </c>
      <c r="E11" s="382"/>
    </row>
    <row r="12" spans="1:2" ht="21" customHeight="1">
      <c r="A12" s="383" t="s">
        <v>187</v>
      </c>
      <c r="B12" s="384"/>
    </row>
    <row r="13" spans="1:2" ht="15.75" customHeight="1">
      <c r="A13" s="385" t="s">
        <v>49</v>
      </c>
      <c r="B13" s="386"/>
    </row>
    <row r="14" spans="1:5" ht="21" customHeight="1">
      <c r="A14" s="381" t="s">
        <v>182</v>
      </c>
      <c r="B14" s="382"/>
      <c r="D14" s="383" t="s">
        <v>219</v>
      </c>
      <c r="E14" s="384"/>
    </row>
    <row r="15" spans="1:5" ht="15.75" customHeight="1">
      <c r="A15" s="243"/>
      <c r="B15" s="243"/>
      <c r="D15" s="385" t="s">
        <v>81</v>
      </c>
      <c r="E15" s="386"/>
    </row>
    <row r="16" spans="1:5" ht="15.75" customHeight="1">
      <c r="A16" s="244"/>
      <c r="B16" s="244"/>
      <c r="D16" s="381" t="s">
        <v>214</v>
      </c>
      <c r="E16" s="382"/>
    </row>
    <row r="17" spans="1:5" ht="21" customHeight="1">
      <c r="A17" s="385" t="s">
        <v>192</v>
      </c>
      <c r="B17" s="386"/>
      <c r="D17" s="381" t="s">
        <v>215</v>
      </c>
      <c r="E17" s="382"/>
    </row>
    <row r="18" spans="1:5" ht="15.75" customHeight="1">
      <c r="A18" s="385" t="s">
        <v>81</v>
      </c>
      <c r="B18" s="386"/>
      <c r="D18" s="381" t="s">
        <v>216</v>
      </c>
      <c r="E18" s="382"/>
    </row>
    <row r="19" spans="1:5" ht="15.75" customHeight="1">
      <c r="A19" s="381" t="s">
        <v>177</v>
      </c>
      <c r="B19" s="382"/>
      <c r="D19" s="381" t="s">
        <v>217</v>
      </c>
      <c r="E19" s="382"/>
    </row>
    <row r="20" spans="1:5" ht="15.75" customHeight="1">
      <c r="A20" s="381" t="s">
        <v>188</v>
      </c>
      <c r="B20" s="382"/>
      <c r="D20" s="381" t="s">
        <v>180</v>
      </c>
      <c r="E20" s="382"/>
    </row>
    <row r="21" spans="1:5" ht="15.75" customHeight="1">
      <c r="A21" s="381" t="s">
        <v>189</v>
      </c>
      <c r="B21" s="382"/>
      <c r="D21" s="381" t="s">
        <v>218</v>
      </c>
      <c r="E21" s="382"/>
    </row>
    <row r="22" spans="1:2" ht="15.75" customHeight="1">
      <c r="A22" s="381" t="s">
        <v>190</v>
      </c>
      <c r="B22" s="382"/>
    </row>
    <row r="23" spans="1:5" ht="15.75" customHeight="1">
      <c r="A23" s="381" t="s">
        <v>191</v>
      </c>
      <c r="B23" s="382"/>
      <c r="D23" s="383" t="s">
        <v>341</v>
      </c>
      <c r="E23" s="384"/>
    </row>
    <row r="24" spans="1:5" ht="21" customHeight="1">
      <c r="A24" s="243"/>
      <c r="B24" s="243"/>
      <c r="D24" s="385" t="s">
        <v>81</v>
      </c>
      <c r="E24" s="386"/>
    </row>
    <row r="25" spans="4:5" ht="15.75" customHeight="1">
      <c r="D25" s="381" t="s">
        <v>212</v>
      </c>
      <c r="E25" s="382"/>
    </row>
    <row r="26" spans="1:5" ht="21" customHeight="1">
      <c r="A26" s="383" t="s">
        <v>201</v>
      </c>
      <c r="B26" s="384"/>
      <c r="D26" s="381" t="s">
        <v>199</v>
      </c>
      <c r="E26" s="382"/>
    </row>
    <row r="27" spans="1:5" ht="15.75" customHeight="1">
      <c r="A27" s="385" t="s">
        <v>81</v>
      </c>
      <c r="B27" s="386"/>
      <c r="D27" s="381" t="s">
        <v>198</v>
      </c>
      <c r="E27" s="382"/>
    </row>
    <row r="28" spans="1:5" ht="15.75" customHeight="1">
      <c r="A28" s="381" t="s">
        <v>179</v>
      </c>
      <c r="B28" s="382"/>
      <c r="D28" s="381" t="s">
        <v>213</v>
      </c>
      <c r="E28" s="382"/>
    </row>
    <row r="29" spans="1:2" ht="15.75" customHeight="1">
      <c r="A29" s="381" t="s">
        <v>200</v>
      </c>
      <c r="B29" s="382"/>
    </row>
    <row r="30" spans="1:2" ht="15.75" customHeight="1">
      <c r="A30" s="381" t="s">
        <v>196</v>
      </c>
      <c r="B30" s="382"/>
    </row>
    <row r="31" spans="1:5" ht="15.75" customHeight="1">
      <c r="A31" s="381" t="s">
        <v>194</v>
      </c>
      <c r="B31" s="382"/>
      <c r="D31" s="383" t="s">
        <v>207</v>
      </c>
      <c r="E31" s="384"/>
    </row>
    <row r="32" spans="1:5" ht="15.75" customHeight="1">
      <c r="A32" s="381" t="s">
        <v>342</v>
      </c>
      <c r="B32" s="382"/>
      <c r="D32" s="245" t="s">
        <v>80</v>
      </c>
      <c r="E32" s="245" t="s">
        <v>176</v>
      </c>
    </row>
    <row r="33" spans="1:5" ht="15.75" customHeight="1">
      <c r="A33" s="381" t="s">
        <v>343</v>
      </c>
      <c r="B33" s="382"/>
      <c r="D33" s="385" t="s">
        <v>81</v>
      </c>
      <c r="E33" s="386"/>
    </row>
    <row r="34" spans="1:5" ht="15.75" customHeight="1">
      <c r="A34" s="381" t="s">
        <v>197</v>
      </c>
      <c r="B34" s="382"/>
      <c r="D34" s="381" t="s">
        <v>176</v>
      </c>
      <c r="E34" s="382"/>
    </row>
    <row r="35" spans="1:5" ht="15.75" customHeight="1">
      <c r="A35" s="388"/>
      <c r="B35" s="388"/>
      <c r="D35" s="381" t="s">
        <v>209</v>
      </c>
      <c r="E35" s="382"/>
    </row>
    <row r="36" spans="1:5" ht="15.75" customHeight="1">
      <c r="A36" s="243"/>
      <c r="B36" s="243"/>
      <c r="D36" s="381" t="s">
        <v>211</v>
      </c>
      <c r="E36" s="382"/>
    </row>
    <row r="37" spans="4:5" ht="21" customHeight="1">
      <c r="D37" s="381" t="s">
        <v>210</v>
      </c>
      <c r="E37" s="382"/>
    </row>
    <row r="38" spans="4:5" ht="15.75" customHeight="1">
      <c r="D38" s="381" t="s">
        <v>208</v>
      </c>
      <c r="E38" s="382"/>
    </row>
    <row r="39" ht="15.75" customHeight="1"/>
    <row r="40" spans="1:7" ht="15.75" customHeight="1">
      <c r="A40" s="387" t="s">
        <v>344</v>
      </c>
      <c r="B40" s="387"/>
      <c r="C40" s="387"/>
      <c r="D40" s="387"/>
      <c r="E40" s="387"/>
      <c r="F40" s="246"/>
      <c r="G40" s="247"/>
    </row>
    <row r="41" spans="1:7" ht="15.75" customHeight="1">
      <c r="A41" s="387"/>
      <c r="B41" s="387"/>
      <c r="C41" s="387"/>
      <c r="D41" s="387"/>
      <c r="E41" s="387"/>
      <c r="G41" s="247"/>
    </row>
    <row r="42" ht="15.75" customHeight="1"/>
    <row r="43" ht="15.75" customHeight="1"/>
    <row r="44" ht="15.75" customHeight="1"/>
    <row r="45" spans="1:2" ht="15.75" customHeight="1">
      <c r="A45" s="243"/>
      <c r="B45" s="243"/>
    </row>
    <row r="48" ht="15.75" customHeight="1">
      <c r="G48" s="247"/>
    </row>
    <row r="49" ht="15.75" customHeight="1">
      <c r="G49" s="247"/>
    </row>
    <row r="50" ht="15.75" customHeight="1">
      <c r="G50" s="247"/>
    </row>
    <row r="51" ht="15.75" customHeight="1">
      <c r="G51" s="247"/>
    </row>
    <row r="52" ht="15.75" customHeight="1">
      <c r="G52" s="247"/>
    </row>
    <row r="53" ht="15.75" customHeight="1">
      <c r="G53" s="247"/>
    </row>
    <row r="54" ht="15.75" customHeight="1">
      <c r="G54" s="247"/>
    </row>
    <row r="55" ht="15.75" customHeight="1">
      <c r="G55" s="247"/>
    </row>
  </sheetData>
  <sheetProtection/>
  <mergeCells count="56">
    <mergeCell ref="A4:B4"/>
    <mergeCell ref="D4:E4"/>
    <mergeCell ref="A5:B5"/>
    <mergeCell ref="D5:E5"/>
    <mergeCell ref="A6:B6"/>
    <mergeCell ref="D6:E6"/>
    <mergeCell ref="A7:B7"/>
    <mergeCell ref="D7:E7"/>
    <mergeCell ref="A8:B8"/>
    <mergeCell ref="D8:E8"/>
    <mergeCell ref="A9:B9"/>
    <mergeCell ref="D9:E9"/>
    <mergeCell ref="D10:E10"/>
    <mergeCell ref="D11:E11"/>
    <mergeCell ref="A23:B23"/>
    <mergeCell ref="A17:B17"/>
    <mergeCell ref="A18:B18"/>
    <mergeCell ref="A19:B19"/>
    <mergeCell ref="A12:B12"/>
    <mergeCell ref="A13:B13"/>
    <mergeCell ref="A14:B14"/>
    <mergeCell ref="D14:E14"/>
    <mergeCell ref="A26:B26"/>
    <mergeCell ref="D26:E26"/>
    <mergeCell ref="A27:B27"/>
    <mergeCell ref="D27:E27"/>
    <mergeCell ref="A28:B28"/>
    <mergeCell ref="A20:B20"/>
    <mergeCell ref="D20:E20"/>
    <mergeCell ref="A21:B21"/>
    <mergeCell ref="D21:E21"/>
    <mergeCell ref="A22:B22"/>
    <mergeCell ref="A29:B29"/>
    <mergeCell ref="D28:E28"/>
    <mergeCell ref="A30:B30"/>
    <mergeCell ref="A31:B31"/>
    <mergeCell ref="A32:B32"/>
    <mergeCell ref="A33:B33"/>
    <mergeCell ref="D37:E37"/>
    <mergeCell ref="D38:E38"/>
    <mergeCell ref="A40:E41"/>
    <mergeCell ref="D16:E16"/>
    <mergeCell ref="D15:E15"/>
    <mergeCell ref="A34:B34"/>
    <mergeCell ref="A35:B35"/>
    <mergeCell ref="D31:E31"/>
    <mergeCell ref="D33:E33"/>
    <mergeCell ref="D34:E34"/>
    <mergeCell ref="D19:E19"/>
    <mergeCell ref="D18:E18"/>
    <mergeCell ref="D17:E17"/>
    <mergeCell ref="D23:E23"/>
    <mergeCell ref="D36:E36"/>
    <mergeCell ref="D35:E35"/>
    <mergeCell ref="D25:E25"/>
    <mergeCell ref="D24:E24"/>
  </mergeCells>
  <printOptions horizontalCentered="1"/>
  <pageMargins left="0.5905511811023623" right="0.5905511811023623" top="0.5905511811023623" bottom="0.5905511811023623" header="0.31496062992125984" footer="0.31496062992125984"/>
  <pageSetup horizontalDpi="600" verticalDpi="600" orientation="landscape" scale="79" r:id="rId1"/>
  <headerFooter>
    <oddHeader>&amp;R&amp;12Región de Valparaíso</oddHeader>
  </headerFooter>
</worksheet>
</file>

<file path=xl/worksheets/sheet9.xml><?xml version="1.0" encoding="utf-8"?>
<worksheet xmlns="http://schemas.openxmlformats.org/spreadsheetml/2006/main" xmlns:r="http://schemas.openxmlformats.org/officeDocument/2006/relationships">
  <dimension ref="A1:G67"/>
  <sheetViews>
    <sheetView view="pageBreakPreview" zoomScaleSheetLayoutView="100" zoomScalePageLayoutView="0" workbookViewId="0" topLeftCell="A1">
      <selection activeCell="A1" sqref="A1"/>
    </sheetView>
  </sheetViews>
  <sheetFormatPr defaultColWidth="11.421875" defaultRowHeight="21" customHeight="1"/>
  <cols>
    <col min="1" max="1" width="57.7109375" style="201" customWidth="1"/>
    <col min="2" max="2" width="31.140625" style="201" customWidth="1"/>
    <col min="3" max="3" width="8.8515625" style="201" customWidth="1"/>
    <col min="4" max="4" width="37.140625" style="201" customWidth="1"/>
    <col min="5" max="5" width="20.140625" style="201" customWidth="1"/>
    <col min="6" max="6" width="12.28125" style="201" customWidth="1"/>
    <col min="7" max="16384" width="11.421875" style="201" customWidth="1"/>
  </cols>
  <sheetData>
    <row r="1" spans="1:7" ht="21" customHeight="1">
      <c r="A1" s="267" t="s">
        <v>74</v>
      </c>
      <c r="B1" s="266"/>
      <c r="C1" s="266"/>
      <c r="D1" s="266"/>
      <c r="E1" s="266"/>
      <c r="F1" s="266"/>
      <c r="G1" s="266"/>
    </row>
    <row r="2" spans="1:7" ht="21" customHeight="1">
      <c r="A2" s="266"/>
      <c r="B2" s="266"/>
      <c r="C2" s="267"/>
      <c r="D2" s="267"/>
      <c r="E2" s="267"/>
      <c r="F2" s="267"/>
      <c r="G2" s="267"/>
    </row>
    <row r="3" spans="1:7" ht="21" customHeight="1">
      <c r="A3" s="274" t="s">
        <v>7</v>
      </c>
      <c r="B3" s="274" t="s">
        <v>47</v>
      </c>
      <c r="C3" s="267"/>
      <c r="D3" s="274" t="s">
        <v>12</v>
      </c>
      <c r="E3" s="274" t="s">
        <v>49</v>
      </c>
      <c r="F3" s="274" t="s">
        <v>47</v>
      </c>
      <c r="G3" s="267"/>
    </row>
    <row r="4" spans="1:7" ht="21" customHeight="1">
      <c r="A4" s="271" t="s">
        <v>349</v>
      </c>
      <c r="B4" s="275" t="s">
        <v>50</v>
      </c>
      <c r="C4" s="266"/>
      <c r="D4" s="271" t="s">
        <v>220</v>
      </c>
      <c r="E4" s="271" t="s">
        <v>177</v>
      </c>
      <c r="F4" s="275" t="s">
        <v>102</v>
      </c>
      <c r="G4" s="267"/>
    </row>
    <row r="5" spans="1:7" ht="21" customHeight="1">
      <c r="A5" s="271" t="s">
        <v>243</v>
      </c>
      <c r="B5" s="275" t="s">
        <v>48</v>
      </c>
      <c r="C5" s="266"/>
      <c r="D5" s="271" t="s">
        <v>221</v>
      </c>
      <c r="E5" s="271" t="s">
        <v>188</v>
      </c>
      <c r="F5" s="275" t="s">
        <v>88</v>
      </c>
      <c r="G5" s="267"/>
    </row>
    <row r="6" spans="1:7" ht="21" customHeight="1">
      <c r="A6" s="271" t="s">
        <v>244</v>
      </c>
      <c r="B6" s="275" t="s">
        <v>101</v>
      </c>
      <c r="C6" s="266"/>
      <c r="D6" s="271" t="s">
        <v>222</v>
      </c>
      <c r="E6" s="271" t="s">
        <v>189</v>
      </c>
      <c r="F6" s="275" t="s">
        <v>102</v>
      </c>
      <c r="G6" s="267"/>
    </row>
    <row r="7" spans="1:7" ht="21" customHeight="1">
      <c r="A7" s="271" t="s">
        <v>350</v>
      </c>
      <c r="B7" s="275" t="s">
        <v>351</v>
      </c>
      <c r="C7" s="266"/>
      <c r="D7" s="271" t="s">
        <v>223</v>
      </c>
      <c r="E7" s="271" t="s">
        <v>190</v>
      </c>
      <c r="F7" s="275" t="s">
        <v>48</v>
      </c>
      <c r="G7" s="267"/>
    </row>
    <row r="8" spans="1:7" ht="21" customHeight="1">
      <c r="A8" s="271" t="s">
        <v>352</v>
      </c>
      <c r="B8" s="275" t="s">
        <v>48</v>
      </c>
      <c r="C8" s="266"/>
      <c r="D8" s="271" t="s">
        <v>317</v>
      </c>
      <c r="E8" s="271" t="s">
        <v>191</v>
      </c>
      <c r="F8" s="275" t="s">
        <v>318</v>
      </c>
      <c r="G8" s="266"/>
    </row>
    <row r="9" spans="1:7" ht="21" customHeight="1">
      <c r="A9" s="271"/>
      <c r="B9" s="271"/>
      <c r="C9" s="266"/>
      <c r="D9" s="271" t="s">
        <v>284</v>
      </c>
      <c r="E9" s="271" t="s">
        <v>202</v>
      </c>
      <c r="F9" s="275" t="s">
        <v>50</v>
      </c>
      <c r="G9" s="266"/>
    </row>
    <row r="10" spans="1:7" ht="21" customHeight="1">
      <c r="A10" s="274" t="s">
        <v>8</v>
      </c>
      <c r="B10" s="274" t="s">
        <v>47</v>
      </c>
      <c r="C10" s="266"/>
      <c r="D10" s="271" t="s">
        <v>224</v>
      </c>
      <c r="E10" s="271" t="s">
        <v>203</v>
      </c>
      <c r="F10" s="275" t="s">
        <v>48</v>
      </c>
      <c r="G10" s="266"/>
    </row>
    <row r="11" spans="1:7" ht="21" customHeight="1">
      <c r="A11" s="272" t="s">
        <v>353</v>
      </c>
      <c r="B11" s="275" t="s">
        <v>48</v>
      </c>
      <c r="C11" s="266"/>
      <c r="D11" s="271" t="s">
        <v>225</v>
      </c>
      <c r="E11" s="271" t="s">
        <v>175</v>
      </c>
      <c r="F11" s="275" t="s">
        <v>102</v>
      </c>
      <c r="G11" s="266"/>
    </row>
    <row r="12" spans="1:7" ht="21" customHeight="1">
      <c r="A12" s="272" t="s">
        <v>354</v>
      </c>
      <c r="B12" s="275" t="s">
        <v>355</v>
      </c>
      <c r="C12" s="266"/>
      <c r="D12" s="271" t="s">
        <v>226</v>
      </c>
      <c r="E12" s="271" t="s">
        <v>204</v>
      </c>
      <c r="F12" s="275" t="s">
        <v>101</v>
      </c>
      <c r="G12" s="266"/>
    </row>
    <row r="13" spans="1:7" ht="21" customHeight="1">
      <c r="A13" s="272" t="s">
        <v>356</v>
      </c>
      <c r="B13" s="275" t="s">
        <v>357</v>
      </c>
      <c r="C13" s="266"/>
      <c r="D13" s="271" t="s">
        <v>227</v>
      </c>
      <c r="E13" s="271" t="s">
        <v>205</v>
      </c>
      <c r="F13" s="275" t="s">
        <v>45</v>
      </c>
      <c r="G13" s="266"/>
    </row>
    <row r="14" spans="1:7" ht="21" customHeight="1">
      <c r="A14" s="272" t="s">
        <v>358</v>
      </c>
      <c r="B14" s="275" t="s">
        <v>48</v>
      </c>
      <c r="C14" s="266"/>
      <c r="D14" s="271" t="s">
        <v>319</v>
      </c>
      <c r="E14" s="271" t="s">
        <v>285</v>
      </c>
      <c r="F14" s="275" t="s">
        <v>117</v>
      </c>
      <c r="G14" s="266"/>
    </row>
    <row r="15" spans="1:7" ht="21" customHeight="1">
      <c r="A15" s="272" t="s">
        <v>359</v>
      </c>
      <c r="B15" s="275" t="s">
        <v>101</v>
      </c>
      <c r="C15" s="266"/>
      <c r="D15" s="271" t="s">
        <v>320</v>
      </c>
      <c r="E15" s="271" t="s">
        <v>208</v>
      </c>
      <c r="F15" s="275" t="s">
        <v>321</v>
      </c>
      <c r="G15" s="266"/>
    </row>
    <row r="16" spans="1:7" ht="21" customHeight="1">
      <c r="A16" s="272" t="s">
        <v>360</v>
      </c>
      <c r="B16" s="275" t="s">
        <v>48</v>
      </c>
      <c r="C16" s="266"/>
      <c r="D16" s="271" t="s">
        <v>322</v>
      </c>
      <c r="E16" s="271" t="s">
        <v>407</v>
      </c>
      <c r="F16" s="275" t="s">
        <v>48</v>
      </c>
      <c r="G16" s="266"/>
    </row>
    <row r="17" spans="1:6" ht="21" customHeight="1">
      <c r="A17" s="272" t="s">
        <v>245</v>
      </c>
      <c r="B17" s="275" t="s">
        <v>50</v>
      </c>
      <c r="C17" s="266"/>
      <c r="D17" s="271" t="s">
        <v>228</v>
      </c>
      <c r="E17" s="271" t="s">
        <v>210</v>
      </c>
      <c r="F17" s="275" t="s">
        <v>45</v>
      </c>
    </row>
    <row r="18" spans="1:6" ht="21" customHeight="1">
      <c r="A18" s="272" t="s">
        <v>361</v>
      </c>
      <c r="B18" s="275" t="s">
        <v>117</v>
      </c>
      <c r="C18" s="266"/>
      <c r="D18" s="271" t="s">
        <v>312</v>
      </c>
      <c r="E18" s="271" t="s">
        <v>176</v>
      </c>
      <c r="F18" s="275" t="s">
        <v>117</v>
      </c>
    </row>
    <row r="19" spans="1:6" ht="21" customHeight="1">
      <c r="A19" s="272" t="s">
        <v>362</v>
      </c>
      <c r="B19" s="275" t="s">
        <v>355</v>
      </c>
      <c r="C19" s="266"/>
      <c r="D19" s="271" t="s">
        <v>229</v>
      </c>
      <c r="E19" s="271" t="s">
        <v>211</v>
      </c>
      <c r="F19" s="275" t="s">
        <v>45</v>
      </c>
    </row>
    <row r="20" spans="1:6" ht="21" customHeight="1">
      <c r="A20" s="272" t="s">
        <v>363</v>
      </c>
      <c r="B20" s="275" t="s">
        <v>48</v>
      </c>
      <c r="C20" s="266"/>
      <c r="D20" s="271" t="s">
        <v>230</v>
      </c>
      <c r="E20" s="271" t="s">
        <v>212</v>
      </c>
      <c r="F20" s="275" t="s">
        <v>102</v>
      </c>
    </row>
    <row r="21" spans="1:6" ht="21" customHeight="1">
      <c r="A21" s="272" t="s">
        <v>364</v>
      </c>
      <c r="B21" s="275" t="s">
        <v>50</v>
      </c>
      <c r="C21" s="266"/>
      <c r="D21" s="271" t="s">
        <v>231</v>
      </c>
      <c r="E21" s="271" t="s">
        <v>213</v>
      </c>
      <c r="F21" s="275" t="s">
        <v>102</v>
      </c>
    </row>
    <row r="22" spans="1:6" ht="21" customHeight="1">
      <c r="A22" s="272" t="s">
        <v>283</v>
      </c>
      <c r="B22" s="275" t="s">
        <v>101</v>
      </c>
      <c r="C22" s="266"/>
      <c r="D22" s="271" t="s">
        <v>286</v>
      </c>
      <c r="E22" s="271" t="s">
        <v>183</v>
      </c>
      <c r="F22" s="275" t="s">
        <v>102</v>
      </c>
    </row>
    <row r="23" spans="1:6" ht="21" customHeight="1">
      <c r="A23" s="272" t="s">
        <v>246</v>
      </c>
      <c r="B23" s="275" t="s">
        <v>45</v>
      </c>
      <c r="C23" s="266"/>
      <c r="D23" s="271" t="s">
        <v>408</v>
      </c>
      <c r="E23" s="271" t="s">
        <v>184</v>
      </c>
      <c r="F23" s="275" t="s">
        <v>117</v>
      </c>
    </row>
    <row r="24" spans="1:6" ht="21" customHeight="1">
      <c r="A24" s="272" t="s">
        <v>365</v>
      </c>
      <c r="B24" s="275" t="s">
        <v>355</v>
      </c>
      <c r="C24" s="266"/>
      <c r="D24" s="271" t="s">
        <v>232</v>
      </c>
      <c r="E24" s="271" t="s">
        <v>185</v>
      </c>
      <c r="F24" s="275" t="s">
        <v>50</v>
      </c>
    </row>
    <row r="25" spans="1:6" ht="21" customHeight="1">
      <c r="A25" s="272" t="s">
        <v>366</v>
      </c>
      <c r="B25" s="275" t="s">
        <v>117</v>
      </c>
      <c r="C25" s="266"/>
      <c r="D25" s="271" t="s">
        <v>323</v>
      </c>
      <c r="E25" s="271" t="s">
        <v>178</v>
      </c>
      <c r="F25" s="275" t="s">
        <v>45</v>
      </c>
    </row>
    <row r="26" spans="1:6" ht="21" customHeight="1">
      <c r="A26" s="272" t="s">
        <v>282</v>
      </c>
      <c r="B26" s="275" t="s">
        <v>45</v>
      </c>
      <c r="C26" s="266"/>
      <c r="D26" s="271" t="s">
        <v>324</v>
      </c>
      <c r="E26" s="271" t="s">
        <v>193</v>
      </c>
      <c r="F26" s="275" t="s">
        <v>102</v>
      </c>
    </row>
    <row r="27" spans="1:6" ht="21" customHeight="1">
      <c r="A27" s="269"/>
      <c r="B27" s="270"/>
      <c r="C27" s="266"/>
      <c r="D27" s="271" t="s">
        <v>325</v>
      </c>
      <c r="E27" s="271" t="s">
        <v>233</v>
      </c>
      <c r="F27" s="275" t="s">
        <v>48</v>
      </c>
    </row>
    <row r="28" spans="1:6" ht="21" customHeight="1">
      <c r="A28" s="273"/>
      <c r="B28" s="273"/>
      <c r="C28" s="266"/>
      <c r="D28" s="271" t="s">
        <v>234</v>
      </c>
      <c r="E28" s="271" t="s">
        <v>195</v>
      </c>
      <c r="F28" s="275" t="s">
        <v>303</v>
      </c>
    </row>
    <row r="29" spans="1:6" ht="21" customHeight="1">
      <c r="A29" s="391" t="s">
        <v>9</v>
      </c>
      <c r="B29" s="391"/>
      <c r="C29" s="266"/>
      <c r="D29" s="271" t="s">
        <v>287</v>
      </c>
      <c r="E29" s="271" t="s">
        <v>196</v>
      </c>
      <c r="F29" s="275" t="s">
        <v>102</v>
      </c>
    </row>
    <row r="30" spans="1:6" ht="21" customHeight="1">
      <c r="A30" s="392" t="s">
        <v>409</v>
      </c>
      <c r="B30" s="392"/>
      <c r="C30" s="266"/>
      <c r="D30" s="271" t="s">
        <v>235</v>
      </c>
      <c r="E30" s="271" t="s">
        <v>197</v>
      </c>
      <c r="F30" s="275" t="s">
        <v>45</v>
      </c>
    </row>
    <row r="31" spans="1:6" ht="21" customHeight="1">
      <c r="A31" s="273"/>
      <c r="B31" s="273"/>
      <c r="C31" s="266"/>
      <c r="D31" s="271" t="s">
        <v>236</v>
      </c>
      <c r="E31" s="271" t="s">
        <v>198</v>
      </c>
      <c r="F31" s="275" t="s">
        <v>102</v>
      </c>
    </row>
    <row r="32" spans="1:6" ht="21" customHeight="1">
      <c r="A32" s="274" t="s">
        <v>10</v>
      </c>
      <c r="B32" s="274" t="s">
        <v>46</v>
      </c>
      <c r="C32" s="266"/>
      <c r="D32" s="271" t="s">
        <v>410</v>
      </c>
      <c r="E32" s="271" t="s">
        <v>179</v>
      </c>
      <c r="F32" s="275" t="s">
        <v>102</v>
      </c>
    </row>
    <row r="33" spans="1:6" ht="21" customHeight="1">
      <c r="A33" s="271" t="s">
        <v>367</v>
      </c>
      <c r="B33" s="271" t="s">
        <v>179</v>
      </c>
      <c r="C33" s="266"/>
      <c r="D33" s="271" t="s">
        <v>237</v>
      </c>
      <c r="E33" s="271" t="s">
        <v>199</v>
      </c>
      <c r="F33" s="275" t="s">
        <v>50</v>
      </c>
    </row>
    <row r="34" spans="1:6" ht="21" customHeight="1">
      <c r="A34" s="271" t="s">
        <v>368</v>
      </c>
      <c r="B34" s="271" t="s">
        <v>182</v>
      </c>
      <c r="C34" s="266"/>
      <c r="D34" s="271" t="s">
        <v>238</v>
      </c>
      <c r="E34" s="271" t="s">
        <v>200</v>
      </c>
      <c r="F34" s="275" t="s">
        <v>48</v>
      </c>
    </row>
    <row r="35" spans="1:6" ht="21" customHeight="1">
      <c r="A35" s="271" t="s">
        <v>369</v>
      </c>
      <c r="B35" s="271" t="s">
        <v>178</v>
      </c>
      <c r="C35" s="266"/>
      <c r="D35" s="271" t="s">
        <v>326</v>
      </c>
      <c r="E35" s="271" t="s">
        <v>214</v>
      </c>
      <c r="F35" s="275" t="s">
        <v>102</v>
      </c>
    </row>
    <row r="36" spans="1:6" ht="21" customHeight="1">
      <c r="A36" s="271" t="s">
        <v>370</v>
      </c>
      <c r="B36" s="271" t="s">
        <v>177</v>
      </c>
      <c r="C36" s="266"/>
      <c r="D36" s="271" t="s">
        <v>239</v>
      </c>
      <c r="E36" s="271" t="s">
        <v>215</v>
      </c>
      <c r="F36" s="275" t="s">
        <v>117</v>
      </c>
    </row>
    <row r="37" spans="1:6" ht="21" customHeight="1">
      <c r="A37" s="271" t="s">
        <v>371</v>
      </c>
      <c r="B37" s="271" t="s">
        <v>176</v>
      </c>
      <c r="C37" s="266"/>
      <c r="D37" s="271" t="s">
        <v>240</v>
      </c>
      <c r="E37" s="271" t="s">
        <v>216</v>
      </c>
      <c r="F37" s="275" t="s">
        <v>101</v>
      </c>
    </row>
    <row r="38" spans="1:6" ht="21" customHeight="1">
      <c r="A38" s="271" t="s">
        <v>372</v>
      </c>
      <c r="B38" s="271" t="s">
        <v>180</v>
      </c>
      <c r="C38" s="266"/>
      <c r="D38" s="271" t="s">
        <v>241</v>
      </c>
      <c r="E38" s="271" t="s">
        <v>217</v>
      </c>
      <c r="F38" s="275" t="s">
        <v>102</v>
      </c>
    </row>
    <row r="39" spans="1:6" ht="21" customHeight="1">
      <c r="A39" s="271" t="s">
        <v>373</v>
      </c>
      <c r="B39" s="271" t="s">
        <v>247</v>
      </c>
      <c r="C39" s="266"/>
      <c r="D39" s="271" t="s">
        <v>288</v>
      </c>
      <c r="E39" s="271" t="s">
        <v>180</v>
      </c>
      <c r="F39" s="275" t="s">
        <v>102</v>
      </c>
    </row>
    <row r="40" spans="1:6" ht="21" customHeight="1">
      <c r="A40" s="271" t="s">
        <v>374</v>
      </c>
      <c r="B40" s="271" t="s">
        <v>181</v>
      </c>
      <c r="C40" s="266"/>
      <c r="D40" s="271" t="s">
        <v>289</v>
      </c>
      <c r="E40" s="271" t="s">
        <v>218</v>
      </c>
      <c r="F40" s="275" t="s">
        <v>102</v>
      </c>
    </row>
    <row r="41" spans="1:6" ht="21" customHeight="1">
      <c r="A41" s="273"/>
      <c r="B41" s="273"/>
      <c r="C41" s="266"/>
      <c r="D41" s="271" t="s">
        <v>411</v>
      </c>
      <c r="E41" s="271" t="s">
        <v>182</v>
      </c>
      <c r="F41" s="275" t="s">
        <v>242</v>
      </c>
    </row>
    <row r="42" spans="1:6" ht="21" customHeight="1">
      <c r="A42" s="391" t="s">
        <v>11</v>
      </c>
      <c r="B42" s="391"/>
      <c r="C42" s="276"/>
      <c r="D42" s="276"/>
      <c r="E42" s="276"/>
      <c r="F42" s="276"/>
    </row>
    <row r="43" spans="1:6" ht="21" customHeight="1">
      <c r="A43" s="392" t="s">
        <v>412</v>
      </c>
      <c r="B43" s="392"/>
      <c r="C43" s="266"/>
      <c r="D43" s="266"/>
      <c r="E43" s="266"/>
      <c r="F43" s="266"/>
    </row>
    <row r="44" spans="1:6" ht="21" customHeight="1">
      <c r="A44" s="273"/>
      <c r="B44" s="273"/>
      <c r="C44" s="266"/>
      <c r="D44" s="266"/>
      <c r="E44" s="266"/>
      <c r="F44" s="266"/>
    </row>
    <row r="45" spans="1:6" ht="21" customHeight="1">
      <c r="A45" s="390" t="s">
        <v>249</v>
      </c>
      <c r="B45" s="390"/>
      <c r="C45" s="390"/>
      <c r="D45" s="390"/>
      <c r="E45" s="390"/>
      <c r="F45" s="390"/>
    </row>
    <row r="62" spans="1:3" ht="21" customHeight="1">
      <c r="A62" s="266"/>
      <c r="B62" s="266"/>
      <c r="C62" s="266"/>
    </row>
    <row r="63" spans="1:3" ht="21" customHeight="1">
      <c r="A63" s="266"/>
      <c r="B63" s="266"/>
      <c r="C63" s="266"/>
    </row>
    <row r="64" spans="1:3" ht="21" customHeight="1">
      <c r="A64" s="266"/>
      <c r="B64" s="266"/>
      <c r="C64" s="266"/>
    </row>
    <row r="65" spans="1:3" ht="21" customHeight="1">
      <c r="A65" s="266"/>
      <c r="B65" s="266"/>
      <c r="C65" s="266"/>
    </row>
    <row r="66" spans="1:3" ht="21" customHeight="1">
      <c r="A66" s="266"/>
      <c r="B66" s="266"/>
      <c r="C66" s="266"/>
    </row>
    <row r="67" spans="1:3" s="200" customFormat="1" ht="21" customHeight="1">
      <c r="A67" s="268"/>
      <c r="B67" s="268"/>
      <c r="C67" s="268"/>
    </row>
  </sheetData>
  <sheetProtection/>
  <mergeCells count="5">
    <mergeCell ref="A45:F45"/>
    <mergeCell ref="A29:B29"/>
    <mergeCell ref="A30:B30"/>
    <mergeCell ref="A42:B42"/>
    <mergeCell ref="A43:B43"/>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Valparaíso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2018-03-21T18:52:50Z</cp:lastPrinted>
  <dcterms:created xsi:type="dcterms:W3CDTF">2013-06-10T19:00:49Z</dcterms:created>
  <dcterms:modified xsi:type="dcterms:W3CDTF">2019-03-15T15:06:53Z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