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68" windowWidth="20736" windowHeight="9228" activeTab="0"/>
  </bookViews>
  <sheets>
    <sheet name="Portada Ficha Regional" sheetId="1" r:id="rId1"/>
    <sheet name="Economía regional" sheetId="2" r:id="rId2"/>
    <sheet name="Aspectos GyD - Perfil productor" sheetId="3" r:id="rId3"/>
    <sheet name="Cultivos Información Anual" sheetId="4" r:id="rId4"/>
    <sheet name="Ganadería y Riego" sheetId="5" r:id="rId5"/>
    <sheet name="Exportaciones" sheetId="6" r:id="rId6"/>
    <sheet name="Cultivos Información Censal" sheetId="7" r:id="rId7"/>
    <sheet name="División Político-Adminis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5" hidden="1">'[1]Página 7'!#REF!</definedName>
    <definedName name="_Sort" localSheetId="0" hidden="1">'[1]Página 7'!#REF!</definedName>
    <definedName name="_Sort" hidden="1">'[1]Página 7'!#REF!</definedName>
    <definedName name="_xlfn.IFERROR" hidden="1">#NAME?</definedName>
    <definedName name="_xlnm.Print_Area" localSheetId="9">'Antecedentes sociales'!$A$1:$G$23</definedName>
    <definedName name="_xlnm.Print_Area" localSheetId="2">'Aspectos GyD - Perfil productor'!$A$1:$I$40</definedName>
    <definedName name="_xlnm.Print_Area" localSheetId="8">'Autoridades'!$A$1:$F$37</definedName>
    <definedName name="_xlnm.Print_Area" localSheetId="3">'Cultivos Información Anual'!$A$1:$F$100</definedName>
    <definedName name="_xlnm.Print_Area" localSheetId="6">'Cultivos Información Censal'!$A$1:$F$103</definedName>
    <definedName name="_xlnm.Print_Area" localSheetId="7">'División Político-Adminisrativa'!$A$1:$E$28</definedName>
    <definedName name="_xlnm.Print_Area" localSheetId="1">'Economía regional'!$A$1:$I$78</definedName>
    <definedName name="_xlnm.Print_Area" localSheetId="5">'Exportaciones'!$B$1:$O$54</definedName>
    <definedName name="_xlnm.Print_Area" localSheetId="4">'Ganadería y Riego'!$A$1:$H$96</definedName>
    <definedName name="_xlnm.Print_Area" localSheetId="0">'Portada Ficha Regional'!$A$1:$H$85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5">OFFSET(#REF!,0,0,COUNTA(#REF!),COUNTA(#REF!))</definedName>
    <definedName name="rangotd" localSheetId="0">OFFSET(#REF!,0,0,COUNTA(#REF!),COUNTA(#REF!))</definedName>
    <definedName name="rangotd">OFFSET(#REF!,0,0,COUNTA(#REF!),COUNTA(#REF!))</definedName>
    <definedName name="sin_transacciones" localSheetId="5">#REF!</definedName>
    <definedName name="sin_transacciones" localSheetId="0">#REF!</definedName>
    <definedName name="sin_transacciones">#REF!</definedName>
  </definedNames>
  <calcPr fullCalcOnLoad="1"/>
</workbook>
</file>

<file path=xl/sharedStrings.xml><?xml version="1.0" encoding="utf-8"?>
<sst xmlns="http://schemas.openxmlformats.org/spreadsheetml/2006/main" count="700" uniqueCount="467">
  <si>
    <t>Superficie (Km2)</t>
  </si>
  <si>
    <t>% en la superficie nacional*</t>
  </si>
  <si>
    <t>Total</t>
  </si>
  <si>
    <t>% en la población nacional</t>
  </si>
  <si>
    <t>Población (hab)</t>
  </si>
  <si>
    <t>Densidad (hab/km2)</t>
  </si>
  <si>
    <t>Otros</t>
  </si>
  <si>
    <t>Senadores</t>
  </si>
  <si>
    <t>Diputados</t>
  </si>
  <si>
    <t>Gobernadores</t>
  </si>
  <si>
    <t>Seremi de Agricultura</t>
  </si>
  <si>
    <t>Alcaldes</t>
  </si>
  <si>
    <t>EMPLEO REGIONAL</t>
  </si>
  <si>
    <t>Total País</t>
  </si>
  <si>
    <t>Región</t>
  </si>
  <si>
    <t>Rural</t>
  </si>
  <si>
    <t>Total regional</t>
  </si>
  <si>
    <t>Variación</t>
  </si>
  <si>
    <t>-</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</si>
  <si>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</si>
  <si>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</si>
  <si>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</si>
  <si>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</si>
  <si>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</si>
  <si>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</si>
  <si>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</si>
  <si>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</si>
  <si>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</si>
  <si>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</si>
  <si>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</si>
  <si>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</si>
  <si>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</si>
  <si>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</si>
  <si>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</si>
  <si>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</si>
  <si>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</si>
  <si>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</si>
  <si>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</si>
  <si>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</si>
  <si>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</si>
  <si>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</si>
  <si>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</si>
  <si>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</si>
  <si>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</si>
  <si>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</si>
  <si>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</si>
  <si>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RN</t>
  </si>
  <si>
    <t>Comuna</t>
  </si>
  <si>
    <t>PS</t>
  </si>
  <si>
    <t>Ovinos</t>
  </si>
  <si>
    <t>Conejos</t>
  </si>
  <si>
    <t>Caprinos</t>
  </si>
  <si>
    <t>Cerdos</t>
  </si>
  <si>
    <t>Bovinos</t>
  </si>
  <si>
    <t>CULTIVOS</t>
  </si>
  <si>
    <t>GANADERÍA</t>
  </si>
  <si>
    <t>RIEGO</t>
  </si>
  <si>
    <t>Total Regado</t>
  </si>
  <si>
    <t>ECONOMÍA REGIONAL</t>
  </si>
  <si>
    <t>Otro tradicional</t>
  </si>
  <si>
    <t>Micro aspersión y microjet</t>
  </si>
  <si>
    <t>PERFIL DE PRODUCTORES</t>
  </si>
  <si>
    <t>ASPECTOS GEOGRÁFICOS Y DEMOGRÁFICOS</t>
  </si>
  <si>
    <t>AUTORIDADES</t>
  </si>
  <si>
    <t>M</t>
  </si>
  <si>
    <t>Superficie regional frutícola por especie</t>
  </si>
  <si>
    <t>Región/País</t>
  </si>
  <si>
    <t>DIVISIÓN POLÍTICO-ADMINISTRATIVA</t>
  </si>
  <si>
    <t>Comunas</t>
  </si>
  <si>
    <t>Cultivo/Región</t>
  </si>
  <si>
    <t>Especie/Región</t>
  </si>
  <si>
    <t>Naranjo</t>
  </si>
  <si>
    <t>Olivo</t>
  </si>
  <si>
    <t>País</t>
  </si>
  <si>
    <t>Cereales</t>
  </si>
  <si>
    <t>Uva de mesa</t>
  </si>
  <si>
    <t>Palto</t>
  </si>
  <si>
    <t>Tomate consumo fresco</t>
  </si>
  <si>
    <t>Información anual</t>
  </si>
  <si>
    <t>Variedades</t>
  </si>
  <si>
    <t>Variedades tintas</t>
  </si>
  <si>
    <t>Variedades blancas</t>
  </si>
  <si>
    <t>PPD</t>
  </si>
  <si>
    <t>IND</t>
  </si>
  <si>
    <t>Bosque Natural por tipo Forestal, (ha)</t>
  </si>
  <si>
    <t>Esclerófilo</t>
  </si>
  <si>
    <t>Eucaliptus globulus</t>
  </si>
  <si>
    <t>Pinus radiata</t>
  </si>
  <si>
    <t>Otras especies</t>
  </si>
  <si>
    <t>Caballares</t>
  </si>
  <si>
    <t>Mulares</t>
  </si>
  <si>
    <t>Información Anual</t>
  </si>
  <si>
    <t>Fuente: elaborado por ODEPA con antecedentes del INE.</t>
  </si>
  <si>
    <t>Año</t>
  </si>
  <si>
    <t>Beneficio de ganado bovino: en toneladas de carne en vara</t>
  </si>
  <si>
    <t>PDC</t>
  </si>
  <si>
    <t>Cebolla de Guarda</t>
  </si>
  <si>
    <t>Avena</t>
  </si>
  <si>
    <t>Tipo Forestal</t>
  </si>
  <si>
    <t>Zapallo temprano y de guarda</t>
  </si>
  <si>
    <t>Melón</t>
  </si>
  <si>
    <t>Ciruelo europeo</t>
  </si>
  <si>
    <t>Ciruelo japonés</t>
  </si>
  <si>
    <t>Duraznero consumo fresco</t>
  </si>
  <si>
    <t>Cerezo</t>
  </si>
  <si>
    <t>Chinchillas</t>
  </si>
  <si>
    <t>Cabernet Sauvignon - Cabernet</t>
  </si>
  <si>
    <t>Merlot</t>
  </si>
  <si>
    <t>Chardonnay - Pinot Chardonnay</t>
  </si>
  <si>
    <t>Sauvignon Blanc</t>
  </si>
  <si>
    <t>Viognier</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</si>
  <si>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</si>
  <si>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</si>
  <si>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</si>
  <si>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</si>
  <si>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</si>
  <si>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</si>
  <si>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</si>
  <si>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</si>
  <si>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</si>
  <si>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</si>
  <si>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</si>
  <si>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</si>
  <si>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</si>
  <si>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</si>
  <si>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</si>
  <si>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</si>
  <si>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</si>
  <si>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</si>
  <si>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</si>
  <si>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</si>
  <si>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</si>
  <si>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</si>
  <si>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</si>
  <si>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13</t>
  </si>
  <si>
    <t>Región del Libertador Bernardo O´Higgins</t>
  </si>
  <si>
    <t>Manzano rojo</t>
  </si>
  <si>
    <t>Duraznero tipo conservero</t>
  </si>
  <si>
    <t>Manzano verde</t>
  </si>
  <si>
    <t>Peral europeo</t>
  </si>
  <si>
    <t>Nectarino</t>
  </si>
  <si>
    <t>Kiwi</t>
  </si>
  <si>
    <r>
      <rPr>
        <b/>
        <sz val="12"/>
        <rFont val="Calibri"/>
        <family val="2"/>
      </rPr>
      <t xml:space="preserve">Plantaciones forestales: </t>
    </r>
    <r>
      <rPr>
        <sz val="12"/>
        <rFont val="Calibri"/>
        <family val="2"/>
      </rPr>
      <t xml:space="preserve">las  principales  especies  son pino radiata y eucalipto globulus. El eucalipto se da fundamentalmente en la provincia de Cardenal Caro, y en ella especialmente en las comunas de Paredones, Pichilemu y Litueche. Por su parte, las plantaciones de pino se localizan en un 80% también en la provincia de Cardenal Caro, comunas de Paredones y Pichilemu. El detalle de la superficie ocupada por estas especies a nivel regional se puede observar en la tabla de superficie forestal por especie. </t>
    </r>
  </si>
  <si>
    <t>Especies forestales</t>
  </si>
  <si>
    <t>Pino radiata</t>
  </si>
  <si>
    <t>Eucalipto globulus</t>
  </si>
  <si>
    <t>Superficie regional forestal por especie</t>
  </si>
  <si>
    <t>Superficie regional de viñas y parronales por tipo</t>
  </si>
  <si>
    <t>Tipo</t>
  </si>
  <si>
    <t>Tipo/Región</t>
  </si>
  <si>
    <t>Tintas</t>
  </si>
  <si>
    <t>Blancas</t>
  </si>
  <si>
    <t>Pisqueras</t>
  </si>
  <si>
    <t>Vid de mesa</t>
  </si>
  <si>
    <t>Peral</t>
  </si>
  <si>
    <t>Sandía</t>
  </si>
  <si>
    <t>Ajo</t>
  </si>
  <si>
    <t>Carmenère - Grande Vidure</t>
  </si>
  <si>
    <t>Ciprés de la Cordillera</t>
  </si>
  <si>
    <t>Eucaliptus nitens</t>
  </si>
  <si>
    <t>Roble-Hualo</t>
  </si>
  <si>
    <t>Jabalíes</t>
  </si>
  <si>
    <t>Cachapoal</t>
  </si>
  <si>
    <t>Colchagua</t>
  </si>
  <si>
    <t>Cardenal Caro</t>
  </si>
  <si>
    <t>Mostazal</t>
  </si>
  <si>
    <t>Graneros</t>
  </si>
  <si>
    <t>Codegua</t>
  </si>
  <si>
    <t>Rancagua</t>
  </si>
  <si>
    <t>Machalí</t>
  </si>
  <si>
    <t>Las Cabras</t>
  </si>
  <si>
    <t>Coltauco</t>
  </si>
  <si>
    <t>Doñihue</t>
  </si>
  <si>
    <t>Olivar</t>
  </si>
  <si>
    <t>Coinco</t>
  </si>
  <si>
    <t>Requínoa</t>
  </si>
  <si>
    <t>Peumo</t>
  </si>
  <si>
    <t>Quinta de Tilcoco</t>
  </si>
  <si>
    <t>Pichidegua</t>
  </si>
  <si>
    <t>Malloa</t>
  </si>
  <si>
    <t>Rengo</t>
  </si>
  <si>
    <t>Provincia: Cachapoal</t>
  </si>
  <si>
    <t>Navidad</t>
  </si>
  <si>
    <t>Litueche</t>
  </si>
  <si>
    <t>La Estrella</t>
  </si>
  <si>
    <t>Pichilemu</t>
  </si>
  <si>
    <t>Paredones</t>
  </si>
  <si>
    <t>Provincia: Cardenal Caro</t>
  </si>
  <si>
    <t>Peralillo</t>
  </si>
  <si>
    <t>Palmilla</t>
  </si>
  <si>
    <t>San Fernando</t>
  </si>
  <si>
    <t>Pumanque</t>
  </si>
  <si>
    <t>Santa Cruz</t>
  </si>
  <si>
    <t>Nancagua</t>
  </si>
  <si>
    <t>Placilla</t>
  </si>
  <si>
    <t>Lolol</t>
  </si>
  <si>
    <t>Chépica</t>
  </si>
  <si>
    <t>Chimbarongo</t>
  </si>
  <si>
    <t>Sergio Medel Acosta</t>
  </si>
  <si>
    <t>Ana María Silva Gutiérrez</t>
  </si>
  <si>
    <t>Eduardo Soto Romero</t>
  </si>
  <si>
    <t>José Miguel Urrutia Celis</t>
  </si>
  <si>
    <t>Rigoberto Leiva Parra</t>
  </si>
  <si>
    <t>Gregorio Valenzuela Abarca</t>
  </si>
  <si>
    <t>Fermín Carreño Carreño</t>
  </si>
  <si>
    <t>Nelson Barrios Orostegui</t>
  </si>
  <si>
    <t>Quinta De Tilcoco</t>
  </si>
  <si>
    <t>PRSD</t>
  </si>
  <si>
    <t>San Vicente</t>
  </si>
  <si>
    <t>Horacio Maldonado Mondaca</t>
  </si>
  <si>
    <t>Gastón Fernández Mori</t>
  </si>
  <si>
    <t>Roberto Córdova Carreño</t>
  </si>
  <si>
    <t>Héctor Flores Peñaloza</t>
  </si>
  <si>
    <t>Jorge Sammy Ormazábal López</t>
  </si>
  <si>
    <t>Luis Berwart Araya</t>
  </si>
  <si>
    <t>Francisco Castro Gálvez</t>
  </si>
  <si>
    <t>William Arévalo Cornejo</t>
  </si>
  <si>
    <t>Marco Antonio Marín Rodríguez</t>
  </si>
  <si>
    <t>Rebeca Cofré Calderón</t>
  </si>
  <si>
    <t>Issa Kort Garriga</t>
  </si>
  <si>
    <t>Juan Luis Castro González</t>
  </si>
  <si>
    <t>Alejandra Sepúlveda Orbenes</t>
  </si>
  <si>
    <t>Javier Macaya Danús</t>
  </si>
  <si>
    <t>Ramón Barros Montero</t>
  </si>
  <si>
    <t>Juan Pablo Letelier Morel</t>
  </si>
  <si>
    <t>O´Higgins</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</si>
  <si>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</si>
  <si>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</si>
  <si>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</si>
  <si>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</si>
  <si>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</si>
  <si>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</si>
  <si>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</si>
  <si>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</si>
  <si>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</si>
  <si>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</si>
  <si>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</si>
  <si>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</si>
  <si>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</si>
  <si>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</si>
  <si>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</si>
  <si>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</si>
  <si>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</si>
  <si>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</si>
  <si>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</si>
  <si>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</si>
  <si>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</si>
  <si>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</si>
  <si>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</si>
  <si>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</si>
  <si>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</si>
  <si>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</si>
  <si>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</si>
  <si>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</si>
  <si>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Fuente: Superintendencia de Bancos e Instituciones Financieras Chile, información financiera, productos.</t>
  </si>
  <si>
    <t>3-4</t>
  </si>
  <si>
    <t>5</t>
  </si>
  <si>
    <t>6-7</t>
  </si>
  <si>
    <t>8-9</t>
  </si>
  <si>
    <t>14</t>
  </si>
  <si>
    <t>René Acuña Echeverría</t>
  </si>
  <si>
    <t>Marchihue</t>
  </si>
  <si>
    <t>Gloria Paredes Valdés</t>
  </si>
  <si>
    <t>del Libertador</t>
  </si>
  <si>
    <t>Bernardo O´Higgins</t>
  </si>
  <si>
    <t>Huertos caseros</t>
  </si>
  <si>
    <t>Como se observa, la región es relativamente importante en la masa de ganado de chinchillas y en la de jabalíes respecto del total del país. Sin embargo, la que tiene mayor incidencia a nivel nacional son los cerdos, las que explican casi un 36% del total nacional. Las existencias de ganado de la región de O'Higgins, según la información que consta en el Censo de 2007, se muestran a continuación:</t>
  </si>
  <si>
    <t>La región de O'Higgins abarca el 8,2% de la superficie nacional dedicada a rubros silvoagropecuarios, según información del Censo Agropecuario y Forestal de 2007. Sus usos principales corresponden a plantaciones forestales (38,8%), frutales (21,5%), cereales (15,6%) y viñas y parronales (9,9%). Estos cuatro usos concentran el 85,8% de los suelos silvoagropecuarios de la región.</t>
  </si>
  <si>
    <r>
      <rPr>
        <b/>
        <sz val="12"/>
        <color indexed="8"/>
        <rFont val="Calibri"/>
        <family val="2"/>
      </rPr>
      <t xml:space="preserve">Frutales: </t>
    </r>
    <r>
      <rPr>
        <sz val="12"/>
        <color indexed="8"/>
        <rFont val="Calibri"/>
        <family val="2"/>
      </rPr>
      <t>la tabla de superficie frutal regional por especie muestra las principales especies frutales plantadas en la Región de O'Higgins, en orden de importancia según magnitud de su superficie en relación a la superficie de cada especie a nivel regional. A nivel nacional, y con excepción del palto, todas las demás especies muestran una incidencia por sobre dos dígitos. Entre estos, cabe resaltar la importancia de ciruelo europeo, nectarino, peral europeo, duraznero para consumo fresco, ciruelo japonés y duraznero tipo conservero. El manzano es una especie de gran importacia a nivel regional, ya que si se considera la suma de la superficie cultivada de manzanas verdes y rojas, el total alcanza el segundo cultivo de mayor superfcie plantada a nivel reigonal. Por otra parte, el 69,4% de la superficie frutal de la región se encuentra en la provincia de Cachapoal. Las comunas con más alta incidencia de superficie frutícola en esta provincia son Rengo, Requínoa y San Vicente. Otro 25,2% de la superficie frutal regional se ubica en la Provincia de Colchagua. Las comunas de alta incidencia son San Fernando y Chimbarongo. El restante 2,6% de superficie se localiza en la Provincia de Cardenal Caro, con cerca del 74% de ella cultivado en las comunas de Marchigüe y La Estrella.</t>
    </r>
  </si>
  <si>
    <t>Superficie regional por rubro silvoagropecuario</t>
  </si>
  <si>
    <t>Rubro</t>
  </si>
  <si>
    <r>
      <rPr>
        <b/>
        <sz val="12"/>
        <color indexed="8"/>
        <rFont val="Calibri"/>
        <family val="2"/>
      </rPr>
      <t>Viñas y parronales:</t>
    </r>
    <r>
      <rPr>
        <sz val="12"/>
        <color indexed="8"/>
        <rFont val="Calibri"/>
        <family val="2"/>
      </rPr>
      <t xml:space="preserve"> la Región de O'Higgins tiene 27,5% de la superficie de viñas del país. A su vez, de la superficie regional en viñas, 85,1% se dedica a variedades viníferas tintas. Cabe destacar que cerca del 35% de la superficie de variedades tintas del país se encuentra en la región. El detalle se puede observar en la tabla de superficie de viñas y parronales por tipo. </t>
    </r>
  </si>
  <si>
    <t>Fuente: elaborado por Odepa con información de la encuesta de superficie sembrada de cultivos anuales, INE.</t>
  </si>
  <si>
    <t>Poroto</t>
  </si>
  <si>
    <t>Papa</t>
  </si>
  <si>
    <t>Tabaco</t>
  </si>
  <si>
    <t>Si bien en la región de O´Higgins predomina la existencia de explotaciones con un tamaño inferior a 20 ha, que concentra el 76,0% del total de las explotaciones, esto equivale únicamente al 5,69% del total de la superficie explotada. Caso contrario ocurre en explotaciones de más de 100 ha, donde el número de explotaciones representa el 6,8% del total de estas, pero inversamente explica el 82,38% de la superficie explotada. Por su parte, las explotaciones de 20 a 50 ha representan el 11,5% del total de explotaciones y el 5,67% de la superficie. Finalmente, la explotaciones con 50 a 100 ha explican el 5,7% del total de las estas y el 6,27% de la superficie.</t>
  </si>
  <si>
    <t>Liliana Yáñez Barrios</t>
  </si>
  <si>
    <t>Poroto granado</t>
  </si>
  <si>
    <t>Cebolla temprana</t>
  </si>
  <si>
    <t>Nogal</t>
  </si>
  <si>
    <t>ILE</t>
  </si>
  <si>
    <t>Claudio Segovia Cofré</t>
  </si>
  <si>
    <t>Rubén Jorquera Vidal</t>
  </si>
  <si>
    <t>Rubén Cerón González</t>
  </si>
  <si>
    <t>Jaime González Ramírez</t>
  </si>
  <si>
    <t>Carlos Soto González</t>
  </si>
  <si>
    <t>Tulio Contreras Álvarez</t>
  </si>
  <si>
    <t>Maravilla</t>
  </si>
  <si>
    <t>Tomate Industrial</t>
  </si>
  <si>
    <t>Existencia de ganado caprino en explotaciones de 20 cabezas y más, según regiones seleccionadas</t>
  </si>
  <si>
    <t>Existencias de ganado caprino (número de cabezas)</t>
  </si>
  <si>
    <t>O'Higgins</t>
  </si>
  <si>
    <t>Particpación regional</t>
  </si>
  <si>
    <t>Existencia de ganado ovino en explotaciones de 60 cabezas y más, según regiones seleccionadas</t>
  </si>
  <si>
    <t>Existencias de ganado ovino (número de cabezas)</t>
  </si>
  <si>
    <t>Existencia de ganado bovino en explotaciones de 10 cabezas y más, según regiones seleccionadas</t>
  </si>
  <si>
    <t>Existencias de ganado bovino (número de cabezas)</t>
  </si>
  <si>
    <t>Superficie regional vitivinícola por variedad (ha)</t>
  </si>
  <si>
    <t>Otras</t>
  </si>
  <si>
    <t xml:space="preserve">Otros </t>
  </si>
  <si>
    <t>Superficie total con riego por provincia (ha)</t>
  </si>
  <si>
    <t>Superficie con riego por provincia y sistema de riego (ha)</t>
  </si>
  <si>
    <t>Tendido</t>
  </si>
  <si>
    <t>Surco</t>
  </si>
  <si>
    <t>Aspersión tradicional</t>
  </si>
  <si>
    <t>Carrete o pivote</t>
  </si>
  <si>
    <t>Goteo o cinta</t>
  </si>
  <si>
    <t>Práxedes Pérez</t>
  </si>
  <si>
    <t>Arturo Campos</t>
  </si>
  <si>
    <t>IND - CHILE VAMOS</t>
  </si>
  <si>
    <t>Fuente: Instituto Forestal, Anuario Forestal 2016.</t>
  </si>
  <si>
    <t>Inventario de bosques plantados por especie acumulado a diciembre de 2015 (ha)</t>
  </si>
  <si>
    <t>Alejandro García Huidobro Sanfuentes</t>
  </si>
  <si>
    <t>Boris Acuña Gonzalez</t>
  </si>
  <si>
    <t>Urbano</t>
  </si>
  <si>
    <t>Superficie regional de cultivos anuales por especie (ha)</t>
  </si>
  <si>
    <t>Maíz Consumo</t>
  </si>
  <si>
    <t>Trigo Harinero</t>
  </si>
  <si>
    <t>Maíz Semilla</t>
  </si>
  <si>
    <t>Trigo Candeal</t>
  </si>
  <si>
    <t>Otros industriales</t>
  </si>
  <si>
    <t xml:space="preserve">Intendente </t>
  </si>
  <si>
    <t>Palma Chilena</t>
  </si>
  <si>
    <t>Luis Antonio Silva Vargas</t>
  </si>
  <si>
    <t>Carlos Utman Goldschmidt</t>
  </si>
  <si>
    <t>Luis Eduardo Escanilla</t>
  </si>
  <si>
    <t>Marco Contreras Jorquera</t>
  </si>
  <si>
    <t>VII Censo Agropecuario y Forestal 2007, Encuesta de caprinos 2010,2013, 2015 y 2017</t>
  </si>
  <si>
    <t>15</t>
  </si>
  <si>
    <t>Marchigue</t>
  </si>
  <si>
    <t>Provincia: Colchagua</t>
  </si>
  <si>
    <t xml:space="preserve">San Vicente </t>
  </si>
  <si>
    <t>Fuente: elaborado por Odepa a partir de información de la Subsecretaría de Desarrollo Regional y Administrativo (SUBDERE).</t>
  </si>
  <si>
    <t xml:space="preserve">La Región del Libertador Bernardo O'Higgins (VI), cuya capital es Rancagua, abarca una superficie de 16.387,0 kilómetros cuadrados, representando el 2,2% del territorio nacional. Cifras del Censo 2017, indican que la población alcanza los 914.555 habitantes (453.710 hombres y 460.845 mujeres). Su clima es de carácter templado de tipo mediterráneo (con lluvias invernales), aunque es posible establecer algunas diferencias de mar a cordillera y de norte a sur, manifestadas en aumento de las precipitaciones debido al ascenso gradual del relieve y avance en latitud. Esto permite la existencia de una vegetación que necesita de tal clima para sobrevivir.
</t>
  </si>
  <si>
    <t xml:space="preserve">Mujeres/Hombres (%) </t>
  </si>
  <si>
    <t>H</t>
  </si>
  <si>
    <t>Fuente: Elaborado por Odepa con información del INE.</t>
  </si>
  <si>
    <t>Diego Schalper Sepúlveda</t>
  </si>
  <si>
    <t>Raúl Soto Mardones</t>
  </si>
  <si>
    <t>Cosme Mellado Pino</t>
  </si>
  <si>
    <t>FRVS - IND</t>
  </si>
  <si>
    <t>Virginia Troncoso Hellman</t>
  </si>
  <si>
    <t>Ivonne Mangelsorff</t>
  </si>
  <si>
    <t>Carlos Ortega Bahamonde</t>
  </si>
  <si>
    <t>Superficie regional frutal por especie (ha)</t>
  </si>
  <si>
    <t>Superficie regional hortícola por especie (ha)</t>
  </si>
  <si>
    <r>
      <t xml:space="preserve">PRODUCTO INTERNO BRUTO - PIB </t>
    </r>
    <r>
      <rPr>
        <b/>
        <sz val="10"/>
        <color indexed="8"/>
        <rFont val="Calibri"/>
        <family val="2"/>
      </rPr>
      <t xml:space="preserve"> (volumen a precios del año anterior encadenado, referencia 2013 (miles de millones de pesos encadenados)                                                                                          </t>
    </r>
  </si>
  <si>
    <t>Actividad</t>
  </si>
  <si>
    <t>PIB Regional</t>
  </si>
  <si>
    <t xml:space="preserve"> Participación regional</t>
  </si>
  <si>
    <t>PIB País</t>
  </si>
  <si>
    <t xml:space="preserve"> Participación % agro pecuario-silvicola</t>
  </si>
  <si>
    <t>Fuente: Elaborado por Odepa con información del Banco Central de Chile.</t>
  </si>
  <si>
    <t>Otros cereales</t>
  </si>
  <si>
    <t>Raps</t>
  </si>
  <si>
    <t>Región 2018</t>
  </si>
  <si>
    <t>Fuente: elaborado por Odepa a partir de información del catastro frutícola para la Región de O´Higgins Odepa - Ciren.</t>
  </si>
  <si>
    <t>VII Censo Agropecuario y Forestal 2007, Encuesta de ovinos 2010,2013, 2015 y 2017</t>
  </si>
  <si>
    <t>VII Censo Agropecuario y Forestal 2007, Encuesta de bovinos 2013, 2015 y 2017</t>
  </si>
  <si>
    <t>Directora y Representante Legal</t>
  </si>
  <si>
    <t>Maria Emilia Undurraga Marimón</t>
  </si>
  <si>
    <t>Juan Manuel Masferrer Vidal</t>
  </si>
  <si>
    <t>Yamil Ethit Romero</t>
  </si>
  <si>
    <t>Joaquín Arriagada Mujica</t>
  </si>
  <si>
    <t xml:space="preserve">ANTECEDENTES SOCIALES REGIONALES </t>
  </si>
  <si>
    <t>Regiones</t>
  </si>
  <si>
    <t>Arica y Parinacota</t>
  </si>
  <si>
    <t>Tarapacá</t>
  </si>
  <si>
    <t>Antofagasta</t>
  </si>
  <si>
    <t>Atacama</t>
  </si>
  <si>
    <t>Coquimbo</t>
  </si>
  <si>
    <t>Valparaíso</t>
  </si>
  <si>
    <t>Región Metropolitana</t>
  </si>
  <si>
    <t xml:space="preserve">Maule </t>
  </si>
  <si>
    <t>Ñuble</t>
  </si>
  <si>
    <t>Bíobío</t>
  </si>
  <si>
    <t>La Araucanía</t>
  </si>
  <si>
    <t>Los Ríos</t>
  </si>
  <si>
    <t>Los Lagos</t>
  </si>
  <si>
    <t>Aysén</t>
  </si>
  <si>
    <t>Magallanes</t>
  </si>
  <si>
    <t>Fuente: elaborado por Odepa con información de la encuesta Casen 2017, Ministerio de Desarrollo Rural</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</si>
  <si>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</si>
  <si>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</si>
  <si>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</si>
  <si>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</si>
  <si>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 Información regional 2019</t>
  </si>
  <si>
    <t>10</t>
  </si>
  <si>
    <t>11-12</t>
  </si>
  <si>
    <t>*Otras actividades: pesca, industria de productos alimenticios, bebidad y tabacos, industria de la madera y muebles</t>
  </si>
  <si>
    <t>Otras Actividades *</t>
  </si>
  <si>
    <t>Tasa de pobreza por ingresos                                     (ingreso total de los hogares)</t>
  </si>
  <si>
    <t>Tasa de pobreza multidimensional                 (indicadores de Educación, Salud, Trabajo,
Vivienda y Redes)</t>
  </si>
  <si>
    <t>Las series encadenadas no son aditivas, por lo que los agregados difieren de la suma de sus componentes.</t>
  </si>
  <si>
    <t>Garbanzo</t>
  </si>
  <si>
    <t>Fuente: elaborado por Odepa con información del INE, encuesta de superficie hortícola 2018</t>
  </si>
  <si>
    <t>Pimiento</t>
  </si>
  <si>
    <t>Región 2018/2019</t>
  </si>
  <si>
    <t>País 2018/2019</t>
  </si>
  <si>
    <t>Fuente: Elaborado por Odepa con información del SAG, catastro vitícola nacional 2017</t>
  </si>
  <si>
    <t>Actualización mayo de 2019</t>
  </si>
  <si>
    <t>Empleo regional trimestre movil Ene - Mar 2019</t>
  </si>
  <si>
    <t>Mes de marzo 2019</t>
  </si>
  <si>
    <t xml:space="preserve">Coquimbo </t>
  </si>
  <si>
    <t>Metropolitana</t>
  </si>
  <si>
    <t>Maule</t>
  </si>
  <si>
    <t>Biobío</t>
  </si>
  <si>
    <t>Total Regiones por actividad</t>
  </si>
  <si>
    <t>ene-abr</t>
  </si>
  <si>
    <t>Fruta fresca</t>
  </si>
  <si>
    <t>Carne cerdo y despojos</t>
  </si>
  <si>
    <t>Vinos y alcoholes</t>
  </si>
  <si>
    <t>Carne de ave</t>
  </si>
  <si>
    <t>Frutas procesadas</t>
  </si>
  <si>
    <t>Semillas siembra</t>
  </si>
  <si>
    <t>Hortalizas y tubérculos frescos</t>
  </si>
  <si>
    <t>Hortalizas procesadas</t>
  </si>
  <si>
    <t>Maderas en plaquitas</t>
  </si>
  <si>
    <t>Lácteos</t>
  </si>
  <si>
    <t>Flores bulbos y musgos</t>
  </si>
  <si>
    <t>Maderas elaboradas</t>
  </si>
  <si>
    <t>18/19</t>
  </si>
  <si>
    <t>Kilo neto</t>
  </si>
  <si>
    <t>Litro</t>
  </si>
  <si>
    <t>Las demás cerezas dulces frescas (desde 2012)</t>
  </si>
  <si>
    <t>Las demás ciruelas frescas (desde 2012)</t>
  </si>
  <si>
    <t>Los demás arándanos azules o blueberry, frescos (desde 2012)</t>
  </si>
  <si>
    <t>Las demás uvas frescas, variedad Crimson Seedless (desde 2012)</t>
  </si>
  <si>
    <t>Nectarines frescos</t>
  </si>
  <si>
    <t>Las demás uvas fresca, variedad Red Globe (desde 2012)</t>
  </si>
  <si>
    <t>Las demás manzanas frescas, variedad Royal Gala (desde 2012)</t>
  </si>
  <si>
    <t>Pechugas y sus trozos de gallo o gallina, deshuesados, congelados (desde 2007)</t>
  </si>
  <si>
    <t>Arándanos azules o blueberry, frescos orgánicos (desde 2012)</t>
  </si>
  <si>
    <t>Las demás carnes porcinas,lomo, deshuesadas y congeladas (desde 2017)</t>
  </si>
  <si>
    <t>Uva fresca, las demás variedades (desde 2012)</t>
  </si>
  <si>
    <t>Las demás uvas frescas, variedad Thompson Seedless (Sultanina) (desde 2012)</t>
  </si>
  <si>
    <t>Tocino entreverado de panza (panceta), congelado</t>
  </si>
  <si>
    <t>Los demás vinos tintos con capacidad mayor a 2 lts</t>
  </si>
  <si>
    <t>Vino Cabernet Sauvignon con denominación de origen con capacidad inferior o igual a 2 lts (desde 2012)</t>
  </si>
  <si>
    <t>Melocotones (duraznos), frescos</t>
  </si>
  <si>
    <t>Alas de gallo o gallina, sin deshuesar, congelados</t>
  </si>
  <si>
    <t>Mezclas de vino tinto con denominación de origen con capacidad inferior o igual a 2 lts (desde 2012)</t>
  </si>
  <si>
    <t>Las demás carnes porcinas,pulpa, deshuesadas y congeladas (desde 2017)</t>
  </si>
  <si>
    <t>Las demás carnes porcinas, congeladas</t>
  </si>
  <si>
    <t>Ocupados agricultura, ganadería, silvicultura y pesca</t>
  </si>
  <si>
    <t>Total país ocupados</t>
  </si>
  <si>
    <t>Participación de la agricultura (A)/(B)</t>
  </si>
  <si>
    <t>Hombre</t>
  </si>
  <si>
    <t>Mujer</t>
  </si>
  <si>
    <t>Total (A)</t>
  </si>
  <si>
    <t>Total (B)</t>
  </si>
  <si>
    <t>Fuente: INE, Series Trimestrales 2019</t>
  </si>
  <si>
    <t>Año 2017</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</si>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</sst>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0000"/>
    <numFmt numFmtId="186" formatCode="_-* #,##0_-;\-* #,##0_-;_-* &quot;-&quot;??_-;_-@_-"/>
    <numFmt numFmtId="187" formatCode="[$-10C0A]#,###,##0"/>
    <numFmt numFmtId="188" formatCode="[$-10C0A]#,###,##0.0"/>
    <numFmt numFmtId="189" formatCode="[$-10409]#,##0;\-#,##0"/>
    <numFmt numFmtId="190" formatCode="_-* #,##0\ _€_-;\-* #,##0\ _€_-;_-* &quot;-&quot;??\ _€_-;_-@_-"/>
    <numFmt numFmtId="191" formatCode="_-* #,##0.0\ _€_-;\-* #,##0.0\ _€_-;_-* &quot;-&quot;\ _€_-;_-@_-"/>
    <numFmt numFmtId="192" formatCode="_ * #,##0.0_ ;_ * \-#,##0.0_ ;_ * &quot;-&quot;?_ ;_ @_ "/>
    <numFmt numFmtId="193" formatCode="[$-1340A]#,##0;\-#,##0"/>
    <numFmt numFmtId="194" formatCode="[$-10C0A]#,##0.0;\-#,##0.0"/>
    <numFmt numFmtId="195" formatCode="_ * #,##0.0_ ;_ * \-#,##0.0_ ;_ * &quot;-&quot;_ ;_ @_ "/>
  </numFmts>
  <fonts count="116">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0"/>
      <color indexed="8"/>
      <name val="Calibri"/>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9"/>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24"/>
      <color indexed="55"/>
      <name val="Arial"/>
      <family val="2"/>
    </font>
    <font>
      <sz val="13"/>
      <name val="Calibri"/>
      <family val="2"/>
    </font>
    <font>
      <b/>
      <sz val="16"/>
      <name val="Calibri"/>
      <family val="2"/>
    </font>
    <font>
      <sz val="16"/>
      <name val="Calibri"/>
      <family val="2"/>
    </font>
    <font>
      <sz val="10"/>
      <color indexed="8"/>
      <name val="Arial"/>
      <family val="2"/>
    </font>
    <font>
      <b/>
      <sz val="10"/>
      <color indexed="8"/>
      <name val="Arial"/>
      <family val="2"/>
    </font>
    <font>
      <b/>
      <sz val="11"/>
      <color indexed="8"/>
      <name val="Verdana"/>
      <family val="2"/>
    </font>
    <font>
      <sz val="36"/>
      <color indexed="30"/>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9"/>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24"/>
      <color rgb="FF9D9D9C"/>
      <name val="Arial"/>
      <family val="2"/>
    </font>
    <font>
      <sz val="10"/>
      <color theme="1"/>
      <name val="Arial"/>
      <family val="2"/>
    </font>
    <font>
      <b/>
      <sz val="10"/>
      <color theme="1"/>
      <name val="Arial"/>
      <family val="2"/>
    </font>
    <font>
      <b/>
      <sz val="11"/>
      <color theme="1"/>
      <name val="Verdana"/>
      <family val="2"/>
    </font>
    <font>
      <sz val="36"/>
      <color rgb="FF0063AF"/>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style="thin"/>
    </border>
    <border>
      <left style="thin">
        <color rgb="FF000000"/>
      </left>
      <right/>
      <top/>
      <bottom/>
    </border>
    <border>
      <left style="thin"/>
      <right/>
      <top style="thin"/>
      <bottom style="thin"/>
    </border>
    <border>
      <left style="thin">
        <color rgb="FF000000"/>
      </left>
      <right style="thin">
        <color rgb="FF000000"/>
      </right>
      <top style="thin">
        <color rgb="FF000000"/>
      </top>
      <bottom style="thin"/>
    </border>
    <border>
      <left/>
      <right style="thin"/>
      <top style="thin"/>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style="thin">
        <color indexed="8"/>
      </left>
      <right/>
      <top/>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3" fillId="21" borderId="1" applyNumberFormat="0" applyAlignment="0" applyProtection="0"/>
    <xf numFmtId="0" fontId="74" fillId="22" borderId="2" applyNumberFormat="0" applyAlignment="0" applyProtection="0"/>
    <xf numFmtId="0" fontId="75" fillId="0" borderId="3" applyNumberFormat="0" applyFill="0" applyAlignment="0" applyProtection="0"/>
    <xf numFmtId="0" fontId="76" fillId="0" borderId="4" applyNumberFormat="0" applyFill="0" applyAlignment="0" applyProtection="0"/>
    <xf numFmtId="0" fontId="77" fillId="0" borderId="0" applyNumberFormat="0" applyFill="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8" fillId="29" borderId="1"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2"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3" fillId="21" borderId="6"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7" applyNumberFormat="0" applyFill="0" applyAlignment="0" applyProtection="0"/>
    <xf numFmtId="0" fontId="77" fillId="0" borderId="8" applyNumberFormat="0" applyFill="0" applyAlignment="0" applyProtection="0"/>
    <xf numFmtId="0" fontId="88" fillId="0" borderId="9" applyNumberFormat="0" applyFill="0" applyAlignment="0" applyProtection="0"/>
  </cellStyleXfs>
  <cellXfs count="414">
    <xf numFmtId="0" fontId="0" fillId="0" borderId="0" xfId="0" applyFont="1" applyAlignment="1">
      <alignment/>
    </xf>
    <xf numFmtId="0" fontId="89" fillId="33" borderId="0" xfId="0" applyFont="1" applyFill="1" applyAlignment="1">
      <alignment vertical="center"/>
    </xf>
    <xf numFmtId="0" fontId="90" fillId="33" borderId="0" xfId="0" applyFont="1" applyFill="1" applyAlignment="1">
      <alignment vertical="center"/>
    </xf>
    <xf numFmtId="0" fontId="90" fillId="33" borderId="0" xfId="0" applyFont="1" applyFill="1" applyAlignment="1">
      <alignment horizontal="justify" vertical="center" wrapText="1"/>
    </xf>
    <xf numFmtId="0" fontId="89" fillId="33" borderId="10" xfId="0" applyFont="1" applyFill="1" applyBorder="1" applyAlignment="1">
      <alignment horizontal="center" vertical="center"/>
    </xf>
    <xf numFmtId="3" fontId="90" fillId="33" borderId="10" xfId="0" applyNumberFormat="1" applyFont="1" applyFill="1" applyBorder="1" applyAlignment="1">
      <alignment vertical="center"/>
    </xf>
    <xf numFmtId="180" fontId="90" fillId="33" borderId="10" xfId="62" applyNumberFormat="1" applyFont="1" applyFill="1" applyBorder="1" applyAlignment="1">
      <alignment vertical="center"/>
    </xf>
    <xf numFmtId="0" fontId="5" fillId="33" borderId="0" xfId="0" applyFont="1" applyFill="1" applyAlignment="1">
      <alignment horizontal="left" vertical="center"/>
    </xf>
    <xf numFmtId="0" fontId="91" fillId="33" borderId="0" xfId="0" applyFont="1" applyFill="1" applyAlignment="1">
      <alignment vertical="center"/>
    </xf>
    <xf numFmtId="0" fontId="92" fillId="33" borderId="0" xfId="0" applyFont="1" applyFill="1" applyAlignment="1">
      <alignment vertical="center"/>
    </xf>
    <xf numFmtId="0" fontId="93" fillId="33" borderId="0" xfId="0" applyFont="1" applyFill="1" applyAlignment="1">
      <alignment vertical="center"/>
    </xf>
    <xf numFmtId="0" fontId="39" fillId="33" borderId="0" xfId="0" applyFont="1" applyFill="1" applyAlignment="1">
      <alignment vertical="center"/>
    </xf>
    <xf numFmtId="0" fontId="92" fillId="33" borderId="10" xfId="0" applyFont="1" applyFill="1" applyBorder="1" applyAlignment="1">
      <alignment horizontal="center" vertical="center" wrapText="1"/>
    </xf>
    <xf numFmtId="183" fontId="40" fillId="33" borderId="11" xfId="62" applyNumberFormat="1" applyFont="1" applyFill="1" applyBorder="1" applyAlignment="1">
      <alignment horizontal="center" vertical="center"/>
    </xf>
    <xf numFmtId="0" fontId="40" fillId="33" borderId="12" xfId="0" applyFont="1" applyFill="1" applyBorder="1" applyAlignment="1">
      <alignment horizontal="center" vertical="center"/>
    </xf>
    <xf numFmtId="183" fontId="40" fillId="33" borderId="13" xfId="62" applyNumberFormat="1" applyFont="1" applyFill="1" applyBorder="1" applyAlignment="1">
      <alignment horizontal="center" vertical="center"/>
    </xf>
    <xf numFmtId="0" fontId="40" fillId="33" borderId="14" xfId="0" applyFont="1" applyFill="1" applyBorder="1" applyAlignment="1">
      <alignment horizontal="center" vertical="center"/>
    </xf>
    <xf numFmtId="0" fontId="41" fillId="33" borderId="0" xfId="0" applyFont="1" applyFill="1" applyAlignment="1">
      <alignment horizontal="left" vertical="center"/>
    </xf>
    <xf numFmtId="3" fontId="40" fillId="33" borderId="0" xfId="0" applyNumberFormat="1" applyFont="1" applyFill="1" applyAlignment="1">
      <alignment vertical="center"/>
    </xf>
    <xf numFmtId="0" fontId="40" fillId="33" borderId="0" xfId="0" applyFont="1" applyFill="1" applyAlignment="1">
      <alignment vertical="center"/>
    </xf>
    <xf numFmtId="0" fontId="94" fillId="33" borderId="0" xfId="0" applyFont="1" applyFill="1" applyAlignment="1">
      <alignment vertical="center"/>
    </xf>
    <xf numFmtId="0" fontId="40" fillId="33" borderId="10" xfId="0" applyFont="1" applyFill="1" applyBorder="1" applyAlignment="1">
      <alignment horizontal="center" vertical="center"/>
    </xf>
    <xf numFmtId="3" fontId="40" fillId="33" borderId="10" xfId="0" applyNumberFormat="1" applyFont="1" applyFill="1" applyBorder="1" applyAlignment="1">
      <alignment horizontal="right" vertical="center"/>
    </xf>
    <xf numFmtId="0" fontId="40" fillId="33" borderId="10" xfId="0" applyFont="1" applyFill="1" applyBorder="1" applyAlignment="1">
      <alignment horizontal="right" vertical="center"/>
    </xf>
    <xf numFmtId="0" fontId="39" fillId="33" borderId="10" xfId="0" applyFont="1" applyFill="1" applyBorder="1" applyAlignment="1">
      <alignment vertical="center"/>
    </xf>
    <xf numFmtId="0" fontId="39" fillId="33" borderId="10" xfId="0" applyFont="1" applyFill="1" applyBorder="1" applyAlignment="1">
      <alignment horizontal="center" vertical="center"/>
    </xf>
    <xf numFmtId="3" fontId="39" fillId="33" borderId="10" xfId="0" applyNumberFormat="1" applyFont="1" applyFill="1" applyBorder="1" applyAlignment="1">
      <alignment horizontal="center" vertical="center"/>
    </xf>
    <xf numFmtId="0" fontId="5" fillId="33" borderId="0" xfId="0" applyFont="1" applyFill="1" applyAlignment="1">
      <alignment vertical="center"/>
    </xf>
    <xf numFmtId="0" fontId="89" fillId="33" borderId="10" xfId="0" applyFont="1" applyFill="1" applyBorder="1" applyAlignment="1">
      <alignment horizontal="center" vertical="center" wrapText="1"/>
    </xf>
    <xf numFmtId="0" fontId="88" fillId="33" borderId="0" xfId="0" applyFont="1" applyFill="1" applyAlignment="1">
      <alignment/>
    </xf>
    <xf numFmtId="0" fontId="90" fillId="33" borderId="10" xfId="0" applyFont="1" applyFill="1" applyBorder="1" applyAlignment="1">
      <alignment vertical="center"/>
    </xf>
    <xf numFmtId="180" fontId="90" fillId="33" borderId="10" xfId="0" applyNumberFormat="1" applyFont="1" applyFill="1" applyBorder="1" applyAlignment="1">
      <alignment vertical="center"/>
    </xf>
    <xf numFmtId="181" fontId="90" fillId="33" borderId="10" xfId="0" applyNumberFormat="1" applyFont="1" applyFill="1" applyBorder="1" applyAlignment="1">
      <alignment vertical="center"/>
    </xf>
    <xf numFmtId="180" fontId="90" fillId="33" borderId="10" xfId="0" applyNumberFormat="1" applyFont="1" applyFill="1" applyBorder="1" applyAlignment="1">
      <alignment horizontal="right" vertical="center"/>
    </xf>
    <xf numFmtId="180" fontId="89" fillId="33" borderId="10" xfId="0" applyNumberFormat="1" applyFont="1" applyFill="1" applyBorder="1" applyAlignment="1">
      <alignment horizontal="center" vertical="center"/>
    </xf>
    <xf numFmtId="181" fontId="89" fillId="33" borderId="10" xfId="0" applyNumberFormat="1" applyFont="1" applyFill="1" applyBorder="1" applyAlignment="1">
      <alignment horizontal="center" vertical="center"/>
    </xf>
    <xf numFmtId="0" fontId="89" fillId="33" borderId="0" xfId="0" applyFont="1" applyFill="1" applyBorder="1" applyAlignment="1">
      <alignment horizontal="left" vertical="center" wrapText="1"/>
    </xf>
    <xf numFmtId="0" fontId="90" fillId="33" borderId="0" xfId="0" applyFont="1" applyFill="1" applyAlignment="1">
      <alignment vertical="center" wrapText="1"/>
    </xf>
    <xf numFmtId="0" fontId="89" fillId="33" borderId="0" xfId="0" applyFont="1" applyFill="1" applyAlignment="1">
      <alignment vertical="center" wrapText="1"/>
    </xf>
    <xf numFmtId="0" fontId="90" fillId="33" borderId="0" xfId="0" applyFont="1" applyFill="1" applyAlignment="1">
      <alignment horizontal="justify" vertical="center"/>
    </xf>
    <xf numFmtId="0" fontId="6" fillId="33" borderId="0" xfId="0" applyFont="1" applyFill="1" applyAlignment="1">
      <alignment vertical="center" wrapText="1"/>
    </xf>
    <xf numFmtId="0" fontId="89" fillId="33" borderId="0" xfId="0" applyFont="1" applyFill="1" applyBorder="1" applyAlignment="1">
      <alignment vertical="center" wrapText="1"/>
    </xf>
    <xf numFmtId="0" fontId="95" fillId="33" borderId="0" xfId="0" applyFont="1" applyFill="1" applyAlignment="1">
      <alignment vertical="center"/>
    </xf>
    <xf numFmtId="0" fontId="96" fillId="33" borderId="0" xfId="0" applyFont="1" applyFill="1" applyAlignment="1">
      <alignment vertical="center"/>
    </xf>
    <xf numFmtId="0" fontId="96" fillId="33" borderId="0" xfId="0" applyFont="1" applyFill="1" applyAlignment="1">
      <alignment horizontal="justify" vertical="center" wrapText="1"/>
    </xf>
    <xf numFmtId="0" fontId="95" fillId="33" borderId="0" xfId="0" applyFont="1" applyFill="1" applyAlignment="1">
      <alignment horizontal="left" vertical="center"/>
    </xf>
    <xf numFmtId="0" fontId="95" fillId="33" borderId="10" xfId="0" applyFont="1" applyFill="1" applyBorder="1" applyAlignment="1">
      <alignment horizontal="center" vertical="center" wrapText="1"/>
    </xf>
    <xf numFmtId="0" fontId="96" fillId="33" borderId="10" xfId="0" applyFont="1" applyFill="1" applyBorder="1" applyAlignment="1">
      <alignment vertical="center"/>
    </xf>
    <xf numFmtId="181" fontId="96" fillId="33" borderId="10" xfId="0" applyNumberFormat="1" applyFont="1" applyFill="1" applyBorder="1" applyAlignment="1">
      <alignment vertical="center"/>
    </xf>
    <xf numFmtId="0" fontId="95" fillId="33" borderId="10" xfId="0" applyFont="1" applyFill="1" applyBorder="1" applyAlignment="1">
      <alignment horizontal="center" vertical="center"/>
    </xf>
    <xf numFmtId="181" fontId="95" fillId="33" borderId="10" xfId="0" applyNumberFormat="1" applyFont="1" applyFill="1" applyBorder="1" applyAlignment="1">
      <alignment horizontal="center" vertical="center"/>
    </xf>
    <xf numFmtId="180" fontId="96" fillId="33" borderId="10" xfId="62" applyNumberFormat="1" applyFont="1" applyFill="1" applyBorder="1" applyAlignment="1">
      <alignment vertical="center"/>
    </xf>
    <xf numFmtId="0" fontId="45" fillId="33" borderId="10" xfId="57" applyFont="1" applyFill="1" applyBorder="1" applyAlignment="1">
      <alignment horizontal="center" vertical="center"/>
      <protection/>
    </xf>
    <xf numFmtId="0" fontId="45" fillId="33" borderId="0" xfId="0" applyFont="1" applyFill="1" applyAlignment="1">
      <alignment horizontal="left" vertical="center"/>
    </xf>
    <xf numFmtId="179" fontId="45" fillId="33" borderId="0" xfId="51" applyFont="1" applyFill="1" applyBorder="1" applyAlignment="1">
      <alignment horizontal="left" vertical="center"/>
    </xf>
    <xf numFmtId="0" fontId="96" fillId="33" borderId="0" xfId="0" applyFont="1" applyFill="1" applyAlignment="1">
      <alignment horizontal="center" vertical="center" wrapText="1"/>
    </xf>
    <xf numFmtId="0" fontId="96" fillId="33" borderId="10" xfId="0" applyFont="1" applyFill="1" applyBorder="1" applyAlignment="1">
      <alignment vertical="center" wrapText="1"/>
    </xf>
    <xf numFmtId="183" fontId="96" fillId="33" borderId="15" xfId="0" applyNumberFormat="1" applyFont="1" applyFill="1" applyBorder="1" applyAlignment="1">
      <alignment vertical="center" wrapText="1"/>
    </xf>
    <xf numFmtId="0" fontId="96" fillId="33" borderId="10" xfId="0" applyFont="1" applyFill="1" applyBorder="1" applyAlignment="1">
      <alignment horizontal="left" vertical="center" wrapText="1"/>
    </xf>
    <xf numFmtId="0" fontId="89" fillId="33" borderId="0" xfId="0" applyFont="1" applyFill="1" applyAlignment="1">
      <alignment horizontal="center" vertical="center" wrapText="1"/>
    </xf>
    <xf numFmtId="0" fontId="89" fillId="33" borderId="0" xfId="0" applyFont="1" applyFill="1" applyAlignment="1">
      <alignment horizontal="left" vertical="center" wrapText="1"/>
    </xf>
    <xf numFmtId="0" fontId="97" fillId="33" borderId="0" xfId="0" applyFont="1" applyFill="1" applyAlignment="1">
      <alignment vertical="center" wrapText="1"/>
    </xf>
    <xf numFmtId="0" fontId="97" fillId="33" borderId="0" xfId="0" applyFont="1" applyFill="1" applyAlignment="1">
      <alignment wrapText="1"/>
    </xf>
    <xf numFmtId="0" fontId="98" fillId="33" borderId="0" xfId="0" applyFont="1" applyFill="1" applyAlignment="1">
      <alignment wrapText="1"/>
    </xf>
    <xf numFmtId="0" fontId="98" fillId="33" borderId="0" xfId="0" applyFont="1" applyFill="1" applyAlignment="1">
      <alignment vertical="center" wrapText="1"/>
    </xf>
    <xf numFmtId="0" fontId="99" fillId="33" borderId="0" xfId="0" applyFont="1" applyFill="1" applyAlignment="1">
      <alignment/>
    </xf>
    <xf numFmtId="0" fontId="100" fillId="33" borderId="0" xfId="0" applyFont="1" applyFill="1" applyAlignment="1">
      <alignment/>
    </xf>
    <xf numFmtId="0" fontId="0" fillId="33" borderId="0" xfId="0" applyFill="1" applyAlignment="1">
      <alignment/>
    </xf>
    <xf numFmtId="0" fontId="101" fillId="33" borderId="0" xfId="0" applyFont="1" applyFill="1" applyAlignment="1">
      <alignment horizontal="center"/>
    </xf>
    <xf numFmtId="17" fontId="101" fillId="33" borderId="0" xfId="0" applyNumberFormat="1" applyFont="1" applyFill="1" applyAlignment="1" quotePrefix="1">
      <alignment horizontal="center"/>
    </xf>
    <xf numFmtId="0" fontId="102" fillId="33" borderId="0" xfId="0" applyFont="1" applyFill="1" applyAlignment="1">
      <alignment horizontal="left" indent="15"/>
    </xf>
    <xf numFmtId="0" fontId="103" fillId="33" borderId="0" xfId="0" applyFont="1" applyFill="1" applyAlignment="1">
      <alignment horizontal="center"/>
    </xf>
    <xf numFmtId="0" fontId="104" fillId="33" borderId="0" xfId="0" applyFont="1" applyFill="1" applyAlignment="1">
      <alignment/>
    </xf>
    <xf numFmtId="0" fontId="99" fillId="33" borderId="0" xfId="0" applyFont="1" applyFill="1" applyAlignment="1" quotePrefix="1">
      <alignment/>
    </xf>
    <xf numFmtId="0" fontId="0" fillId="33" borderId="0" xfId="0" applyFill="1" applyBorder="1" applyAlignment="1">
      <alignment/>
    </xf>
    <xf numFmtId="0" fontId="10" fillId="33" borderId="16" xfId="60" applyFont="1" applyFill="1" applyBorder="1" applyAlignment="1" applyProtection="1">
      <alignment horizontal="left" vertical="center"/>
      <protection/>
    </xf>
    <xf numFmtId="0" fontId="10" fillId="33" borderId="17" xfId="60" applyFont="1" applyFill="1" applyBorder="1" applyAlignment="1" applyProtection="1">
      <alignment horizontal="left" vertical="center"/>
      <protection/>
    </xf>
    <xf numFmtId="0" fontId="10" fillId="33" borderId="0" xfId="60"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60" applyFont="1" applyFill="1" applyBorder="1" applyAlignment="1" applyProtection="1">
      <alignment vertical="center"/>
      <protection/>
    </xf>
    <xf numFmtId="0" fontId="10" fillId="33" borderId="0" xfId="60" applyFont="1" applyFill="1" applyBorder="1" applyAlignment="1" applyProtection="1">
      <alignment horizontal="center" vertical="center"/>
      <protection/>
    </xf>
    <xf numFmtId="0" fontId="10" fillId="33" borderId="0" xfId="60" applyFont="1" applyFill="1" applyBorder="1" applyAlignment="1" applyProtection="1">
      <alignment horizontal="left"/>
      <protection/>
    </xf>
    <xf numFmtId="0" fontId="10" fillId="33" borderId="0" xfId="0" applyFont="1" applyFill="1" applyBorder="1" applyAlignment="1">
      <alignment/>
    </xf>
    <xf numFmtId="0" fontId="10" fillId="33" borderId="0" xfId="60" applyFont="1" applyFill="1" applyBorder="1" applyProtection="1">
      <alignment/>
      <protection/>
    </xf>
    <xf numFmtId="0" fontId="10" fillId="33" borderId="0" xfId="60" applyFont="1" applyFill="1" applyBorder="1" applyAlignment="1" applyProtection="1">
      <alignment horizontal="right"/>
      <protection/>
    </xf>
    <xf numFmtId="0" fontId="10" fillId="33" borderId="0" xfId="0" applyFont="1" applyFill="1" applyAlignment="1">
      <alignment/>
    </xf>
    <xf numFmtId="0" fontId="9" fillId="33" borderId="0" xfId="60" applyFont="1" applyFill="1" applyBorder="1" applyAlignment="1" applyProtection="1">
      <alignment horizontal="left"/>
      <protection/>
    </xf>
    <xf numFmtId="0" fontId="9" fillId="33" borderId="0" xfId="60" applyFont="1" applyFill="1" applyBorder="1" applyProtection="1">
      <alignment/>
      <protection/>
    </xf>
    <xf numFmtId="0" fontId="9" fillId="33" borderId="0" xfId="60" applyFont="1" applyFill="1" applyBorder="1" applyAlignment="1" applyProtection="1">
      <alignment horizontal="right"/>
      <protection/>
    </xf>
    <xf numFmtId="0" fontId="8" fillId="33" borderId="0" xfId="60" applyFont="1" applyFill="1" applyBorder="1" applyAlignment="1" applyProtection="1">
      <alignment horizontal="left"/>
      <protection/>
    </xf>
    <xf numFmtId="0" fontId="13" fillId="33" borderId="0" xfId="60"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105" fillId="33" borderId="0" xfId="0" applyFont="1" applyFill="1" applyAlignment="1">
      <alignment/>
    </xf>
    <xf numFmtId="0" fontId="12" fillId="33" borderId="0" xfId="0" applyFont="1" applyFill="1" applyAlignment="1">
      <alignment/>
    </xf>
    <xf numFmtId="0" fontId="8" fillId="33" borderId="18" xfId="60" applyFont="1" applyFill="1" applyBorder="1" applyAlignment="1" applyProtection="1">
      <alignment horizontal="center" vertical="center"/>
      <protection/>
    </xf>
    <xf numFmtId="0" fontId="101" fillId="33" borderId="0" xfId="0" applyFont="1" applyFill="1" applyBorder="1" applyAlignment="1">
      <alignment horizontal="center"/>
    </xf>
    <xf numFmtId="0" fontId="100" fillId="33" borderId="0" xfId="0" applyFont="1" applyFill="1" applyBorder="1" applyAlignment="1">
      <alignment vertical="top" wrapText="1"/>
    </xf>
    <xf numFmtId="0" fontId="10" fillId="33" borderId="0" xfId="0" applyFont="1" applyFill="1" applyBorder="1" applyAlignment="1">
      <alignment vertical="center"/>
    </xf>
    <xf numFmtId="0" fontId="100" fillId="33" borderId="0" xfId="0" applyFont="1" applyFill="1" applyBorder="1" applyAlignment="1">
      <alignment horizontal="center" vertical="top" wrapText="1"/>
    </xf>
    <xf numFmtId="0" fontId="106" fillId="33" borderId="0" xfId="0" applyFont="1" applyFill="1" applyBorder="1" applyAlignment="1">
      <alignment/>
    </xf>
    <xf numFmtId="0" fontId="107" fillId="33" borderId="0" xfId="0" applyFont="1" applyFill="1" applyAlignment="1">
      <alignment horizontal="left" indent="15"/>
    </xf>
    <xf numFmtId="0" fontId="8" fillId="33" borderId="0" xfId="60" applyFont="1" applyFill="1" applyBorder="1" applyProtection="1">
      <alignment/>
      <protection/>
    </xf>
    <xf numFmtId="0" fontId="8" fillId="33" borderId="0" xfId="60" applyFont="1" applyFill="1" applyBorder="1" applyAlignment="1" applyProtection="1">
      <alignment horizontal="center"/>
      <protection/>
    </xf>
    <xf numFmtId="0" fontId="10" fillId="33" borderId="0" xfId="60" applyFont="1" applyFill="1" applyBorder="1" applyAlignment="1" applyProtection="1">
      <alignment horizontal="center"/>
      <protection/>
    </xf>
    <xf numFmtId="0" fontId="108" fillId="33" borderId="0" xfId="0" applyFont="1" applyFill="1" applyAlignment="1">
      <alignment horizontal="left" indent="15"/>
    </xf>
    <xf numFmtId="0" fontId="9" fillId="33" borderId="0" xfId="60" applyFont="1" applyFill="1" applyBorder="1" applyAlignment="1" applyProtection="1">
      <alignment horizontal="center"/>
      <protection/>
    </xf>
    <xf numFmtId="0" fontId="9" fillId="33" borderId="0" xfId="0" applyFont="1" applyFill="1" applyBorder="1" applyAlignment="1">
      <alignment/>
    </xf>
    <xf numFmtId="0" fontId="10" fillId="33" borderId="0" xfId="0" applyFont="1" applyFill="1" applyBorder="1" applyAlignment="1">
      <alignment horizontal="justify" vertical="top" wrapText="1"/>
    </xf>
    <xf numFmtId="0" fontId="99" fillId="33" borderId="0" xfId="0" applyFont="1" applyFill="1" applyBorder="1" applyAlignment="1">
      <alignment/>
    </xf>
    <xf numFmtId="0" fontId="100" fillId="33" borderId="0" xfId="0" applyFont="1" applyFill="1" applyBorder="1" applyAlignment="1">
      <alignment/>
    </xf>
    <xf numFmtId="0" fontId="107" fillId="33" borderId="0" xfId="0" applyFont="1" applyFill="1" applyBorder="1" applyAlignment="1">
      <alignment vertical="center"/>
    </xf>
    <xf numFmtId="49" fontId="79" fillId="33" borderId="19" xfId="46" applyNumberFormat="1" applyFill="1" applyBorder="1" applyAlignment="1" applyProtection="1">
      <alignment horizontal="center" vertical="center"/>
      <protection/>
    </xf>
    <xf numFmtId="49" fontId="79" fillId="33" borderId="20" xfId="46" applyNumberFormat="1" applyFill="1" applyBorder="1" applyAlignment="1" applyProtection="1">
      <alignment horizontal="center" vertical="center"/>
      <protection/>
    </xf>
    <xf numFmtId="49" fontId="79" fillId="33" borderId="10" xfId="46" applyNumberFormat="1" applyFill="1" applyBorder="1" applyAlignment="1" applyProtection="1">
      <alignment horizontal="center" vertical="center"/>
      <protection/>
    </xf>
    <xf numFmtId="49" fontId="90" fillId="33" borderId="0" xfId="0" applyNumberFormat="1" applyFont="1" applyFill="1" applyAlignment="1">
      <alignment vertical="center"/>
    </xf>
    <xf numFmtId="49" fontId="96" fillId="33" borderId="0" xfId="0" applyNumberFormat="1" applyFont="1" applyFill="1" applyAlignment="1">
      <alignment vertical="center"/>
    </xf>
    <xf numFmtId="49" fontId="93" fillId="33" borderId="0" xfId="0" applyNumberFormat="1" applyFont="1" applyFill="1" applyAlignment="1">
      <alignment vertical="center"/>
    </xf>
    <xf numFmtId="0" fontId="96" fillId="33" borderId="0" xfId="0" applyFont="1" applyFill="1" applyAlignment="1">
      <alignment vertical="center" wrapText="1"/>
    </xf>
    <xf numFmtId="0" fontId="9" fillId="33" borderId="0" xfId="0" applyFont="1" applyFill="1" applyBorder="1" applyAlignment="1">
      <alignment horizontal="justify" vertical="center" wrapText="1"/>
    </xf>
    <xf numFmtId="0" fontId="13" fillId="33" borderId="15" xfId="0" applyFont="1" applyFill="1" applyBorder="1" applyAlignment="1">
      <alignment horizontal="left" vertical="center"/>
    </xf>
    <xf numFmtId="0" fontId="13" fillId="33" borderId="19" xfId="0" applyFont="1" applyFill="1" applyBorder="1" applyAlignment="1">
      <alignment horizontal="left" vertical="center"/>
    </xf>
    <xf numFmtId="181" fontId="95" fillId="33" borderId="0" xfId="0" applyNumberFormat="1" applyFont="1" applyFill="1" applyBorder="1" applyAlignment="1">
      <alignment horizontal="left" vertical="center" wrapText="1"/>
    </xf>
    <xf numFmtId="0" fontId="95" fillId="33" borderId="0" xfId="0" applyFont="1" applyFill="1" applyAlignment="1">
      <alignment vertical="center" wrapText="1"/>
    </xf>
    <xf numFmtId="181" fontId="96" fillId="33" borderId="10" xfId="0" applyNumberFormat="1" applyFont="1" applyFill="1" applyBorder="1" applyAlignment="1">
      <alignment horizontal="right" vertical="center"/>
    </xf>
    <xf numFmtId="0" fontId="93" fillId="33" borderId="0" xfId="0" applyFont="1" applyFill="1" applyAlignment="1">
      <alignment horizontal="center" vertical="center" wrapText="1"/>
    </xf>
    <xf numFmtId="0" fontId="58" fillId="33" borderId="0" xfId="59" applyFont="1" applyFill="1">
      <alignment/>
      <protection/>
    </xf>
    <xf numFmtId="0" fontId="59" fillId="33" borderId="0" xfId="59" applyFont="1" applyFill="1">
      <alignment/>
      <protection/>
    </xf>
    <xf numFmtId="3" fontId="59" fillId="33" borderId="0" xfId="59" applyNumberFormat="1" applyFont="1" applyFill="1">
      <alignment/>
      <protection/>
    </xf>
    <xf numFmtId="0" fontId="58" fillId="33" borderId="0" xfId="59" applyFont="1" applyFill="1" applyBorder="1" applyAlignment="1">
      <alignment vertical="center" wrapText="1"/>
      <protection/>
    </xf>
    <xf numFmtId="0" fontId="58" fillId="33" borderId="0" xfId="59" applyFont="1" applyFill="1" applyBorder="1" applyAlignment="1">
      <alignment vertical="center"/>
      <protection/>
    </xf>
    <xf numFmtId="0" fontId="58" fillId="33" borderId="10" xfId="59" applyFont="1" applyFill="1" applyBorder="1" applyAlignment="1">
      <alignment horizontal="center" vertical="center"/>
      <protection/>
    </xf>
    <xf numFmtId="0" fontId="58" fillId="33" borderId="13" xfId="59" applyFont="1" applyFill="1" applyBorder="1" applyAlignment="1">
      <alignment horizontal="center" vertical="center"/>
      <protection/>
    </xf>
    <xf numFmtId="0" fontId="58" fillId="33" borderId="14" xfId="59" applyFont="1" applyFill="1" applyBorder="1" applyAlignment="1">
      <alignment horizontal="center" vertical="center"/>
      <protection/>
    </xf>
    <xf numFmtId="0" fontId="58" fillId="33" borderId="21" xfId="59" applyFont="1" applyFill="1" applyBorder="1" applyAlignment="1">
      <alignment horizontal="center" vertical="center"/>
      <protection/>
    </xf>
    <xf numFmtId="0" fontId="59" fillId="33" borderId="10" xfId="59" applyFont="1" applyFill="1" applyBorder="1" applyAlignment="1">
      <alignment vertical="center"/>
      <protection/>
    </xf>
    <xf numFmtId="3" fontId="59" fillId="33" borderId="10" xfId="59" applyNumberFormat="1" applyFont="1" applyFill="1" applyBorder="1" applyAlignment="1">
      <alignment horizontal="right" vertical="center"/>
      <protection/>
    </xf>
    <xf numFmtId="180" fontId="59" fillId="33" borderId="10" xfId="63" applyNumberFormat="1" applyFont="1" applyFill="1" applyBorder="1" applyAlignment="1">
      <alignment horizontal="right" vertical="center"/>
    </xf>
    <xf numFmtId="180" fontId="59" fillId="33" borderId="10" xfId="63" applyNumberFormat="1" applyFont="1" applyFill="1" applyBorder="1" applyAlignment="1">
      <alignment horizontal="center" vertical="center"/>
    </xf>
    <xf numFmtId="3" fontId="58" fillId="33" borderId="10" xfId="59" applyNumberFormat="1" applyFont="1" applyFill="1" applyBorder="1" applyAlignment="1">
      <alignment horizontal="center" vertical="center"/>
      <protection/>
    </xf>
    <xf numFmtId="180" fontId="58" fillId="33" borderId="10" xfId="63" applyNumberFormat="1" applyFont="1" applyFill="1" applyBorder="1" applyAlignment="1">
      <alignment horizontal="center" vertical="center"/>
    </xf>
    <xf numFmtId="0" fontId="60" fillId="33" borderId="0" xfId="59" applyFont="1" applyFill="1" applyBorder="1" applyAlignment="1">
      <alignment horizontal="left" vertical="center"/>
      <protection/>
    </xf>
    <xf numFmtId="0" fontId="58" fillId="33" borderId="0" xfId="59" applyFont="1" applyFill="1" applyBorder="1" applyAlignment="1">
      <alignment horizontal="center" vertical="center"/>
      <protection/>
    </xf>
    <xf numFmtId="3" fontId="58" fillId="33" borderId="0" xfId="59" applyNumberFormat="1" applyFont="1" applyFill="1" applyBorder="1" applyAlignment="1">
      <alignment horizontal="center" vertical="center"/>
      <protection/>
    </xf>
    <xf numFmtId="180" fontId="58" fillId="33" borderId="0" xfId="63" applyNumberFormat="1" applyFont="1" applyFill="1" applyBorder="1" applyAlignment="1">
      <alignment horizontal="center" vertical="center"/>
    </xf>
    <xf numFmtId="0" fontId="58" fillId="33" borderId="0" xfId="59" applyFont="1" applyFill="1" applyBorder="1" applyAlignment="1">
      <alignment horizontal="left" vertical="center"/>
      <protection/>
    </xf>
    <xf numFmtId="0" fontId="58" fillId="33" borderId="22" xfId="59" applyFont="1" applyFill="1" applyBorder="1" applyAlignment="1">
      <alignment vertical="center" wrapText="1"/>
      <protection/>
    </xf>
    <xf numFmtId="0" fontId="58" fillId="33" borderId="23" xfId="59" applyFont="1" applyFill="1" applyBorder="1" applyAlignment="1">
      <alignment horizontal="center" vertical="center"/>
      <protection/>
    </xf>
    <xf numFmtId="16" fontId="58" fillId="33" borderId="0" xfId="59" applyNumberFormat="1" applyFont="1" applyFill="1" applyBorder="1" applyAlignment="1" quotePrefix="1">
      <alignment horizontal="center" vertical="center"/>
      <protection/>
    </xf>
    <xf numFmtId="16" fontId="58" fillId="33" borderId="21" xfId="59" applyNumberFormat="1" applyFont="1" applyFill="1" applyBorder="1" applyAlignment="1" quotePrefix="1">
      <alignment horizontal="center" vertical="center"/>
      <protection/>
    </xf>
    <xf numFmtId="0" fontId="58" fillId="33" borderId="22" xfId="59" applyFont="1" applyFill="1" applyBorder="1" applyAlignment="1">
      <alignment horizontal="center" vertical="center"/>
      <protection/>
    </xf>
    <xf numFmtId="1" fontId="58" fillId="33" borderId="21" xfId="59" applyNumberFormat="1" applyFont="1" applyFill="1" applyBorder="1" applyAlignment="1">
      <alignment horizontal="center" vertical="center"/>
      <protection/>
    </xf>
    <xf numFmtId="0" fontId="33" fillId="33" borderId="0" xfId="59" applyFont="1" applyFill="1">
      <alignment/>
      <protection/>
    </xf>
    <xf numFmtId="185" fontId="59" fillId="33" borderId="19" xfId="59" applyNumberFormat="1" applyFont="1" applyFill="1" applyBorder="1" applyAlignment="1" quotePrefix="1">
      <alignment horizontal="right" vertical="center"/>
      <protection/>
    </xf>
    <xf numFmtId="3" fontId="59" fillId="33" borderId="10" xfId="59" applyNumberFormat="1" applyFont="1" applyFill="1" applyBorder="1" applyAlignment="1">
      <alignment vertical="center"/>
      <protection/>
    </xf>
    <xf numFmtId="9" fontId="59" fillId="33" borderId="10" xfId="63" applyFont="1" applyFill="1" applyBorder="1" applyAlignment="1">
      <alignment horizontal="right" vertical="center"/>
    </xf>
    <xf numFmtId="9" fontId="59" fillId="33" borderId="10" xfId="62" applyFont="1" applyFill="1" applyBorder="1" applyAlignment="1">
      <alignment vertical="center"/>
    </xf>
    <xf numFmtId="9" fontId="59" fillId="33" borderId="10" xfId="63" applyFont="1" applyFill="1" applyBorder="1" applyAlignment="1" quotePrefix="1">
      <alignment horizontal="center" vertical="center"/>
    </xf>
    <xf numFmtId="9" fontId="59" fillId="33" borderId="10" xfId="63" applyFont="1" applyFill="1" applyBorder="1" applyAlignment="1">
      <alignment vertical="center"/>
    </xf>
    <xf numFmtId="0" fontId="59" fillId="33" borderId="19" xfId="59" applyFont="1" applyFill="1" applyBorder="1" applyAlignment="1" quotePrefix="1">
      <alignment horizontal="right" vertical="center"/>
      <protection/>
    </xf>
    <xf numFmtId="0" fontId="59" fillId="33" borderId="10" xfId="59" applyFont="1" applyFill="1" applyBorder="1" applyAlignment="1">
      <alignment horizontal="right" vertical="center"/>
      <protection/>
    </xf>
    <xf numFmtId="0" fontId="59" fillId="33" borderId="15" xfId="59" applyFont="1" applyFill="1" applyBorder="1" applyAlignment="1">
      <alignment horizontal="center" vertical="center"/>
      <protection/>
    </xf>
    <xf numFmtId="3" fontId="59" fillId="33" borderId="15" xfId="59" applyNumberFormat="1" applyFont="1" applyFill="1" applyBorder="1" applyAlignment="1">
      <alignment horizontal="center" vertical="center"/>
      <protection/>
    </xf>
    <xf numFmtId="3" fontId="58" fillId="33" borderId="15" xfId="59" applyNumberFormat="1" applyFont="1" applyFill="1" applyBorder="1" applyAlignment="1">
      <alignment horizontal="center" vertical="center"/>
      <protection/>
    </xf>
    <xf numFmtId="9" fontId="58" fillId="33" borderId="15" xfId="62" applyFont="1" applyFill="1" applyBorder="1" applyAlignment="1">
      <alignment horizontal="center" vertical="center"/>
    </xf>
    <xf numFmtId="9" fontId="58" fillId="33" borderId="15" xfId="63" applyFont="1" applyFill="1" applyBorder="1" applyAlignment="1">
      <alignment horizontal="center" vertical="center"/>
    </xf>
    <xf numFmtId="9" fontId="59" fillId="33" borderId="19" xfId="63" applyFont="1" applyFill="1" applyBorder="1" applyAlignment="1">
      <alignment horizontal="center" vertical="center"/>
    </xf>
    <xf numFmtId="0" fontId="60" fillId="33" borderId="0" xfId="59" applyFont="1" applyFill="1">
      <alignment/>
      <protection/>
    </xf>
    <xf numFmtId="0" fontId="89" fillId="33" borderId="23" xfId="0" applyFont="1" applyFill="1" applyBorder="1" applyAlignment="1">
      <alignment horizontal="center" vertical="center" wrapText="1"/>
    </xf>
    <xf numFmtId="3" fontId="90" fillId="33" borderId="23" xfId="0" applyNumberFormat="1" applyFont="1" applyFill="1" applyBorder="1" applyAlignment="1">
      <alignment horizontal="right" vertical="center"/>
    </xf>
    <xf numFmtId="180" fontId="90" fillId="33" borderId="23" xfId="62" applyNumberFormat="1" applyFont="1" applyFill="1" applyBorder="1" applyAlignment="1">
      <alignment horizontal="right" vertical="center"/>
    </xf>
    <xf numFmtId="3" fontId="90" fillId="33" borderId="24" xfId="0" applyNumberFormat="1" applyFont="1" applyFill="1" applyBorder="1" applyAlignment="1">
      <alignment horizontal="right" vertical="center"/>
    </xf>
    <xf numFmtId="180" fontId="90" fillId="33" borderId="24" xfId="62" applyNumberFormat="1" applyFont="1" applyFill="1" applyBorder="1" applyAlignment="1">
      <alignment horizontal="right" vertical="center"/>
    </xf>
    <xf numFmtId="3" fontId="89" fillId="33" borderId="24" xfId="0" applyNumberFormat="1" applyFont="1" applyFill="1" applyBorder="1" applyAlignment="1">
      <alignment horizontal="right" vertical="center"/>
    </xf>
    <xf numFmtId="180" fontId="89" fillId="33" borderId="24" xfId="62" applyNumberFormat="1" applyFont="1" applyFill="1" applyBorder="1" applyAlignment="1">
      <alignment horizontal="right" vertical="center"/>
    </xf>
    <xf numFmtId="3" fontId="90" fillId="33" borderId="21" xfId="0" applyNumberFormat="1" applyFont="1" applyFill="1" applyBorder="1" applyAlignment="1">
      <alignment horizontal="right" vertical="center"/>
    </xf>
    <xf numFmtId="180" fontId="90" fillId="33" borderId="21" xfId="62" applyNumberFormat="1" applyFont="1" applyFill="1" applyBorder="1" applyAlignment="1">
      <alignment horizontal="right" vertical="center"/>
    </xf>
    <xf numFmtId="0" fontId="109" fillId="33" borderId="0" xfId="0" applyFont="1" applyFill="1" applyBorder="1" applyAlignment="1">
      <alignment vertical="center"/>
    </xf>
    <xf numFmtId="0" fontId="110" fillId="33" borderId="0" xfId="0" applyFont="1" applyFill="1" applyBorder="1" applyAlignment="1">
      <alignment vertical="center"/>
    </xf>
    <xf numFmtId="0" fontId="89" fillId="33" borderId="10" xfId="0" applyFont="1" applyFill="1" applyBorder="1" applyAlignment="1">
      <alignment horizontal="center" vertical="center"/>
    </xf>
    <xf numFmtId="0" fontId="90" fillId="33" borderId="10" xfId="0" applyFont="1" applyFill="1" applyBorder="1" applyAlignment="1">
      <alignment horizontal="left" vertical="center" wrapText="1"/>
    </xf>
    <xf numFmtId="0" fontId="89" fillId="33" borderId="10" xfId="0" applyFont="1" applyFill="1" applyBorder="1" applyAlignment="1">
      <alignment vertical="center"/>
    </xf>
    <xf numFmtId="181" fontId="89" fillId="33" borderId="10" xfId="0" applyNumberFormat="1" applyFont="1" applyFill="1" applyBorder="1" applyAlignment="1">
      <alignment vertical="center"/>
    </xf>
    <xf numFmtId="181" fontId="90" fillId="33" borderId="10" xfId="0" applyNumberFormat="1" applyFont="1" applyFill="1" applyBorder="1" applyAlignment="1">
      <alignment horizontal="right" vertical="center"/>
    </xf>
    <xf numFmtId="181" fontId="89"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181" fontId="63" fillId="33" borderId="10" xfId="49" applyNumberFormat="1" applyFont="1" applyFill="1" applyBorder="1" applyAlignment="1">
      <alignment horizontal="right" vertical="center"/>
    </xf>
    <xf numFmtId="186" fontId="90" fillId="33" borderId="10" xfId="49" applyNumberFormat="1" applyFont="1" applyFill="1" applyBorder="1" applyAlignment="1">
      <alignment vertical="center"/>
    </xf>
    <xf numFmtId="181" fontId="96" fillId="33" borderId="0" xfId="0" applyNumberFormat="1" applyFont="1" applyFill="1" applyAlignment="1">
      <alignment vertical="center"/>
    </xf>
    <xf numFmtId="181" fontId="95" fillId="33" borderId="0" xfId="0" applyNumberFormat="1" applyFont="1" applyFill="1" applyAlignment="1">
      <alignment vertical="center" wrapText="1"/>
    </xf>
    <xf numFmtId="181" fontId="95" fillId="33" borderId="10" xfId="0" applyNumberFormat="1" applyFont="1" applyFill="1" applyBorder="1" applyAlignment="1">
      <alignment horizontal="right" vertical="center"/>
    </xf>
    <xf numFmtId="188" fontId="96" fillId="33" borderId="10" xfId="0" applyNumberFormat="1" applyFont="1" applyFill="1" applyBorder="1" applyAlignment="1">
      <alignment horizontal="right" vertical="center" readingOrder="1"/>
    </xf>
    <xf numFmtId="0" fontId="64" fillId="33" borderId="0" xfId="0" applyFont="1" applyFill="1" applyAlignment="1">
      <alignment vertical="center"/>
    </xf>
    <xf numFmtId="0" fontId="65" fillId="33" borderId="0" xfId="0" applyFont="1" applyFill="1" applyAlignment="1">
      <alignment vertical="center"/>
    </xf>
    <xf numFmtId="0" fontId="89" fillId="33" borderId="0" xfId="0" applyFont="1" applyFill="1" applyAlignment="1">
      <alignment horizontal="left" vertical="center" wrapText="1"/>
    </xf>
    <xf numFmtId="0" fontId="91" fillId="33" borderId="0" xfId="0" applyFont="1" applyFill="1" applyAlignment="1">
      <alignment horizontal="left" vertical="center" wrapText="1"/>
    </xf>
    <xf numFmtId="0" fontId="17" fillId="0" borderId="11" xfId="0" applyFont="1" applyFill="1" applyBorder="1" applyAlignment="1" applyProtection="1">
      <alignment horizontal="center" vertical="top" wrapText="1" readingOrder="1"/>
      <protection locked="0"/>
    </xf>
    <xf numFmtId="0" fontId="17" fillId="0" borderId="10" xfId="0" applyFont="1" applyFill="1" applyBorder="1" applyAlignment="1" applyProtection="1">
      <alignment horizontal="center" vertical="top" wrapText="1" readingOrder="1"/>
      <protection locked="0"/>
    </xf>
    <xf numFmtId="0" fontId="18" fillId="0" borderId="25" xfId="0" applyFont="1" applyFill="1" applyBorder="1" applyAlignment="1" applyProtection="1">
      <alignment vertical="top" wrapText="1" readingOrder="1"/>
      <protection locked="0"/>
    </xf>
    <xf numFmtId="0" fontId="17" fillId="0" borderId="10" xfId="0" applyNumberFormat="1" applyFont="1" applyFill="1" applyBorder="1" applyAlignment="1" applyProtection="1">
      <alignment horizontal="center" vertical="top" wrapText="1" readingOrder="1"/>
      <protection locked="0"/>
    </xf>
    <xf numFmtId="0" fontId="17" fillId="0" borderId="10" xfId="0" applyFont="1" applyBorder="1" applyAlignment="1" applyProtection="1">
      <alignment horizontal="left" vertical="center" wrapText="1" readingOrder="1"/>
      <protection locked="0"/>
    </xf>
    <xf numFmtId="189" fontId="18" fillId="0" borderId="10" xfId="0" applyNumberFormat="1" applyFont="1" applyBorder="1" applyAlignment="1" applyProtection="1">
      <alignment horizontal="right" vertical="center" wrapText="1" readingOrder="1"/>
      <protection locked="0"/>
    </xf>
    <xf numFmtId="0" fontId="17" fillId="0" borderId="17" xfId="0" applyFont="1" applyFill="1" applyBorder="1" applyAlignment="1" applyProtection="1">
      <alignment vertical="top" wrapText="1" readingOrder="1"/>
      <protection locked="0"/>
    </xf>
    <xf numFmtId="189" fontId="17" fillId="0" borderId="10" xfId="0" applyNumberFormat="1" applyFont="1" applyFill="1" applyBorder="1" applyAlignment="1" applyProtection="1">
      <alignment horizontal="right" vertical="top" wrapText="1" readingOrder="1"/>
      <protection locked="0"/>
    </xf>
    <xf numFmtId="180" fontId="18" fillId="0" borderId="10" xfId="63" applyNumberFormat="1" applyFont="1" applyFill="1" applyBorder="1" applyAlignment="1" applyProtection="1">
      <alignment horizontal="right" vertical="top" wrapText="1" readingOrder="1"/>
      <protection locked="0"/>
    </xf>
    <xf numFmtId="0" fontId="0" fillId="0" borderId="0" xfId="0" applyAlignment="1">
      <alignment horizontal="left" vertical="center"/>
    </xf>
    <xf numFmtId="0" fontId="19" fillId="0" borderId="0" xfId="0" applyFont="1" applyAlignment="1">
      <alignment horizontal="left" vertical="center"/>
    </xf>
    <xf numFmtId="0" fontId="39" fillId="0" borderId="10" xfId="0" applyFont="1" applyBorder="1" applyAlignment="1" applyProtection="1">
      <alignment horizontal="left" vertical="top" wrapText="1" readingOrder="1"/>
      <protection locked="0"/>
    </xf>
    <xf numFmtId="189" fontId="40" fillId="0" borderId="10" xfId="0" applyNumberFormat="1" applyFont="1" applyBorder="1" applyAlignment="1" applyProtection="1">
      <alignment horizontal="right" vertical="top" wrapText="1" readingOrder="1"/>
      <protection locked="0"/>
    </xf>
    <xf numFmtId="189" fontId="39" fillId="0" borderId="26" xfId="0" applyNumberFormat="1" applyFont="1" applyBorder="1" applyAlignment="1" applyProtection="1">
      <alignment horizontal="right" vertical="top" wrapText="1" readingOrder="1"/>
      <protection locked="0"/>
    </xf>
    <xf numFmtId="189" fontId="39" fillId="0" borderId="24" xfId="0" applyNumberFormat="1" applyFont="1" applyBorder="1" applyAlignment="1" applyProtection="1">
      <alignment horizontal="right" vertical="top" wrapText="1" readingOrder="1"/>
      <protection locked="0"/>
    </xf>
    <xf numFmtId="189" fontId="39" fillId="0" borderId="0" xfId="0" applyNumberFormat="1" applyFont="1" applyBorder="1" applyAlignment="1" applyProtection="1">
      <alignment horizontal="right" vertical="top" wrapText="1" readingOrder="1"/>
      <protection locked="0"/>
    </xf>
    <xf numFmtId="0" fontId="39" fillId="33" borderId="10" xfId="0" applyFont="1" applyFill="1" applyBorder="1" applyAlignment="1">
      <alignment horizontal="left"/>
    </xf>
    <xf numFmtId="3" fontId="40" fillId="33" borderId="10" xfId="0" applyNumberFormat="1" applyFont="1" applyFill="1" applyBorder="1" applyAlignment="1">
      <alignment horizontal="right"/>
    </xf>
    <xf numFmtId="3" fontId="39" fillId="33" borderId="10" xfId="0" applyNumberFormat="1" applyFont="1" applyFill="1" applyBorder="1" applyAlignment="1">
      <alignment horizontal="right"/>
    </xf>
    <xf numFmtId="3" fontId="39" fillId="33" borderId="24" xfId="0" applyNumberFormat="1" applyFont="1" applyFill="1" applyBorder="1" applyAlignment="1">
      <alignment horizontal="right"/>
    </xf>
    <xf numFmtId="0" fontId="39" fillId="33" borderId="10" xfId="0" applyFont="1" applyFill="1" applyBorder="1" applyAlignment="1">
      <alignment horizontal="center" vertical="center" wrapText="1"/>
    </xf>
    <xf numFmtId="0" fontId="95" fillId="33" borderId="0" xfId="0" applyFont="1" applyFill="1" applyBorder="1" applyAlignment="1">
      <alignment horizontal="left" vertical="center" wrapText="1"/>
    </xf>
    <xf numFmtId="0" fontId="96" fillId="33" borderId="0" xfId="0" applyFont="1" applyFill="1" applyAlignment="1">
      <alignment horizontal="justify" vertical="center" wrapText="1"/>
    </xf>
    <xf numFmtId="0" fontId="95" fillId="33" borderId="0" xfId="0" applyFont="1" applyFill="1" applyAlignment="1">
      <alignment horizontal="left" vertical="center" wrapText="1"/>
    </xf>
    <xf numFmtId="183" fontId="93" fillId="33" borderId="0" xfId="0" applyNumberFormat="1" applyFont="1" applyFill="1" applyAlignment="1">
      <alignment vertical="center"/>
    </xf>
    <xf numFmtId="0" fontId="95" fillId="33" borderId="0" xfId="0" applyFont="1" applyFill="1" applyBorder="1" applyAlignment="1">
      <alignment horizontal="center" vertical="center" wrapText="1"/>
    </xf>
    <xf numFmtId="180" fontId="96" fillId="33" borderId="0" xfId="0" applyNumberFormat="1" applyFont="1" applyFill="1" applyBorder="1" applyAlignment="1">
      <alignment vertical="center"/>
    </xf>
    <xf numFmtId="180" fontId="95" fillId="33" borderId="0" xfId="0" applyNumberFormat="1" applyFont="1" applyFill="1" applyBorder="1" applyAlignment="1">
      <alignment vertical="center"/>
    </xf>
    <xf numFmtId="180" fontId="96" fillId="33" borderId="0" xfId="62" applyNumberFormat="1" applyFont="1" applyFill="1" applyBorder="1" applyAlignment="1">
      <alignment vertical="center"/>
    </xf>
    <xf numFmtId="180" fontId="95" fillId="33" borderId="0" xfId="62" applyNumberFormat="1" applyFont="1" applyFill="1" applyBorder="1" applyAlignment="1">
      <alignment vertical="center"/>
    </xf>
    <xf numFmtId="0" fontId="95" fillId="33" borderId="17" xfId="0" applyFont="1" applyFill="1" applyBorder="1" applyAlignment="1">
      <alignment horizontal="center" vertical="center" wrapText="1"/>
    </xf>
    <xf numFmtId="186" fontId="96" fillId="33" borderId="10" xfId="49" applyNumberFormat="1" applyFont="1" applyFill="1" applyBorder="1" applyAlignment="1">
      <alignment vertical="center" wrapText="1"/>
    </xf>
    <xf numFmtId="0" fontId="96" fillId="33" borderId="17" xfId="0" applyFont="1" applyFill="1" applyBorder="1" applyAlignment="1">
      <alignment vertical="center" wrapText="1"/>
    </xf>
    <xf numFmtId="0" fontId="95" fillId="33" borderId="17" xfId="0" applyFont="1" applyFill="1" applyBorder="1" applyAlignment="1">
      <alignment vertical="center" wrapText="1"/>
    </xf>
    <xf numFmtId="180" fontId="96" fillId="33" borderId="0" xfId="62" applyNumberFormat="1" applyFont="1" applyFill="1" applyBorder="1" applyAlignment="1">
      <alignment horizontal="right" vertical="center"/>
    </xf>
    <xf numFmtId="180" fontId="95" fillId="33" borderId="0" xfId="62" applyNumberFormat="1" applyFont="1" applyFill="1" applyBorder="1" applyAlignment="1">
      <alignment horizontal="right" vertical="center"/>
    </xf>
    <xf numFmtId="0" fontId="95" fillId="33" borderId="10" xfId="0" applyFont="1" applyFill="1" applyBorder="1" applyAlignment="1">
      <alignment horizontal="left" vertical="center"/>
    </xf>
    <xf numFmtId="180" fontId="0" fillId="33" borderId="10" xfId="62" applyNumberFormat="1" applyFont="1" applyFill="1" applyBorder="1" applyAlignment="1">
      <alignment/>
    </xf>
    <xf numFmtId="0" fontId="95" fillId="33" borderId="0" xfId="0" applyFont="1" applyFill="1" applyBorder="1" applyAlignment="1">
      <alignment horizontal="left" vertical="center" wrapText="1"/>
    </xf>
    <xf numFmtId="190" fontId="0" fillId="0" borderId="0" xfId="52" applyNumberFormat="1" applyFont="1" applyAlignment="1">
      <alignment/>
    </xf>
    <xf numFmtId="180" fontId="95" fillId="33" borderId="10" xfId="62" applyNumberFormat="1" applyFont="1" applyFill="1" applyBorder="1" applyAlignment="1">
      <alignment vertical="center"/>
    </xf>
    <xf numFmtId="180" fontId="44" fillId="0" borderId="10" xfId="62" applyNumberFormat="1" applyFont="1" applyFill="1" applyBorder="1" applyAlignment="1" applyProtection="1">
      <alignment horizontal="right" vertical="top" wrapText="1" readingOrder="1"/>
      <protection locked="0"/>
    </xf>
    <xf numFmtId="180" fontId="43" fillId="0" borderId="10" xfId="62" applyNumberFormat="1" applyFont="1" applyFill="1" applyBorder="1" applyAlignment="1" applyProtection="1">
      <alignment horizontal="right" vertical="top" wrapText="1" readingOrder="1"/>
      <protection locked="0"/>
    </xf>
    <xf numFmtId="0" fontId="90" fillId="33" borderId="0" xfId="0" applyFont="1" applyFill="1" applyBorder="1" applyAlignment="1">
      <alignment horizontal="center" vertical="center"/>
    </xf>
    <xf numFmtId="0" fontId="90" fillId="33" borderId="0" xfId="0" applyFont="1" applyFill="1" applyAlignment="1">
      <alignment/>
    </xf>
    <xf numFmtId="0" fontId="90" fillId="33" borderId="0" xfId="0" applyFont="1" applyFill="1" applyBorder="1" applyAlignment="1">
      <alignment vertical="center"/>
    </xf>
    <xf numFmtId="0" fontId="90" fillId="33" borderId="27" xfId="0" applyFont="1" applyFill="1" applyBorder="1" applyAlignment="1">
      <alignment horizontal="center" vertical="center"/>
    </xf>
    <xf numFmtId="0" fontId="90" fillId="33" borderId="0" xfId="0" applyFont="1" applyFill="1" applyAlignment="1">
      <alignment horizontal="justify" vertical="center" wrapText="1"/>
    </xf>
    <xf numFmtId="0" fontId="95" fillId="0" borderId="10" xfId="0" applyFont="1" applyFill="1" applyBorder="1" applyAlignment="1">
      <alignment vertical="center"/>
    </xf>
    <xf numFmtId="0" fontId="95" fillId="0" borderId="10" xfId="0" applyFont="1" applyBorder="1" applyAlignment="1">
      <alignment horizontal="center" vertical="center"/>
    </xf>
    <xf numFmtId="0" fontId="95" fillId="0" borderId="10" xfId="0" applyFont="1" applyBorder="1" applyAlignment="1">
      <alignment/>
    </xf>
    <xf numFmtId="190" fontId="95" fillId="0" borderId="10" xfId="52" applyNumberFormat="1" applyFont="1" applyBorder="1" applyAlignment="1">
      <alignment/>
    </xf>
    <xf numFmtId="190" fontId="96" fillId="0" borderId="10" xfId="52" applyNumberFormat="1" applyFont="1" applyBorder="1" applyAlignment="1">
      <alignment/>
    </xf>
    <xf numFmtId="180" fontId="95" fillId="0" borderId="10" xfId="62" applyNumberFormat="1" applyFont="1" applyBorder="1" applyAlignment="1">
      <alignment/>
    </xf>
    <xf numFmtId="0" fontId="111" fillId="0" borderId="0" xfId="0" applyFont="1" applyBorder="1" applyAlignment="1">
      <alignment/>
    </xf>
    <xf numFmtId="180" fontId="111" fillId="0" borderId="0" xfId="62" applyNumberFormat="1" applyFont="1" applyBorder="1" applyAlignment="1">
      <alignment/>
    </xf>
    <xf numFmtId="183" fontId="96" fillId="33" borderId="10" xfId="0" applyNumberFormat="1" applyFont="1" applyFill="1" applyBorder="1" applyAlignment="1">
      <alignment vertical="center"/>
    </xf>
    <xf numFmtId="191" fontId="96" fillId="33" borderId="10" xfId="50" applyNumberFormat="1" applyFont="1" applyFill="1" applyBorder="1" applyAlignment="1">
      <alignment vertical="center"/>
    </xf>
    <xf numFmtId="191" fontId="95" fillId="33" borderId="10" xfId="50" applyNumberFormat="1" applyFont="1" applyFill="1" applyBorder="1" applyAlignment="1">
      <alignment horizontal="right" vertical="center"/>
    </xf>
    <xf numFmtId="191" fontId="95" fillId="33" borderId="10" xfId="50" applyNumberFormat="1" applyFont="1" applyFill="1" applyBorder="1" applyAlignment="1">
      <alignment vertical="center"/>
    </xf>
    <xf numFmtId="189" fontId="40" fillId="33" borderId="10" xfId="0" applyNumberFormat="1" applyFont="1" applyFill="1" applyBorder="1" applyAlignment="1">
      <alignment horizontal="right"/>
    </xf>
    <xf numFmtId="189" fontId="39" fillId="33" borderId="24" xfId="0" applyNumberFormat="1" applyFont="1" applyFill="1" applyBorder="1" applyAlignment="1">
      <alignment horizontal="right"/>
    </xf>
    <xf numFmtId="0" fontId="39" fillId="33" borderId="10" xfId="0" applyFont="1" applyFill="1" applyBorder="1" applyAlignment="1">
      <alignment horizontal="center" vertical="center" wrapText="1"/>
    </xf>
    <xf numFmtId="0" fontId="97" fillId="33" borderId="0" xfId="0" applyFont="1" applyFill="1" applyAlignment="1">
      <alignment horizontal="center" wrapText="1"/>
    </xf>
    <xf numFmtId="0" fontId="0" fillId="0" borderId="0" xfId="0" applyAlignment="1">
      <alignment/>
    </xf>
    <xf numFmtId="0" fontId="64" fillId="33" borderId="0" xfId="0" applyFont="1" applyFill="1" applyAlignment="1">
      <alignment vertical="center"/>
    </xf>
    <xf numFmtId="0" fontId="65" fillId="33" borderId="0" xfId="0" applyFont="1" applyFill="1" applyAlignment="1">
      <alignment vertical="center"/>
    </xf>
    <xf numFmtId="0" fontId="65" fillId="33" borderId="0" xfId="0" applyFont="1" applyFill="1" applyBorder="1" applyAlignment="1">
      <alignment vertical="center"/>
    </xf>
    <xf numFmtId="0" fontId="65" fillId="33" borderId="10" xfId="0" applyFont="1" applyFill="1" applyBorder="1" applyAlignment="1">
      <alignment vertical="center"/>
    </xf>
    <xf numFmtId="0" fontId="65" fillId="33" borderId="10" xfId="0" applyFont="1" applyFill="1" applyBorder="1" applyAlignment="1">
      <alignment horizontal="left" vertical="center"/>
    </xf>
    <xf numFmtId="0" fontId="59" fillId="33" borderId="0" xfId="0" applyFont="1" applyFill="1" applyAlignment="1">
      <alignment/>
    </xf>
    <xf numFmtId="0" fontId="64"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101" fillId="33" borderId="0" xfId="0" applyFont="1" applyFill="1" applyAlignment="1">
      <alignment vertical="center"/>
    </xf>
    <xf numFmtId="0" fontId="97" fillId="33" borderId="0" xfId="0" applyFont="1" applyFill="1" applyAlignment="1">
      <alignment horizontal="center" vertical="center" wrapText="1"/>
    </xf>
    <xf numFmtId="41" fontId="88" fillId="0" borderId="21" xfId="0" applyNumberFormat="1" applyFont="1" applyBorder="1" applyAlignment="1">
      <alignment horizontal="center"/>
    </xf>
    <xf numFmtId="41" fontId="88" fillId="0" borderId="19" xfId="0" applyNumberFormat="1" applyFont="1" applyBorder="1" applyAlignment="1">
      <alignment horizontal="center"/>
    </xf>
    <xf numFmtId="41" fontId="88" fillId="0" borderId="10" xfId="0" applyNumberFormat="1" applyFont="1" applyBorder="1" applyAlignment="1">
      <alignment horizontal="center"/>
    </xf>
    <xf numFmtId="41" fontId="0" fillId="0" borderId="21" xfId="0" applyNumberFormat="1" applyBorder="1" applyAlignment="1">
      <alignment horizontal="left"/>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7" fillId="0" borderId="0" xfId="0" applyFont="1" applyFill="1" applyAlignment="1">
      <alignment wrapText="1"/>
    </xf>
    <xf numFmtId="0" fontId="0" fillId="0" borderId="0" xfId="0" applyAlignment="1">
      <alignment vertical="center"/>
    </xf>
    <xf numFmtId="0" fontId="0" fillId="0" borderId="0" xfId="0" applyAlignment="1">
      <alignment horizontal="center"/>
    </xf>
    <xf numFmtId="41" fontId="0" fillId="2" borderId="10" xfId="0" applyNumberFormat="1" applyFill="1" applyBorder="1" applyAlignment="1">
      <alignment horizontal="left"/>
    </xf>
    <xf numFmtId="180" fontId="0" fillId="2" borderId="10" xfId="0" applyNumberFormat="1" applyFill="1" applyBorder="1" applyAlignment="1">
      <alignment horizontal="center" vertical="center" wrapText="1"/>
    </xf>
    <xf numFmtId="3" fontId="89" fillId="33" borderId="10" xfId="0" applyNumberFormat="1" applyFont="1" applyFill="1" applyBorder="1" applyAlignment="1">
      <alignment horizontal="right" vertical="center"/>
    </xf>
    <xf numFmtId="180" fontId="89" fillId="33" borderId="10" xfId="62" applyNumberFormat="1" applyFont="1" applyFill="1" applyBorder="1" applyAlignment="1">
      <alignment horizontal="right" vertical="center"/>
    </xf>
    <xf numFmtId="169" fontId="90" fillId="33" borderId="10" xfId="50" applyFont="1" applyFill="1" applyBorder="1" applyAlignment="1">
      <alignment vertical="center"/>
    </xf>
    <xf numFmtId="169" fontId="89" fillId="33" borderId="10" xfId="50" applyFont="1" applyFill="1" applyBorder="1" applyAlignment="1">
      <alignment vertical="center"/>
    </xf>
    <xf numFmtId="180" fontId="89" fillId="33" borderId="10" xfId="62" applyNumberFormat="1" applyFont="1" applyFill="1" applyBorder="1" applyAlignment="1">
      <alignment vertical="center"/>
    </xf>
    <xf numFmtId="0" fontId="89" fillId="33" borderId="23" xfId="0" applyFont="1" applyFill="1" applyBorder="1" applyAlignment="1">
      <alignment horizontal="left" vertical="center" wrapText="1"/>
    </xf>
    <xf numFmtId="0" fontId="90" fillId="33" borderId="23" xfId="0" applyFont="1" applyFill="1" applyBorder="1" applyAlignment="1">
      <alignment horizontal="left" vertical="center"/>
    </xf>
    <xf numFmtId="0" fontId="90" fillId="33" borderId="24" xfId="0" applyFont="1" applyFill="1" applyBorder="1" applyAlignment="1">
      <alignment horizontal="left" vertical="center"/>
    </xf>
    <xf numFmtId="0" fontId="89" fillId="33" borderId="24" xfId="0" applyFont="1" applyFill="1" applyBorder="1" applyAlignment="1">
      <alignment horizontal="left" vertical="center"/>
    </xf>
    <xf numFmtId="0" fontId="90" fillId="33" borderId="21" xfId="0" applyFont="1" applyFill="1" applyBorder="1" applyAlignment="1">
      <alignment horizontal="left" vertical="center"/>
    </xf>
    <xf numFmtId="0" fontId="89" fillId="33" borderId="10" xfId="0" applyFont="1" applyFill="1" applyBorder="1" applyAlignment="1">
      <alignment horizontal="left" vertical="center" wrapText="1"/>
    </xf>
    <xf numFmtId="41" fontId="88" fillId="0" borderId="10" xfId="0" applyNumberFormat="1" applyFont="1" applyBorder="1" applyAlignment="1">
      <alignment horizontal="left" vertical="top"/>
    </xf>
    <xf numFmtId="0" fontId="89" fillId="33" borderId="0" xfId="0" applyFont="1" applyFill="1" applyBorder="1" applyAlignment="1">
      <alignment vertical="center"/>
    </xf>
    <xf numFmtId="0" fontId="112" fillId="0" borderId="0" xfId="0" applyFont="1" applyBorder="1" applyAlignment="1">
      <alignment/>
    </xf>
    <xf numFmtId="3" fontId="95" fillId="0" borderId="10" xfId="0" applyNumberFormat="1" applyFont="1" applyBorder="1" applyAlignment="1">
      <alignment/>
    </xf>
    <xf numFmtId="3" fontId="96" fillId="0" borderId="10" xfId="0" applyNumberFormat="1" applyFont="1" applyBorder="1" applyAlignment="1">
      <alignment/>
    </xf>
    <xf numFmtId="0" fontId="111" fillId="0" borderId="0" xfId="0" applyFont="1" applyFill="1" applyBorder="1" applyAlignment="1">
      <alignment/>
    </xf>
    <xf numFmtId="187" fontId="44" fillId="0" borderId="10" xfId="0" applyNumberFormat="1" applyFont="1" applyFill="1" applyBorder="1" applyAlignment="1" applyProtection="1">
      <alignment horizontal="right" vertical="top" wrapText="1" readingOrder="1"/>
      <protection locked="0"/>
    </xf>
    <xf numFmtId="187" fontId="96" fillId="33" borderId="10" xfId="0" applyNumberFormat="1" applyFont="1" applyFill="1" applyBorder="1" applyAlignment="1">
      <alignment horizontal="right" vertical="center"/>
    </xf>
    <xf numFmtId="187" fontId="95" fillId="33" borderId="10" xfId="0" applyNumberFormat="1" applyFont="1" applyFill="1" applyBorder="1" applyAlignment="1">
      <alignment horizontal="right" vertical="center" readingOrder="1"/>
    </xf>
    <xf numFmtId="187" fontId="96" fillId="33" borderId="10" xfId="0" applyNumberFormat="1" applyFont="1" applyFill="1" applyBorder="1" applyAlignment="1">
      <alignment vertical="center"/>
    </xf>
    <xf numFmtId="187" fontId="95" fillId="33" borderId="10" xfId="0" applyNumberFormat="1" applyFont="1" applyFill="1" applyBorder="1" applyAlignment="1">
      <alignment horizontal="right" vertical="center"/>
    </xf>
    <xf numFmtId="194" fontId="63" fillId="33" borderId="10" xfId="49" applyNumberFormat="1" applyFont="1" applyFill="1" applyBorder="1" applyAlignment="1">
      <alignment horizontal="right" vertical="center"/>
    </xf>
    <xf numFmtId="194" fontId="45" fillId="33" borderId="10" xfId="49" applyNumberFormat="1" applyFont="1" applyFill="1" applyBorder="1" applyAlignment="1">
      <alignment horizontal="right" vertical="center"/>
    </xf>
    <xf numFmtId="41" fontId="96" fillId="33" borderId="10" xfId="0" applyNumberFormat="1" applyFont="1" applyFill="1" applyBorder="1" applyAlignment="1">
      <alignment vertical="center"/>
    </xf>
    <xf numFmtId="195" fontId="96" fillId="33" borderId="10" xfId="0" applyNumberFormat="1" applyFont="1" applyFill="1" applyBorder="1" applyAlignment="1">
      <alignment vertical="center"/>
    </xf>
    <xf numFmtId="0" fontId="113" fillId="33" borderId="0" xfId="0" applyFont="1" applyFill="1" applyBorder="1" applyAlignment="1">
      <alignment horizontal="center" wrapText="1"/>
    </xf>
    <xf numFmtId="0" fontId="13" fillId="33" borderId="27" xfId="0" applyFont="1" applyFill="1" applyBorder="1" applyAlignment="1">
      <alignment horizontal="left" vertical="center"/>
    </xf>
    <xf numFmtId="0" fontId="13" fillId="33" borderId="15" xfId="0" applyFont="1" applyFill="1" applyBorder="1" applyAlignment="1">
      <alignment horizontal="left" vertical="center"/>
    </xf>
    <xf numFmtId="0" fontId="13" fillId="33" borderId="19" xfId="0" applyFont="1" applyFill="1" applyBorder="1" applyAlignment="1">
      <alignment horizontal="left" vertical="center"/>
    </xf>
    <xf numFmtId="0" fontId="8" fillId="33" borderId="0" xfId="60" applyFont="1" applyFill="1" applyBorder="1" applyAlignment="1" applyProtection="1">
      <alignment horizontal="center" vertical="center"/>
      <protection/>
    </xf>
    <xf numFmtId="0" fontId="114" fillId="33" borderId="0" xfId="0" applyFont="1" applyFill="1" applyBorder="1" applyAlignment="1">
      <alignment horizontal="left" vertical="center" wrapText="1"/>
    </xf>
    <xf numFmtId="0" fontId="9" fillId="33" borderId="0" xfId="0" applyFont="1" applyFill="1" applyBorder="1" applyAlignment="1">
      <alignment horizontal="justify" vertical="center" wrapText="1"/>
    </xf>
    <xf numFmtId="0" fontId="108" fillId="33" borderId="0" xfId="0" applyFont="1" applyFill="1" applyBorder="1" applyAlignment="1">
      <alignment horizontal="left" vertical="center"/>
    </xf>
    <xf numFmtId="0" fontId="16" fillId="33" borderId="0" xfId="60" applyFont="1" applyFill="1" applyBorder="1" applyAlignment="1" applyProtection="1">
      <alignment horizontal="center" vertical="center"/>
      <protection/>
    </xf>
    <xf numFmtId="0" fontId="16" fillId="33" borderId="28" xfId="60" applyFont="1" applyFill="1" applyBorder="1" applyAlignment="1" applyProtection="1">
      <alignment horizontal="center" vertical="center"/>
      <protection/>
    </xf>
    <xf numFmtId="0" fontId="15" fillId="33" borderId="29" xfId="60" applyFont="1" applyFill="1" applyBorder="1" applyAlignment="1" applyProtection="1">
      <alignment horizontal="left" vertical="center"/>
      <protection/>
    </xf>
    <xf numFmtId="0" fontId="15" fillId="33" borderId="30" xfId="60" applyFont="1" applyFill="1" applyBorder="1" applyAlignment="1" applyProtection="1">
      <alignment horizontal="left" vertical="center"/>
      <protection/>
    </xf>
    <xf numFmtId="0" fontId="15" fillId="33" borderId="31" xfId="60" applyFont="1" applyFill="1" applyBorder="1" applyAlignment="1" applyProtection="1">
      <alignment horizontal="left" vertical="center"/>
      <protection/>
    </xf>
    <xf numFmtId="0" fontId="101" fillId="33" borderId="0" xfId="0" applyFont="1" applyFill="1" applyAlignment="1">
      <alignment horizontal="center"/>
    </xf>
    <xf numFmtId="0" fontId="103" fillId="33" borderId="0" xfId="0" applyFont="1" applyFill="1" applyAlignment="1">
      <alignment horizontal="center" vertical="center"/>
    </xf>
    <xf numFmtId="0" fontId="101" fillId="33" borderId="0" xfId="0" applyFont="1" applyFill="1" applyAlignment="1">
      <alignment horizontal="center" vertical="center"/>
    </xf>
    <xf numFmtId="0" fontId="89" fillId="33" borderId="0" xfId="0" applyFont="1" applyFill="1" applyBorder="1" applyAlignment="1">
      <alignment horizontal="center" vertical="center"/>
    </xf>
    <xf numFmtId="0" fontId="90" fillId="33" borderId="0" xfId="0" applyFont="1" applyFill="1" applyAlignment="1">
      <alignment horizontal="justify" vertical="center" wrapText="1"/>
    </xf>
    <xf numFmtId="0" fontId="89" fillId="33" borderId="10" xfId="0" applyFont="1" applyFill="1" applyBorder="1" applyAlignment="1">
      <alignment horizontal="left" vertical="top"/>
    </xf>
    <xf numFmtId="0" fontId="89" fillId="33" borderId="10" xfId="0" applyFont="1" applyFill="1" applyBorder="1" applyAlignment="1">
      <alignment horizontal="center" vertical="center"/>
    </xf>
    <xf numFmtId="0" fontId="89" fillId="33" borderId="10" xfId="0" applyFont="1" applyFill="1" applyBorder="1" applyAlignment="1">
      <alignment horizontal="center" vertical="center" wrapText="1"/>
    </xf>
    <xf numFmtId="0" fontId="93" fillId="33" borderId="0" xfId="0" applyFont="1" applyFill="1" applyAlignment="1">
      <alignment horizontal="justify" vertical="top" wrapText="1"/>
    </xf>
    <xf numFmtId="0" fontId="93" fillId="33" borderId="0" xfId="0" applyFont="1" applyFill="1" applyAlignment="1">
      <alignment horizontal="justify" vertical="top"/>
    </xf>
    <xf numFmtId="183" fontId="93" fillId="33" borderId="23" xfId="0" applyNumberFormat="1" applyFont="1" applyFill="1" applyBorder="1" applyAlignment="1">
      <alignment horizontal="center" vertical="center"/>
    </xf>
    <xf numFmtId="183" fontId="93" fillId="33" borderId="21" xfId="0" applyNumberFormat="1" applyFont="1" applyFill="1" applyBorder="1" applyAlignment="1">
      <alignment horizontal="center" vertical="center"/>
    </xf>
    <xf numFmtId="0" fontId="39" fillId="33" borderId="0" xfId="0" applyFont="1" applyFill="1" applyAlignment="1">
      <alignment horizontal="left" vertical="center" wrapText="1"/>
    </xf>
    <xf numFmtId="0" fontId="39" fillId="33" borderId="23" xfId="0" applyFont="1" applyFill="1" applyBorder="1" applyAlignment="1">
      <alignment horizontal="center" vertical="center" wrapText="1"/>
    </xf>
    <xf numFmtId="3" fontId="40" fillId="33" borderId="23" xfId="0" applyNumberFormat="1" applyFont="1" applyFill="1" applyBorder="1" applyAlignment="1">
      <alignment horizontal="center" vertical="center"/>
    </xf>
    <xf numFmtId="3" fontId="40" fillId="33" borderId="21" xfId="0" applyNumberFormat="1" applyFont="1" applyFill="1" applyBorder="1" applyAlignment="1">
      <alignment horizontal="center" vertical="center"/>
    </xf>
    <xf numFmtId="0" fontId="115" fillId="0" borderId="0" xfId="0" applyFont="1" applyBorder="1" applyAlignment="1">
      <alignment horizontal="left" vertical="center" wrapText="1"/>
    </xf>
    <xf numFmtId="0" fontId="93" fillId="33" borderId="0" xfId="0" applyFont="1" applyFill="1" applyAlignment="1">
      <alignment horizontal="center" vertical="center" wrapText="1"/>
    </xf>
    <xf numFmtId="0" fontId="39" fillId="33" borderId="10" xfId="0" applyFont="1" applyFill="1" applyBorder="1" applyAlignment="1">
      <alignment horizontal="center" vertical="center" wrapText="1"/>
    </xf>
    <xf numFmtId="183" fontId="40" fillId="33" borderId="19" xfId="62" applyNumberFormat="1" applyFont="1" applyFill="1" applyBorder="1" applyAlignment="1">
      <alignment horizontal="center" vertical="center"/>
    </xf>
    <xf numFmtId="181" fontId="40" fillId="33" borderId="23" xfId="0" applyNumberFormat="1" applyFont="1" applyFill="1" applyBorder="1" applyAlignment="1">
      <alignment horizontal="center" vertical="center"/>
    </xf>
    <xf numFmtId="181" fontId="40" fillId="33" borderId="21" xfId="0" applyNumberFormat="1" applyFont="1" applyFill="1" applyBorder="1" applyAlignment="1">
      <alignment horizontal="center" vertical="center"/>
    </xf>
    <xf numFmtId="0" fontId="92" fillId="33" borderId="0" xfId="0" applyFont="1" applyFill="1" applyAlignment="1">
      <alignment horizontal="left" vertical="center" wrapText="1"/>
    </xf>
    <xf numFmtId="181" fontId="40" fillId="33" borderId="17" xfId="0" applyNumberFormat="1" applyFont="1" applyFill="1" applyBorder="1" applyAlignment="1">
      <alignment horizontal="right" vertical="center"/>
    </xf>
    <xf numFmtId="181" fontId="40" fillId="33" borderId="19" xfId="0" applyNumberFormat="1" applyFont="1" applyFill="1" applyBorder="1" applyAlignment="1">
      <alignment horizontal="right" vertical="center"/>
    </xf>
    <xf numFmtId="181" fontId="39" fillId="33" borderId="17" xfId="0" applyNumberFormat="1" applyFont="1" applyFill="1" applyBorder="1" applyAlignment="1">
      <alignment horizontal="center" vertical="center"/>
    </xf>
    <xf numFmtId="181" fontId="39" fillId="33" borderId="19" xfId="0" applyNumberFormat="1" applyFont="1" applyFill="1" applyBorder="1" applyAlignment="1">
      <alignment horizontal="center" vertical="center"/>
    </xf>
    <xf numFmtId="0" fontId="40" fillId="33" borderId="10" xfId="0" applyFont="1" applyFill="1" applyBorder="1" applyAlignment="1">
      <alignment horizontal="center" vertical="center" wrapText="1"/>
    </xf>
    <xf numFmtId="0" fontId="95" fillId="33" borderId="17" xfId="0" applyFont="1" applyFill="1" applyBorder="1" applyAlignment="1">
      <alignment horizontal="left" vertical="center"/>
    </xf>
    <xf numFmtId="0" fontId="95" fillId="33" borderId="15" xfId="0" applyFont="1" applyFill="1" applyBorder="1" applyAlignment="1">
      <alignment horizontal="left" vertical="center"/>
    </xf>
    <xf numFmtId="0" fontId="95" fillId="33" borderId="19" xfId="0" applyFont="1" applyFill="1" applyBorder="1" applyAlignment="1">
      <alignment horizontal="left" vertical="center"/>
    </xf>
    <xf numFmtId="0" fontId="95" fillId="33" borderId="27" xfId="0" applyFont="1" applyFill="1" applyBorder="1" applyAlignment="1">
      <alignment horizontal="left" vertical="center" wrapText="1"/>
    </xf>
    <xf numFmtId="0" fontId="96" fillId="33" borderId="0" xfId="0" applyFont="1" applyFill="1" applyAlignment="1">
      <alignment horizontal="justify" vertical="center" wrapText="1"/>
    </xf>
    <xf numFmtId="0" fontId="45" fillId="33" borderId="0" xfId="0" applyFont="1" applyFill="1" applyAlignment="1">
      <alignment horizontal="left" vertical="top"/>
    </xf>
    <xf numFmtId="0" fontId="95" fillId="33" borderId="0" xfId="0" applyFont="1" applyFill="1" applyBorder="1" applyAlignment="1">
      <alignment horizontal="left" vertical="center" wrapText="1"/>
    </xf>
    <xf numFmtId="0" fontId="89" fillId="33" borderId="27" xfId="0" applyFont="1" applyFill="1" applyBorder="1" applyAlignment="1">
      <alignment horizontal="left" vertical="center" wrapText="1"/>
    </xf>
    <xf numFmtId="0" fontId="89" fillId="33" borderId="0" xfId="0" applyFont="1" applyFill="1" applyAlignment="1">
      <alignment horizontal="left" vertical="center" wrapText="1"/>
    </xf>
    <xf numFmtId="0" fontId="17" fillId="0" borderId="10" xfId="0" applyFont="1" applyFill="1" applyBorder="1" applyAlignment="1" applyProtection="1">
      <alignment horizontal="center" vertical="top" wrapText="1" readingOrder="1"/>
      <protection locked="0"/>
    </xf>
    <xf numFmtId="0" fontId="12" fillId="0" borderId="10" xfId="0" applyFont="1" applyFill="1" applyBorder="1" applyAlignment="1" applyProtection="1">
      <alignment vertical="top" wrapText="1"/>
      <protection locked="0"/>
    </xf>
    <xf numFmtId="0" fontId="91" fillId="33" borderId="0" xfId="0" applyFont="1" applyFill="1" applyAlignment="1">
      <alignment horizontal="left" vertical="center" wrapText="1"/>
    </xf>
    <xf numFmtId="0" fontId="17" fillId="0" borderId="17" xfId="0" applyFont="1" applyFill="1" applyBorder="1" applyAlignment="1" applyProtection="1">
      <alignment horizontal="center" vertical="top" wrapText="1" readingOrder="1"/>
      <protection locked="0"/>
    </xf>
    <xf numFmtId="0" fontId="17" fillId="0" borderId="15" xfId="0" applyFont="1" applyFill="1" applyBorder="1" applyAlignment="1" applyProtection="1">
      <alignment horizontal="center" vertical="top" wrapText="1" readingOrder="1"/>
      <protection locked="0"/>
    </xf>
    <xf numFmtId="0" fontId="17" fillId="0" borderId="19" xfId="0" applyFont="1" applyFill="1" applyBorder="1" applyAlignment="1" applyProtection="1">
      <alignment horizontal="center" vertical="top" wrapText="1" readingOrder="1"/>
      <protection locked="0"/>
    </xf>
    <xf numFmtId="0" fontId="59" fillId="33" borderId="0" xfId="59" applyFont="1" applyFill="1" applyAlignment="1">
      <alignment horizontal="justify" vertical="center"/>
      <protection/>
    </xf>
    <xf numFmtId="0" fontId="58" fillId="33" borderId="10" xfId="59" applyFont="1" applyFill="1" applyBorder="1" applyAlignment="1">
      <alignment horizontal="center" vertical="center"/>
      <protection/>
    </xf>
    <xf numFmtId="0" fontId="58" fillId="33" borderId="17" xfId="59" applyFont="1" applyFill="1" applyBorder="1" applyAlignment="1">
      <alignment horizontal="center" vertical="center"/>
      <protection/>
    </xf>
    <xf numFmtId="0" fontId="58" fillId="33" borderId="19" xfId="59" applyFont="1" applyFill="1" applyBorder="1" applyAlignment="1">
      <alignment horizontal="center" vertical="center"/>
      <protection/>
    </xf>
    <xf numFmtId="0" fontId="59" fillId="33" borderId="24" xfId="59" applyFont="1" applyFill="1" applyBorder="1" applyAlignment="1">
      <alignment horizontal="center" vertical="center" wrapText="1"/>
      <protection/>
    </xf>
    <xf numFmtId="0" fontId="59" fillId="33" borderId="21" xfId="59" applyFont="1" applyFill="1" applyBorder="1" applyAlignment="1">
      <alignment horizontal="center" vertical="center" wrapText="1"/>
      <protection/>
    </xf>
    <xf numFmtId="0" fontId="0" fillId="0" borderId="17" xfId="0" applyFill="1" applyBorder="1" applyAlignment="1">
      <alignment horizontal="left" vertical="center"/>
    </xf>
    <xf numFmtId="0" fontId="0" fillId="0" borderId="15" xfId="0" applyFill="1" applyBorder="1" applyAlignment="1">
      <alignment horizontal="left" vertical="center"/>
    </xf>
    <xf numFmtId="0" fontId="0" fillId="0" borderId="19" xfId="0" applyFill="1" applyBorder="1" applyAlignment="1">
      <alignment horizontal="left" vertical="center"/>
    </xf>
    <xf numFmtId="0" fontId="58" fillId="33" borderId="11" xfId="59" applyFont="1" applyFill="1" applyBorder="1" applyAlignment="1">
      <alignment horizontal="center" vertical="distributed"/>
      <protection/>
    </xf>
    <xf numFmtId="0" fontId="58" fillId="33" borderId="27" xfId="59" applyFont="1" applyFill="1" applyBorder="1" applyAlignment="1">
      <alignment horizontal="center" vertical="distributed"/>
      <protection/>
    </xf>
    <xf numFmtId="0" fontId="58" fillId="33" borderId="12" xfId="59" applyFont="1" applyFill="1" applyBorder="1" applyAlignment="1">
      <alignment horizontal="center" vertical="distributed"/>
      <protection/>
    </xf>
    <xf numFmtId="0" fontId="58" fillId="33" borderId="25" xfId="59" applyFont="1" applyFill="1" applyBorder="1" applyAlignment="1">
      <alignment horizontal="center" vertical="distributed"/>
      <protection/>
    </xf>
    <xf numFmtId="0" fontId="58" fillId="33" borderId="0" xfId="59" applyFont="1" applyFill="1" applyBorder="1" applyAlignment="1">
      <alignment horizontal="center" vertical="distributed"/>
      <protection/>
    </xf>
    <xf numFmtId="0" fontId="58" fillId="33" borderId="32" xfId="59" applyFont="1" applyFill="1" applyBorder="1" applyAlignment="1">
      <alignment horizontal="center" vertical="distributed"/>
      <protection/>
    </xf>
    <xf numFmtId="0" fontId="58" fillId="33" borderId="13" xfId="59" applyFont="1" applyFill="1" applyBorder="1" applyAlignment="1">
      <alignment horizontal="center" vertical="distributed"/>
      <protection/>
    </xf>
    <xf numFmtId="0" fontId="58" fillId="33" borderId="22" xfId="59" applyFont="1" applyFill="1" applyBorder="1" applyAlignment="1">
      <alignment horizontal="center" vertical="distributed"/>
      <protection/>
    </xf>
    <xf numFmtId="0" fontId="58" fillId="33" borderId="14" xfId="59" applyFont="1" applyFill="1" applyBorder="1" applyAlignment="1">
      <alignment horizontal="center" vertical="distributed"/>
      <protection/>
    </xf>
    <xf numFmtId="0" fontId="58" fillId="33" borderId="10" xfId="59" applyFont="1" applyFill="1" applyBorder="1" applyAlignment="1">
      <alignment horizontal="center" vertical="center" wrapText="1"/>
      <protection/>
    </xf>
    <xf numFmtId="3" fontId="58" fillId="33" borderId="17" xfId="59" applyNumberFormat="1" applyFont="1" applyFill="1" applyBorder="1" applyAlignment="1">
      <alignment horizontal="center" vertical="center"/>
      <protection/>
    </xf>
    <xf numFmtId="3" fontId="58" fillId="33" borderId="15" xfId="59" applyNumberFormat="1" applyFont="1" applyFill="1" applyBorder="1" applyAlignment="1">
      <alignment horizontal="center" vertical="center"/>
      <protection/>
    </xf>
    <xf numFmtId="3" fontId="58" fillId="33" borderId="19" xfId="59" applyNumberFormat="1" applyFont="1" applyFill="1" applyBorder="1" applyAlignment="1">
      <alignment horizontal="center" vertical="center"/>
      <protection/>
    </xf>
    <xf numFmtId="3" fontId="58" fillId="33" borderId="11" xfId="59" applyNumberFormat="1" applyFont="1" applyFill="1" applyBorder="1" applyAlignment="1">
      <alignment horizontal="center" vertical="center"/>
      <protection/>
    </xf>
    <xf numFmtId="3" fontId="58" fillId="33" borderId="12" xfId="59" applyNumberFormat="1" applyFont="1" applyFill="1" applyBorder="1" applyAlignment="1">
      <alignment horizontal="center" vertical="center"/>
      <protection/>
    </xf>
    <xf numFmtId="0" fontId="12" fillId="0" borderId="17"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19" xfId="0" applyFont="1" applyFill="1" applyBorder="1" applyAlignment="1">
      <alignment horizontal="left" vertical="center"/>
    </xf>
    <xf numFmtId="0" fontId="58" fillId="33" borderId="0" xfId="59" applyFont="1" applyFill="1" applyBorder="1" applyAlignment="1">
      <alignment horizontal="left" vertical="top" wrapText="1"/>
      <protection/>
    </xf>
    <xf numFmtId="0" fontId="3" fillId="33" borderId="0" xfId="0" applyFont="1" applyFill="1" applyAlignment="1">
      <alignment horizontal="justify" vertical="center" wrapText="1"/>
    </xf>
    <xf numFmtId="0" fontId="6" fillId="33" borderId="0" xfId="0" applyFont="1" applyFill="1" applyAlignment="1">
      <alignment horizontal="justify" vertical="center" wrapText="1"/>
    </xf>
    <xf numFmtId="0" fontId="89" fillId="33" borderId="0" xfId="0" applyFont="1" applyFill="1" applyBorder="1" applyAlignment="1">
      <alignment horizontal="left" vertical="center" wrapText="1"/>
    </xf>
    <xf numFmtId="0" fontId="90" fillId="33" borderId="17" xfId="0" applyFont="1" applyFill="1" applyBorder="1" applyAlignment="1">
      <alignment horizontal="center" vertical="center"/>
    </xf>
    <xf numFmtId="0" fontId="90" fillId="33" borderId="19" xfId="0" applyFont="1" applyFill="1" applyBorder="1" applyAlignment="1">
      <alignment horizontal="center" vertical="center"/>
    </xf>
    <xf numFmtId="0" fontId="89" fillId="33" borderId="0" xfId="0" applyFont="1" applyFill="1" applyAlignment="1">
      <alignment horizontal="left" wrapText="1"/>
    </xf>
    <xf numFmtId="0" fontId="89" fillId="34" borderId="10" xfId="0" applyFont="1" applyFill="1" applyBorder="1" applyAlignment="1">
      <alignment horizontal="center" vertical="center"/>
    </xf>
    <xf numFmtId="0" fontId="89" fillId="33" borderId="17" xfId="0" applyFont="1" applyFill="1" applyBorder="1" applyAlignment="1">
      <alignment horizontal="center" vertical="center"/>
    </xf>
    <xf numFmtId="0" fontId="89" fillId="33" borderId="19" xfId="0" applyFont="1" applyFill="1" applyBorder="1" applyAlignment="1">
      <alignment horizontal="center" vertical="center"/>
    </xf>
    <xf numFmtId="0" fontId="90" fillId="33" borderId="10" xfId="0" applyFont="1" applyFill="1" applyBorder="1" applyAlignment="1">
      <alignment horizontal="center" vertical="center"/>
    </xf>
    <xf numFmtId="0" fontId="64" fillId="33" borderId="10" xfId="0" applyFont="1" applyFill="1" applyBorder="1" applyAlignment="1">
      <alignment horizontal="center" vertical="center"/>
    </xf>
    <xf numFmtId="0" fontId="65" fillId="33" borderId="10" xfId="0" applyFont="1" applyFill="1" applyBorder="1" applyAlignment="1">
      <alignment horizontal="center" vertical="center"/>
    </xf>
    <xf numFmtId="0" fontId="64" fillId="33" borderId="0" xfId="0" applyFont="1" applyFill="1" applyAlignment="1">
      <alignment horizontal="left" vertical="center" wrapText="1"/>
    </xf>
    <xf numFmtId="0" fontId="98" fillId="33" borderId="0" xfId="0" applyFont="1" applyFill="1" applyAlignment="1">
      <alignment horizontal="left" vertical="center" wrapText="1"/>
    </xf>
    <xf numFmtId="41" fontId="88" fillId="0" borderId="17" xfId="0" applyNumberFormat="1" applyFont="1" applyBorder="1" applyAlignment="1">
      <alignment horizontal="center" vertical="top" wrapText="1"/>
    </xf>
    <xf numFmtId="41" fontId="88" fillId="0" borderId="15" xfId="0" applyNumberFormat="1" applyFont="1" applyBorder="1" applyAlignment="1">
      <alignment horizontal="center" vertical="top" wrapText="1"/>
    </xf>
    <xf numFmtId="41" fontId="88" fillId="0" borderId="19" xfId="0" applyNumberFormat="1" applyFont="1" applyBorder="1" applyAlignment="1">
      <alignment horizontal="center" vertical="top" wrapText="1"/>
    </xf>
    <xf numFmtId="41" fontId="88" fillId="0" borderId="10" xfId="0" applyNumberFormat="1" applyFont="1" applyBorder="1" applyAlignment="1">
      <alignment horizontal="center" wrapText="1"/>
    </xf>
    <xf numFmtId="41" fontId="88" fillId="0" borderId="10" xfId="0" applyNumberFormat="1" applyFont="1" applyBorder="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definido" xfId="56"/>
    <cellStyle name="Normal 2" xfId="57"/>
    <cellStyle name="Normal 2 2" xfId="58"/>
    <cellStyle name="Normal 3" xfId="59"/>
    <cellStyle name="Normal_indice" xfId="60"/>
    <cellStyle name="Notas" xfId="61"/>
    <cellStyle name="Percent" xfId="62"/>
    <cellStyle name="Porcentaje 2"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2</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429625"/>
          <a:ext cx="194310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2" name="Picture 41" descr="pie"/>
        <xdr:cNvPicPr preferRelativeResize="1">
          <a:picLocks noChangeAspect="1"/>
        </xdr:cNvPicPr>
      </xdr:nvPicPr>
      <xdr:blipFill>
        <a:blip r:embed="rId2"/>
        <a:stretch>
          <a:fillRect/>
        </a:stretch>
      </xdr:blipFill>
      <xdr:spPr>
        <a:xfrm>
          <a:off x="0" y="18049875"/>
          <a:ext cx="1238250" cy="5715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114300</xdr:rowOff>
    </xdr:to>
    <xdr:pic>
      <xdr:nvPicPr>
        <xdr:cNvPr id="3" name="Picture 41" descr="pie"/>
        <xdr:cNvPicPr preferRelativeResize="1">
          <a:picLocks noChangeAspect="1"/>
        </xdr:cNvPicPr>
      </xdr:nvPicPr>
      <xdr:blipFill>
        <a:blip r:embed="rId2"/>
        <a:stretch>
          <a:fillRect/>
        </a:stretch>
      </xdr:blipFill>
      <xdr:spPr>
        <a:xfrm>
          <a:off x="0" y="18049875"/>
          <a:ext cx="1238250" cy="57150"/>
        </a:xfrm>
        <a:prstGeom prst="rect">
          <a:avLst/>
        </a:prstGeom>
        <a:noFill/>
        <a:ln w="9525" cmpd="sng">
          <a:noFill/>
        </a:ln>
      </xdr:spPr>
    </xdr:pic>
    <xdr:clientData/>
  </xdr:twoCellAnchor>
  <xdr:twoCellAnchor>
    <xdr:from>
      <xdr:col>2</xdr:col>
      <xdr:colOff>66675</xdr:colOff>
      <xdr:row>19</xdr:row>
      <xdr:rowOff>19050</xdr:rowOff>
    </xdr:from>
    <xdr:to>
      <xdr:col>6</xdr:col>
      <xdr:colOff>714375</xdr:colOff>
      <xdr:row>19</xdr:row>
      <xdr:rowOff>142875</xdr:rowOff>
    </xdr:to>
    <xdr:grpSp>
      <xdr:nvGrpSpPr>
        <xdr:cNvPr id="4" name="Grupo 5"/>
        <xdr:cNvGrpSpPr>
          <a:grpSpLocks/>
        </xdr:cNvGrpSpPr>
      </xdr:nvGrpSpPr>
      <xdr:grpSpPr>
        <a:xfrm>
          <a:off x="1590675" y="494347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2</xdr:col>
      <xdr:colOff>628650</xdr:colOff>
      <xdr:row>5</xdr:row>
      <xdr:rowOff>104775</xdr:rowOff>
    </xdr:to>
    <xdr:pic>
      <xdr:nvPicPr>
        <xdr:cNvPr id="7" name="Imagen 2" descr="image003"/>
        <xdr:cNvPicPr preferRelativeResize="1">
          <a:picLocks noChangeAspect="1"/>
        </xdr:cNvPicPr>
      </xdr:nvPicPr>
      <xdr:blipFill>
        <a:blip r:embed="rId3"/>
        <a:stretch>
          <a:fillRect/>
        </a:stretch>
      </xdr:blipFill>
      <xdr:spPr>
        <a:xfrm>
          <a:off x="0" y="0"/>
          <a:ext cx="21526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PIB2017"/>
      <sheetName val="PIB"/>
      <sheetName val="BBDD empleo"/>
      <sheetName val="Colocaciones"/>
      <sheetName val="exp_rubros"/>
      <sheetName val="exp_productos"/>
      <sheetName val="Beneficio_carne"/>
      <sheetName val="Lacteos"/>
      <sheetName val="Pobre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6"/>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67" customWidth="1"/>
    <col min="3" max="3" width="10.7109375" style="67" customWidth="1"/>
    <col min="4" max="6" width="11.421875" style="67" customWidth="1"/>
    <col min="7" max="7" width="11.140625" style="67" customWidth="1"/>
    <col min="8" max="8" width="12.00390625" style="67" customWidth="1"/>
    <col min="9" max="10" width="11.421875" style="67" customWidth="1"/>
    <col min="11" max="11" width="31.28125" style="67" customWidth="1"/>
    <col min="12" max="16384" width="11.421875" style="67" customWidth="1"/>
  </cols>
  <sheetData>
    <row r="1" spans="1:7" ht="15.75">
      <c r="A1" s="65"/>
      <c r="B1" s="66"/>
      <c r="C1" s="66"/>
      <c r="D1" s="66"/>
      <c r="E1" s="66"/>
      <c r="F1" s="66"/>
      <c r="G1" s="66"/>
    </row>
    <row r="2" spans="1:7" ht="14.25">
      <c r="A2" s="66"/>
      <c r="B2" s="66"/>
      <c r="C2" s="66"/>
      <c r="D2" s="66"/>
      <c r="E2" s="66"/>
      <c r="F2" s="66"/>
      <c r="G2" s="66"/>
    </row>
    <row r="3" spans="1:7" ht="15.75">
      <c r="A3" s="65"/>
      <c r="B3" s="66"/>
      <c r="C3" s="66"/>
      <c r="D3" s="66"/>
      <c r="E3" s="66"/>
      <c r="F3" s="66"/>
      <c r="G3" s="66"/>
    </row>
    <row r="4" spans="1:7" ht="14.25">
      <c r="A4" s="66"/>
      <c r="B4" s="66"/>
      <c r="C4" s="66"/>
      <c r="D4" s="68"/>
      <c r="E4" s="66"/>
      <c r="F4" s="66"/>
      <c r="G4" s="66"/>
    </row>
    <row r="5" spans="1:7" ht="15.75">
      <c r="A5" s="65"/>
      <c r="B5" s="66"/>
      <c r="C5" s="66"/>
      <c r="D5" s="69"/>
      <c r="E5" s="66"/>
      <c r="F5" s="66"/>
      <c r="G5" s="66"/>
    </row>
    <row r="6" spans="1:7" ht="15.75">
      <c r="A6" s="65"/>
      <c r="B6" s="66"/>
      <c r="C6" s="66"/>
      <c r="D6" s="66"/>
      <c r="E6" s="66"/>
      <c r="F6" s="66"/>
      <c r="G6" s="66"/>
    </row>
    <row r="7" spans="1:7" ht="15.75">
      <c r="A7" s="65"/>
      <c r="B7" s="66"/>
      <c r="C7" s="66"/>
      <c r="D7" s="66"/>
      <c r="E7" s="66"/>
      <c r="F7" s="66"/>
      <c r="G7" s="66"/>
    </row>
    <row r="8" spans="1:7" ht="14.25">
      <c r="A8" s="66"/>
      <c r="B8" s="66"/>
      <c r="C8" s="66"/>
      <c r="D8" s="68"/>
      <c r="E8" s="66"/>
      <c r="F8" s="66"/>
      <c r="G8" s="66"/>
    </row>
    <row r="9" spans="1:7" ht="15.75">
      <c r="A9" s="70"/>
      <c r="B9" s="66"/>
      <c r="C9" s="66"/>
      <c r="D9" s="66"/>
      <c r="E9" s="66"/>
      <c r="F9" s="66"/>
      <c r="G9" s="66"/>
    </row>
    <row r="10" spans="1:7" ht="15.75">
      <c r="A10" s="70"/>
      <c r="B10" s="66"/>
      <c r="C10" s="66"/>
      <c r="D10" s="66"/>
      <c r="E10" s="66"/>
      <c r="F10" s="66"/>
      <c r="G10" s="66"/>
    </row>
    <row r="11" spans="1:7" ht="15.75">
      <c r="A11" s="70"/>
      <c r="B11" s="66"/>
      <c r="C11" s="66"/>
      <c r="D11" s="66"/>
      <c r="E11" s="66"/>
      <c r="F11" s="66"/>
      <c r="G11" s="66"/>
    </row>
    <row r="12" spans="1:7" ht="15.75">
      <c r="A12" s="70"/>
      <c r="B12" s="66"/>
      <c r="C12" s="66"/>
      <c r="D12" s="66"/>
      <c r="E12" s="66"/>
      <c r="F12" s="66"/>
      <c r="G12" s="66"/>
    </row>
    <row r="13" spans="1:7" ht="15.75">
      <c r="A13" s="65"/>
      <c r="B13" s="66"/>
      <c r="C13" s="66"/>
      <c r="D13" s="66"/>
      <c r="E13" s="66"/>
      <c r="F13" s="66"/>
      <c r="G13" s="66"/>
    </row>
    <row r="14" spans="1:8" ht="15.75">
      <c r="A14" s="109"/>
      <c r="B14" s="110"/>
      <c r="C14" s="110"/>
      <c r="D14" s="110"/>
      <c r="E14" s="110"/>
      <c r="F14" s="110"/>
      <c r="G14" s="110"/>
      <c r="H14" s="74"/>
    </row>
    <row r="15" spans="1:8" ht="15.75">
      <c r="A15" s="109"/>
      <c r="B15" s="110"/>
      <c r="C15" s="110"/>
      <c r="D15" s="110"/>
      <c r="E15" s="110"/>
      <c r="F15" s="110"/>
      <c r="G15" s="110"/>
      <c r="H15" s="74"/>
    </row>
    <row r="16" spans="1:8" ht="51" customHeight="1">
      <c r="A16" s="110"/>
      <c r="B16" s="110"/>
      <c r="C16" s="177" t="s">
        <v>14</v>
      </c>
      <c r="D16" s="177"/>
      <c r="E16" s="177"/>
      <c r="F16" s="111"/>
      <c r="G16" s="111"/>
      <c r="H16" s="111"/>
    </row>
    <row r="17" spans="1:8" ht="34.5" customHeight="1">
      <c r="A17" s="110"/>
      <c r="B17" s="110"/>
      <c r="C17" s="316" t="s">
        <v>263</v>
      </c>
      <c r="D17" s="316"/>
      <c r="E17" s="316"/>
      <c r="F17" s="316"/>
      <c r="G17" s="316"/>
      <c r="H17" s="316"/>
    </row>
    <row r="18" spans="1:8" ht="40.5" customHeight="1">
      <c r="A18" s="110"/>
      <c r="B18" s="110"/>
      <c r="C18" s="316" t="s">
        <v>264</v>
      </c>
      <c r="D18" s="316"/>
      <c r="E18" s="316"/>
      <c r="F18" s="316"/>
      <c r="G18" s="316"/>
      <c r="H18" s="316"/>
    </row>
    <row r="19" spans="1:8" ht="30">
      <c r="A19" s="110"/>
      <c r="B19" s="110"/>
      <c r="C19" s="178" t="s">
        <v>387</v>
      </c>
      <c r="D19" s="111"/>
      <c r="E19" s="111"/>
      <c r="F19" s="111"/>
      <c r="G19" s="111"/>
      <c r="H19" s="111"/>
    </row>
    <row r="20" spans="1:8" ht="15">
      <c r="A20" s="110"/>
      <c r="B20" s="110"/>
      <c r="C20" s="110"/>
      <c r="D20" s="110"/>
      <c r="E20" s="110"/>
      <c r="F20" s="110"/>
      <c r="G20" s="110"/>
      <c r="H20" s="74"/>
    </row>
    <row r="21" spans="1:8" ht="15.75">
      <c r="A21" s="110"/>
      <c r="B21" s="110"/>
      <c r="C21" s="318"/>
      <c r="D21" s="318"/>
      <c r="E21" s="318"/>
      <c r="F21" s="318"/>
      <c r="G21" s="318"/>
      <c r="H21" s="318"/>
    </row>
    <row r="22" spans="1:7" ht="14.25">
      <c r="A22" s="66"/>
      <c r="B22" s="66"/>
      <c r="C22" s="66"/>
      <c r="D22" s="66"/>
      <c r="E22" s="66"/>
      <c r="F22" s="66"/>
      <c r="G22" s="66"/>
    </row>
    <row r="23" spans="1:7" ht="14.25">
      <c r="A23" s="66"/>
      <c r="B23" s="66"/>
      <c r="C23" s="66"/>
      <c r="D23" s="66"/>
      <c r="E23" s="66"/>
      <c r="F23" s="66"/>
      <c r="G23" s="66"/>
    </row>
    <row r="24" spans="1:7" ht="14.25">
      <c r="A24" s="66"/>
      <c r="B24" s="66"/>
      <c r="C24" s="66"/>
      <c r="D24" s="66"/>
      <c r="E24" s="66"/>
      <c r="F24" s="66"/>
      <c r="G24" s="66"/>
    </row>
    <row r="25" spans="1:7" ht="14.25">
      <c r="A25" s="66"/>
      <c r="B25" s="66"/>
      <c r="C25" s="66"/>
      <c r="D25" s="66"/>
      <c r="E25" s="66"/>
      <c r="F25" s="66"/>
      <c r="G25" s="66"/>
    </row>
    <row r="26" spans="1:7" ht="14.25">
      <c r="A26" s="66"/>
      <c r="B26" s="66"/>
      <c r="C26" s="66"/>
      <c r="D26" s="66"/>
      <c r="E26" s="66"/>
      <c r="F26" s="66"/>
      <c r="G26" s="66"/>
    </row>
    <row r="27" spans="1:7" ht="14.25">
      <c r="A27" s="66"/>
      <c r="B27" s="66"/>
      <c r="C27" s="66"/>
      <c r="D27" s="66"/>
      <c r="E27" s="66"/>
      <c r="F27" s="66"/>
      <c r="G27" s="66"/>
    </row>
    <row r="28" spans="1:7" ht="14.25">
      <c r="A28" s="66"/>
      <c r="B28" s="66"/>
      <c r="C28" s="66"/>
      <c r="D28" s="66"/>
      <c r="E28" s="66"/>
      <c r="F28" s="66"/>
      <c r="G28" s="66"/>
    </row>
    <row r="29" spans="1:7" ht="14.25">
      <c r="A29" s="66"/>
      <c r="B29" s="66"/>
      <c r="C29" s="66"/>
      <c r="D29" s="66"/>
      <c r="E29" s="66"/>
      <c r="F29" s="66"/>
      <c r="G29" s="66"/>
    </row>
    <row r="30" spans="1:7" ht="15.75">
      <c r="A30" s="65"/>
      <c r="B30" s="66"/>
      <c r="C30" s="66"/>
      <c r="D30" s="66"/>
      <c r="E30" s="66"/>
      <c r="F30" s="66"/>
      <c r="G30" s="66"/>
    </row>
    <row r="31" spans="1:7" ht="15.75">
      <c r="A31" s="65"/>
      <c r="B31" s="66"/>
      <c r="C31" s="66"/>
      <c r="D31" s="68"/>
      <c r="E31" s="66"/>
      <c r="F31" s="66"/>
      <c r="G31" s="66"/>
    </row>
    <row r="32" spans="1:7" ht="15.75">
      <c r="A32" s="65"/>
      <c r="B32" s="66"/>
      <c r="C32" s="66"/>
      <c r="D32" s="71"/>
      <c r="E32" s="66"/>
      <c r="F32" s="66"/>
      <c r="G32" s="66"/>
    </row>
    <row r="33" spans="1:7" ht="15.75">
      <c r="A33" s="65"/>
      <c r="B33" s="66"/>
      <c r="C33" s="66"/>
      <c r="D33" s="66"/>
      <c r="E33" s="66"/>
      <c r="F33" s="66"/>
      <c r="G33" s="66"/>
    </row>
    <row r="34" spans="1:7" ht="15.75">
      <c r="A34" s="65"/>
      <c r="B34" s="66"/>
      <c r="C34" s="66"/>
      <c r="D34" s="66"/>
      <c r="E34" s="66"/>
      <c r="F34" s="66"/>
      <c r="G34" s="66"/>
    </row>
    <row r="35" spans="1:7" ht="15.75">
      <c r="A35" s="65"/>
      <c r="B35" s="66"/>
      <c r="C35" s="66"/>
      <c r="D35" s="66"/>
      <c r="E35" s="66"/>
      <c r="F35" s="66"/>
      <c r="G35" s="66"/>
    </row>
    <row r="36" spans="1:7" ht="15.75">
      <c r="A36" s="72"/>
      <c r="B36" s="66"/>
      <c r="C36" s="72"/>
      <c r="D36" s="73"/>
      <c r="E36" s="66"/>
      <c r="F36" s="66"/>
      <c r="G36" s="66"/>
    </row>
    <row r="37" spans="1:7" ht="15.75" customHeight="1">
      <c r="A37" s="65"/>
      <c r="E37" s="66"/>
      <c r="F37" s="66"/>
      <c r="G37" s="66"/>
    </row>
    <row r="38" spans="3:7" ht="15.75">
      <c r="C38" s="65"/>
      <c r="D38" s="29" t="s">
        <v>401</v>
      </c>
      <c r="E38" s="66"/>
      <c r="F38" s="66"/>
      <c r="G38" s="66"/>
    </row>
    <row r="41" spans="1:7" ht="24.75" customHeight="1">
      <c r="A41" s="319" t="s">
        <v>115</v>
      </c>
      <c r="B41" s="319"/>
      <c r="C41" s="319"/>
      <c r="D41" s="319"/>
      <c r="E41" s="319"/>
      <c r="F41" s="319"/>
      <c r="G41" s="319"/>
    </row>
    <row r="42" spans="1:13" ht="24.75" customHeight="1">
      <c r="A42" s="320"/>
      <c r="B42" s="320"/>
      <c r="C42" s="320"/>
      <c r="D42" s="320"/>
      <c r="E42" s="320"/>
      <c r="F42" s="320"/>
      <c r="G42" s="320"/>
      <c r="I42" s="74"/>
      <c r="J42" s="74"/>
      <c r="K42" s="74"/>
      <c r="L42" s="96"/>
      <c r="M42" s="74"/>
    </row>
    <row r="43" spans="1:13" ht="24.75" customHeight="1">
      <c r="A43" s="321" t="s">
        <v>135</v>
      </c>
      <c r="B43" s="322"/>
      <c r="C43" s="322"/>
      <c r="D43" s="322"/>
      <c r="E43" s="322"/>
      <c r="F43" s="323"/>
      <c r="G43" s="95" t="s">
        <v>116</v>
      </c>
      <c r="H43" s="74"/>
      <c r="I43" s="74"/>
      <c r="J43" s="311"/>
      <c r="K43" s="311"/>
      <c r="L43" s="311"/>
      <c r="M43" s="74"/>
    </row>
    <row r="44" spans="1:13" ht="18" customHeight="1">
      <c r="A44" s="75"/>
      <c r="B44" s="312" t="s">
        <v>129</v>
      </c>
      <c r="C44" s="312"/>
      <c r="D44" s="312"/>
      <c r="E44" s="312"/>
      <c r="F44" s="312"/>
      <c r="G44" s="113" t="s">
        <v>255</v>
      </c>
      <c r="I44" s="74"/>
      <c r="J44" s="97"/>
      <c r="K44" s="98"/>
      <c r="L44" s="99"/>
      <c r="M44" s="74"/>
    </row>
    <row r="45" spans="1:13" ht="18" customHeight="1">
      <c r="A45" s="76"/>
      <c r="B45" s="313" t="s">
        <v>124</v>
      </c>
      <c r="C45" s="313"/>
      <c r="D45" s="313"/>
      <c r="E45" s="313"/>
      <c r="F45" s="313"/>
      <c r="G45" s="114" t="s">
        <v>256</v>
      </c>
      <c r="I45" s="74"/>
      <c r="J45" s="97"/>
      <c r="K45" s="98"/>
      <c r="L45" s="99"/>
      <c r="M45" s="74"/>
    </row>
    <row r="46" spans="1:13" ht="18" customHeight="1">
      <c r="A46" s="76"/>
      <c r="B46" s="120" t="s">
        <v>125</v>
      </c>
      <c r="C46" s="120"/>
      <c r="D46" s="120"/>
      <c r="E46" s="120"/>
      <c r="F46" s="121"/>
      <c r="G46" s="112" t="s">
        <v>256</v>
      </c>
      <c r="I46" s="74"/>
      <c r="J46" s="97"/>
      <c r="K46" s="98"/>
      <c r="L46" s="99"/>
      <c r="M46" s="74"/>
    </row>
    <row r="47" spans="1:13" ht="18" customHeight="1">
      <c r="A47" s="76"/>
      <c r="B47" s="120" t="s">
        <v>131</v>
      </c>
      <c r="C47" s="120"/>
      <c r="D47" s="120"/>
      <c r="E47" s="120"/>
      <c r="F47" s="121"/>
      <c r="G47" s="112" t="s">
        <v>257</v>
      </c>
      <c r="I47" s="74"/>
      <c r="J47" s="97"/>
      <c r="K47" s="98"/>
      <c r="L47" s="99"/>
      <c r="M47" s="74"/>
    </row>
    <row r="48" spans="1:13" ht="18" customHeight="1">
      <c r="A48" s="76"/>
      <c r="B48" s="120" t="s">
        <v>132</v>
      </c>
      <c r="C48" s="120"/>
      <c r="D48" s="120"/>
      <c r="E48" s="120"/>
      <c r="F48" s="121"/>
      <c r="G48" s="112" t="s">
        <v>258</v>
      </c>
      <c r="I48" s="74"/>
      <c r="J48" s="97"/>
      <c r="K48" s="98"/>
      <c r="L48" s="99"/>
      <c r="M48" s="74"/>
    </row>
    <row r="49" spans="1:13" ht="18" customHeight="1">
      <c r="A49" s="76"/>
      <c r="B49" s="120" t="s">
        <v>133</v>
      </c>
      <c r="C49" s="120"/>
      <c r="D49" s="120"/>
      <c r="E49" s="120"/>
      <c r="F49" s="121"/>
      <c r="G49" s="112" t="s">
        <v>388</v>
      </c>
      <c r="I49" s="74"/>
      <c r="J49" s="97"/>
      <c r="K49" s="98"/>
      <c r="L49" s="99"/>
      <c r="M49" s="74"/>
    </row>
    <row r="50" spans="1:13" ht="18" customHeight="1">
      <c r="A50" s="76"/>
      <c r="B50" s="120" t="s">
        <v>130</v>
      </c>
      <c r="C50" s="120"/>
      <c r="D50" s="120"/>
      <c r="E50" s="120"/>
      <c r="F50" s="121"/>
      <c r="G50" s="112" t="s">
        <v>389</v>
      </c>
      <c r="I50" s="74"/>
      <c r="J50" s="97"/>
      <c r="K50" s="98"/>
      <c r="L50" s="99"/>
      <c r="M50" s="74"/>
    </row>
    <row r="51" spans="1:13" ht="18" customHeight="1">
      <c r="A51" s="76"/>
      <c r="B51" s="120" t="s">
        <v>126</v>
      </c>
      <c r="C51" s="120"/>
      <c r="D51" s="120"/>
      <c r="E51" s="120"/>
      <c r="F51" s="121"/>
      <c r="G51" s="112" t="s">
        <v>134</v>
      </c>
      <c r="I51" s="74"/>
      <c r="J51" s="97"/>
      <c r="K51" s="98"/>
      <c r="L51" s="99"/>
      <c r="M51" s="74"/>
    </row>
    <row r="52" spans="1:13" ht="18" customHeight="1">
      <c r="A52" s="76"/>
      <c r="B52" s="120" t="s">
        <v>127</v>
      </c>
      <c r="C52" s="120"/>
      <c r="D52" s="120"/>
      <c r="E52" s="120"/>
      <c r="F52" s="121"/>
      <c r="G52" s="112" t="s">
        <v>259</v>
      </c>
      <c r="I52" s="74"/>
      <c r="J52" s="97"/>
      <c r="K52" s="98"/>
      <c r="L52" s="99"/>
      <c r="M52" s="74"/>
    </row>
    <row r="53" spans="1:13" ht="18" customHeight="1">
      <c r="A53" s="76"/>
      <c r="B53" s="313" t="s">
        <v>128</v>
      </c>
      <c r="C53" s="313"/>
      <c r="D53" s="313"/>
      <c r="E53" s="313"/>
      <c r="F53" s="314"/>
      <c r="G53" s="114" t="s">
        <v>329</v>
      </c>
      <c r="I53" s="74"/>
      <c r="J53" s="97"/>
      <c r="K53" s="98"/>
      <c r="L53" s="99"/>
      <c r="M53" s="74"/>
    </row>
    <row r="54" ht="18" customHeight="1"/>
    <row r="55" ht="18" customHeight="1"/>
    <row r="56" ht="18" customHeight="1"/>
    <row r="57" spans="1:13" ht="15" customHeight="1">
      <c r="A57" s="77"/>
      <c r="B57" s="78"/>
      <c r="C57" s="79"/>
      <c r="D57" s="79"/>
      <c r="E57" s="79"/>
      <c r="F57" s="79"/>
      <c r="G57" s="80"/>
      <c r="I57" s="74"/>
      <c r="J57" s="74"/>
      <c r="K57" s="74"/>
      <c r="L57" s="100"/>
      <c r="M57" s="74"/>
    </row>
    <row r="58" spans="1:13" ht="15" customHeight="1">
      <c r="A58" s="324" t="s">
        <v>277</v>
      </c>
      <c r="B58" s="324"/>
      <c r="C58" s="324"/>
      <c r="D58" s="324"/>
      <c r="E58" s="324"/>
      <c r="F58" s="324"/>
      <c r="G58" s="324"/>
      <c r="H58" s="324"/>
      <c r="I58" s="74"/>
      <c r="J58" s="74"/>
      <c r="K58" s="74"/>
      <c r="L58" s="100"/>
      <c r="M58" s="74"/>
    </row>
    <row r="59" spans="1:13" ht="15" customHeight="1">
      <c r="A59" s="77"/>
      <c r="B59" s="78"/>
      <c r="C59" s="79"/>
      <c r="D59" s="68"/>
      <c r="E59" s="79"/>
      <c r="F59" s="79"/>
      <c r="G59" s="80"/>
      <c r="I59" s="74"/>
      <c r="J59" s="74"/>
      <c r="K59" s="74"/>
      <c r="L59" s="100"/>
      <c r="M59" s="74"/>
    </row>
    <row r="60" spans="1:7" ht="15" customHeight="1">
      <c r="A60" s="81"/>
      <c r="B60" s="82"/>
      <c r="C60" s="83"/>
      <c r="D60" s="83"/>
      <c r="E60" s="83"/>
      <c r="F60" s="83"/>
      <c r="G60" s="84"/>
    </row>
    <row r="61" spans="1:8" ht="15" customHeight="1">
      <c r="A61" s="325" t="s">
        <v>117</v>
      </c>
      <c r="B61" s="325"/>
      <c r="C61" s="325"/>
      <c r="D61" s="325"/>
      <c r="E61" s="325"/>
      <c r="F61" s="325"/>
      <c r="G61" s="325"/>
      <c r="H61" s="325"/>
    </row>
    <row r="62" spans="1:8" ht="15" customHeight="1">
      <c r="A62" s="325" t="s">
        <v>118</v>
      </c>
      <c r="B62" s="325"/>
      <c r="C62" s="325"/>
      <c r="D62" s="325"/>
      <c r="E62" s="325"/>
      <c r="F62" s="325"/>
      <c r="G62" s="325"/>
      <c r="H62" s="325"/>
    </row>
    <row r="63" spans="1:7" ht="15" customHeight="1">
      <c r="A63" s="89"/>
      <c r="B63" s="83"/>
      <c r="C63" s="83"/>
      <c r="D63" s="83"/>
      <c r="E63" s="83"/>
      <c r="F63" s="83"/>
      <c r="G63" s="84"/>
    </row>
    <row r="64" spans="1:7" ht="15" customHeight="1">
      <c r="A64" s="89"/>
      <c r="B64" s="83"/>
      <c r="C64" s="83"/>
      <c r="D64" s="83"/>
      <c r="E64" s="83"/>
      <c r="F64" s="83"/>
      <c r="G64" s="84"/>
    </row>
    <row r="65" spans="1:7" ht="15" customHeight="1">
      <c r="A65" s="81"/>
      <c r="B65" s="85"/>
      <c r="C65" s="83"/>
      <c r="D65" s="83"/>
      <c r="E65" s="83"/>
      <c r="F65" s="83"/>
      <c r="G65" s="84"/>
    </row>
    <row r="66" spans="1:8" ht="15" customHeight="1">
      <c r="A66" s="326" t="s">
        <v>360</v>
      </c>
      <c r="B66" s="326"/>
      <c r="C66" s="326"/>
      <c r="D66" s="326"/>
      <c r="E66" s="326"/>
      <c r="F66" s="326"/>
      <c r="G66" s="326"/>
      <c r="H66" s="326"/>
    </row>
    <row r="67" spans="1:8" ht="15" customHeight="1">
      <c r="A67" s="325" t="s">
        <v>361</v>
      </c>
      <c r="B67" s="325"/>
      <c r="C67" s="325"/>
      <c r="D67" s="325"/>
      <c r="E67" s="325"/>
      <c r="F67" s="325"/>
      <c r="G67" s="325"/>
      <c r="H67" s="325"/>
    </row>
    <row r="68" spans="1:7" ht="15" customHeight="1">
      <c r="A68" s="81"/>
      <c r="B68" s="85"/>
      <c r="C68" s="83"/>
      <c r="D68" s="90"/>
      <c r="E68" s="83"/>
      <c r="F68" s="83"/>
      <c r="G68" s="84"/>
    </row>
    <row r="69" spans="1:7" ht="15" customHeight="1">
      <c r="A69" s="81"/>
      <c r="B69" s="85"/>
      <c r="C69" s="83"/>
      <c r="D69" s="90"/>
      <c r="E69" s="83"/>
      <c r="F69" s="83"/>
      <c r="G69" s="84"/>
    </row>
    <row r="70" spans="1:7" ht="15" customHeight="1">
      <c r="A70" s="81"/>
      <c r="B70" s="85"/>
      <c r="C70" s="83"/>
      <c r="D70" s="90"/>
      <c r="E70" s="83"/>
      <c r="F70" s="83"/>
      <c r="G70" s="84"/>
    </row>
    <row r="71" spans="1:8" ht="15" customHeight="1">
      <c r="A71" s="324" t="s">
        <v>119</v>
      </c>
      <c r="B71" s="324"/>
      <c r="C71" s="324"/>
      <c r="D71" s="324"/>
      <c r="E71" s="324"/>
      <c r="F71" s="324"/>
      <c r="G71" s="324"/>
      <c r="H71" s="324"/>
    </row>
    <row r="78" spans="1:7" ht="15" customHeight="1">
      <c r="A78" s="81"/>
      <c r="B78" s="85"/>
      <c r="C78" s="83"/>
      <c r="D78" s="83"/>
      <c r="E78" s="83"/>
      <c r="F78" s="83"/>
      <c r="G78" s="84"/>
    </row>
    <row r="79" spans="1:7" ht="15" customHeight="1">
      <c r="A79" s="81"/>
      <c r="B79" s="85"/>
      <c r="C79" s="83"/>
      <c r="D79" s="83"/>
      <c r="E79" s="83"/>
      <c r="F79" s="83"/>
      <c r="G79" s="84"/>
    </row>
    <row r="80" spans="1:7" ht="15" customHeight="1">
      <c r="A80" s="91"/>
      <c r="B80" s="91"/>
      <c r="C80" s="91"/>
      <c r="D80" s="83"/>
      <c r="E80" s="83"/>
      <c r="F80" s="83"/>
      <c r="G80" s="84"/>
    </row>
    <row r="81" spans="1:7" ht="12.75" customHeight="1">
      <c r="A81" s="92" t="s">
        <v>120</v>
      </c>
      <c r="C81" s="74"/>
      <c r="D81" s="91"/>
      <c r="E81" s="91"/>
      <c r="F81" s="91"/>
      <c r="G81" s="91"/>
    </row>
    <row r="82" spans="1:7" ht="10.5" customHeight="1">
      <c r="A82" s="92" t="s">
        <v>121</v>
      </c>
      <c r="C82" s="74"/>
      <c r="D82" s="74"/>
      <c r="E82" s="74"/>
      <c r="F82" s="74"/>
      <c r="G82" s="74"/>
    </row>
    <row r="83" spans="1:7" ht="10.5" customHeight="1">
      <c r="A83" s="92" t="s">
        <v>122</v>
      </c>
      <c r="C83" s="74"/>
      <c r="D83" s="74"/>
      <c r="E83" s="74"/>
      <c r="F83" s="74"/>
      <c r="G83" s="74"/>
    </row>
    <row r="84" spans="1:7" ht="10.5" customHeight="1">
      <c r="A84" s="93" t="s">
        <v>123</v>
      </c>
      <c r="B84" s="94"/>
      <c r="C84" s="74"/>
      <c r="D84" s="74"/>
      <c r="E84" s="74"/>
      <c r="F84" s="74"/>
      <c r="G84" s="74"/>
    </row>
    <row r="85" ht="10.5" customHeight="1"/>
    <row r="86" spans="1:7" ht="10.5" customHeight="1">
      <c r="A86" s="92"/>
      <c r="C86" s="74"/>
      <c r="D86" s="74"/>
      <c r="E86" s="74"/>
      <c r="F86" s="74"/>
      <c r="G86" s="74"/>
    </row>
    <row r="87" spans="1:7" ht="10.5" customHeight="1">
      <c r="A87" s="92"/>
      <c r="C87" s="74"/>
      <c r="D87" s="74"/>
      <c r="E87" s="74"/>
      <c r="F87" s="74"/>
      <c r="G87" s="74"/>
    </row>
    <row r="88" spans="1:7" ht="10.5" customHeight="1">
      <c r="A88" s="93"/>
      <c r="B88" s="94"/>
      <c r="C88" s="74"/>
      <c r="D88" s="74"/>
      <c r="E88" s="74"/>
      <c r="F88" s="74"/>
      <c r="G88" s="74"/>
    </row>
    <row r="89" ht="10.5" customHeight="1"/>
    <row r="90" ht="10.5" customHeight="1"/>
    <row r="91" spans="1:7" ht="14.25">
      <c r="A91" s="315"/>
      <c r="B91" s="315"/>
      <c r="C91" s="315"/>
      <c r="D91" s="315"/>
      <c r="E91" s="315"/>
      <c r="F91" s="315"/>
      <c r="G91" s="315"/>
    </row>
    <row r="92" spans="1:7" ht="19.5">
      <c r="A92" s="87"/>
      <c r="B92" s="87"/>
      <c r="C92" s="101"/>
      <c r="D92" s="87"/>
      <c r="E92" s="87"/>
      <c r="F92" s="87"/>
      <c r="G92" s="87"/>
    </row>
    <row r="93" spans="1:8" ht="19.5">
      <c r="A93" s="89"/>
      <c r="B93" s="102"/>
      <c r="C93" s="101"/>
      <c r="D93" s="102"/>
      <c r="E93" s="102"/>
      <c r="F93" s="102"/>
      <c r="G93" s="103"/>
      <c r="H93" s="74"/>
    </row>
    <row r="94" spans="1:7" ht="15.75">
      <c r="A94" s="83"/>
      <c r="B94" s="83"/>
      <c r="C94" s="65"/>
      <c r="D94" s="83"/>
      <c r="E94" s="83"/>
      <c r="F94" s="83"/>
      <c r="G94" s="104"/>
    </row>
    <row r="95" spans="1:7" ht="15.75">
      <c r="A95" s="86"/>
      <c r="B95" s="91"/>
      <c r="C95" s="105"/>
      <c r="D95" s="87"/>
      <c r="E95" s="87"/>
      <c r="F95" s="87"/>
      <c r="G95" s="106"/>
    </row>
    <row r="96" spans="1:7" ht="15.75">
      <c r="A96" s="86"/>
      <c r="B96" s="91"/>
      <c r="C96" s="105"/>
      <c r="D96" s="87"/>
      <c r="E96" s="87"/>
      <c r="F96" s="87"/>
      <c r="G96" s="106"/>
    </row>
    <row r="97" spans="1:7" ht="14.25">
      <c r="A97" s="86"/>
      <c r="B97" s="91"/>
      <c r="C97" s="87"/>
      <c r="D97" s="87"/>
      <c r="E97" s="87"/>
      <c r="F97" s="87"/>
      <c r="G97" s="106"/>
    </row>
    <row r="98" spans="1:7" ht="14.25">
      <c r="A98" s="86"/>
      <c r="B98" s="91"/>
      <c r="C98" s="87"/>
      <c r="D98" s="87"/>
      <c r="E98" s="87"/>
      <c r="F98" s="87"/>
      <c r="G98" s="106"/>
    </row>
    <row r="99" spans="1:7" ht="14.25">
      <c r="A99" s="86"/>
      <c r="B99" s="91"/>
      <c r="C99" s="87"/>
      <c r="D99" s="87"/>
      <c r="E99" s="87"/>
      <c r="F99" s="87"/>
      <c r="G99" s="106"/>
    </row>
    <row r="100" spans="1:7" ht="14.25">
      <c r="A100" s="86"/>
      <c r="B100" s="91"/>
      <c r="C100" s="87"/>
      <c r="D100" s="87"/>
      <c r="E100" s="87"/>
      <c r="F100" s="87"/>
      <c r="G100" s="106"/>
    </row>
    <row r="101" spans="1:7" ht="14.25">
      <c r="A101" s="86"/>
      <c r="B101" s="91"/>
      <c r="C101" s="87"/>
      <c r="D101" s="87"/>
      <c r="E101" s="87"/>
      <c r="F101" s="87"/>
      <c r="G101" s="106"/>
    </row>
    <row r="102" spans="1:7" ht="14.25">
      <c r="A102" s="86"/>
      <c r="B102" s="91"/>
      <c r="C102" s="87"/>
      <c r="D102" s="87"/>
      <c r="E102" s="87"/>
      <c r="F102" s="87"/>
      <c r="G102" s="106"/>
    </row>
    <row r="103" spans="1:7" ht="14.25">
      <c r="A103" s="86"/>
      <c r="B103" s="91"/>
      <c r="C103" s="87"/>
      <c r="D103" s="87"/>
      <c r="E103" s="87"/>
      <c r="F103" s="87"/>
      <c r="G103" s="106"/>
    </row>
    <row r="104" spans="1:7" ht="14.25">
      <c r="A104" s="86"/>
      <c r="B104" s="91"/>
      <c r="C104" s="91"/>
      <c r="D104" s="91"/>
      <c r="E104" s="87"/>
      <c r="F104" s="87"/>
      <c r="G104" s="106"/>
    </row>
    <row r="105" spans="1:7" ht="14.25">
      <c r="A105" s="86"/>
      <c r="B105" s="91"/>
      <c r="C105" s="87"/>
      <c r="D105" s="87"/>
      <c r="E105" s="87"/>
      <c r="F105" s="87"/>
      <c r="G105" s="106"/>
    </row>
    <row r="106" spans="1:7" ht="14.25">
      <c r="A106" s="86"/>
      <c r="B106" s="91"/>
      <c r="C106" s="87"/>
      <c r="D106" s="87"/>
      <c r="E106" s="87"/>
      <c r="F106" s="87"/>
      <c r="G106" s="106"/>
    </row>
    <row r="107" spans="1:7" ht="14.25">
      <c r="A107" s="86"/>
      <c r="B107" s="91"/>
      <c r="C107" s="87"/>
      <c r="D107" s="87"/>
      <c r="E107" s="87"/>
      <c r="F107" s="87"/>
      <c r="G107" s="106"/>
    </row>
    <row r="108" spans="1:7" ht="14.25">
      <c r="A108" s="86"/>
      <c r="B108" s="91"/>
      <c r="C108" s="87"/>
      <c r="D108" s="87"/>
      <c r="E108" s="87"/>
      <c r="F108" s="87"/>
      <c r="G108" s="106"/>
    </row>
    <row r="109" spans="1:7" ht="14.25">
      <c r="A109" s="86"/>
      <c r="B109" s="91"/>
      <c r="C109" s="87"/>
      <c r="D109" s="87"/>
      <c r="E109" s="87"/>
      <c r="F109" s="87"/>
      <c r="G109" s="106"/>
    </row>
    <row r="110" spans="1:7" ht="14.25">
      <c r="A110" s="86"/>
      <c r="B110" s="91"/>
      <c r="C110" s="87"/>
      <c r="D110" s="87"/>
      <c r="E110" s="87"/>
      <c r="F110" s="87"/>
      <c r="G110" s="106"/>
    </row>
    <row r="111" spans="1:7" ht="14.25">
      <c r="A111" s="86"/>
      <c r="B111" s="91"/>
      <c r="C111" s="87"/>
      <c r="D111" s="87"/>
      <c r="E111" s="87"/>
      <c r="F111" s="87"/>
      <c r="G111" s="106"/>
    </row>
    <row r="112" spans="1:7" ht="14.25">
      <c r="A112" s="86"/>
      <c r="B112" s="91"/>
      <c r="C112" s="87"/>
      <c r="D112" s="87"/>
      <c r="E112" s="87"/>
      <c r="F112" s="87"/>
      <c r="G112" s="106"/>
    </row>
    <row r="113" spans="1:7" ht="14.25">
      <c r="A113" s="86"/>
      <c r="B113" s="91"/>
      <c r="C113" s="87"/>
      <c r="D113" s="87"/>
      <c r="E113" s="87"/>
      <c r="F113" s="87"/>
      <c r="G113" s="106"/>
    </row>
    <row r="114" spans="1:7" ht="15" customHeight="1">
      <c r="A114" s="86"/>
      <c r="B114" s="87"/>
      <c r="C114" s="87"/>
      <c r="D114" s="87"/>
      <c r="E114" s="87"/>
      <c r="F114" s="87"/>
      <c r="G114" s="88"/>
    </row>
    <row r="115" spans="1:9" ht="14.25">
      <c r="A115" s="89"/>
      <c r="B115" s="102"/>
      <c r="C115" s="102"/>
      <c r="D115" s="102"/>
      <c r="E115" s="102"/>
      <c r="F115" s="102"/>
      <c r="G115" s="103"/>
      <c r="H115" s="74"/>
      <c r="I115" s="74"/>
    </row>
    <row r="116" spans="1:7" ht="14.25">
      <c r="A116" s="89"/>
      <c r="B116" s="83"/>
      <c r="C116" s="83"/>
      <c r="D116" s="83"/>
      <c r="E116" s="83"/>
      <c r="F116" s="83"/>
      <c r="G116" s="84"/>
    </row>
    <row r="117" spans="1:7" ht="14.25">
      <c r="A117" s="86"/>
      <c r="B117" s="91"/>
      <c r="C117" s="87"/>
      <c r="D117" s="87"/>
      <c r="E117" s="87"/>
      <c r="F117" s="87"/>
      <c r="G117" s="106"/>
    </row>
    <row r="118" spans="1:7" ht="14.25">
      <c r="A118" s="86"/>
      <c r="B118" s="91"/>
      <c r="C118" s="87"/>
      <c r="D118" s="87"/>
      <c r="E118" s="87"/>
      <c r="F118" s="87"/>
      <c r="G118" s="106"/>
    </row>
    <row r="119" spans="1:7" ht="14.25">
      <c r="A119" s="86"/>
      <c r="B119" s="91"/>
      <c r="C119" s="87"/>
      <c r="D119" s="87"/>
      <c r="E119" s="87"/>
      <c r="F119" s="87"/>
      <c r="G119" s="106"/>
    </row>
    <row r="120" spans="1:7" ht="14.25">
      <c r="A120" s="86"/>
      <c r="B120" s="91"/>
      <c r="C120" s="87"/>
      <c r="D120" s="87"/>
      <c r="E120" s="87"/>
      <c r="F120" s="87"/>
      <c r="G120" s="106"/>
    </row>
    <row r="121" spans="1:7" ht="14.25">
      <c r="A121" s="86"/>
      <c r="B121" s="91"/>
      <c r="C121" s="87"/>
      <c r="D121" s="87"/>
      <c r="E121" s="87"/>
      <c r="F121" s="87"/>
      <c r="G121" s="106"/>
    </row>
    <row r="122" spans="1:7" ht="14.25">
      <c r="A122" s="86"/>
      <c r="B122" s="91"/>
      <c r="C122" s="87"/>
      <c r="D122" s="87"/>
      <c r="E122" s="87"/>
      <c r="F122" s="87"/>
      <c r="G122" s="106"/>
    </row>
    <row r="123" spans="1:7" ht="14.25">
      <c r="A123" s="86"/>
      <c r="B123" s="91"/>
      <c r="C123" s="87"/>
      <c r="D123" s="87"/>
      <c r="E123" s="87"/>
      <c r="F123" s="87"/>
      <c r="G123" s="106"/>
    </row>
    <row r="124" spans="1:7" ht="14.25">
      <c r="A124" s="86"/>
      <c r="B124" s="91"/>
      <c r="C124" s="87"/>
      <c r="D124" s="87"/>
      <c r="E124" s="87"/>
      <c r="F124" s="87"/>
      <c r="G124" s="106"/>
    </row>
    <row r="125" spans="1:7" ht="14.25">
      <c r="A125" s="86"/>
      <c r="B125" s="91"/>
      <c r="C125" s="87"/>
      <c r="D125" s="87"/>
      <c r="E125" s="87"/>
      <c r="F125" s="87"/>
      <c r="G125" s="106"/>
    </row>
    <row r="126" spans="1:7" ht="14.25">
      <c r="A126" s="86"/>
      <c r="B126" s="91"/>
      <c r="C126" s="87"/>
      <c r="D126" s="87"/>
      <c r="E126" s="87"/>
      <c r="F126" s="87"/>
      <c r="G126" s="106"/>
    </row>
    <row r="127" spans="1:7" ht="14.25">
      <c r="A127" s="86"/>
      <c r="B127" s="91"/>
      <c r="C127" s="87"/>
      <c r="D127" s="87"/>
      <c r="E127" s="87"/>
      <c r="F127" s="87"/>
      <c r="G127" s="106"/>
    </row>
    <row r="128" spans="1:9" ht="14.25">
      <c r="A128" s="86"/>
      <c r="B128" s="107"/>
      <c r="C128" s="87"/>
      <c r="D128" s="87"/>
      <c r="E128" s="87"/>
      <c r="F128" s="87"/>
      <c r="G128" s="106"/>
      <c r="H128" s="74"/>
      <c r="I128" s="74"/>
    </row>
    <row r="129" spans="1:9" ht="14.25">
      <c r="A129" s="317"/>
      <c r="B129" s="317"/>
      <c r="C129" s="317"/>
      <c r="D129" s="317"/>
      <c r="E129" s="317"/>
      <c r="F129" s="317"/>
      <c r="G129" s="317"/>
      <c r="H129" s="74"/>
      <c r="I129" s="74"/>
    </row>
    <row r="130" spans="1:7" ht="14.25">
      <c r="A130" s="119"/>
      <c r="B130" s="119"/>
      <c r="C130" s="119"/>
      <c r="D130" s="119"/>
      <c r="E130" s="119"/>
      <c r="F130" s="119"/>
      <c r="G130" s="119"/>
    </row>
    <row r="131" spans="1:7" ht="14.25">
      <c r="A131" s="108"/>
      <c r="B131" s="108"/>
      <c r="C131" s="108"/>
      <c r="D131" s="108"/>
      <c r="E131" s="108"/>
      <c r="F131" s="108"/>
      <c r="G131" s="108"/>
    </row>
    <row r="132" spans="4:7" ht="14.25">
      <c r="D132" s="91"/>
      <c r="E132" s="91"/>
      <c r="F132" s="91"/>
      <c r="G132" s="91"/>
    </row>
    <row r="133" spans="4:7" ht="10.5" customHeight="1">
      <c r="D133" s="74"/>
      <c r="E133" s="74"/>
      <c r="F133" s="74"/>
      <c r="G133" s="74"/>
    </row>
    <row r="134" spans="4:7" ht="10.5" customHeight="1">
      <c r="D134" s="74"/>
      <c r="E134" s="74"/>
      <c r="F134" s="74"/>
      <c r="G134" s="74"/>
    </row>
    <row r="135" spans="4:7" ht="10.5" customHeight="1">
      <c r="D135" s="74"/>
      <c r="E135" s="74"/>
      <c r="F135" s="74"/>
      <c r="G135" s="74"/>
    </row>
    <row r="136" spans="4:7" ht="10.5" customHeight="1">
      <c r="D136" s="74"/>
      <c r="E136" s="74"/>
      <c r="F136" s="74"/>
      <c r="G136" s="74"/>
    </row>
    <row r="137" ht="10.5" customHeight="1"/>
  </sheetData>
  <sheetProtection/>
  <mergeCells count="17">
    <mergeCell ref="A129:G129"/>
    <mergeCell ref="C21:H21"/>
    <mergeCell ref="A41:G42"/>
    <mergeCell ref="A43:F43"/>
    <mergeCell ref="A58:H58"/>
    <mergeCell ref="A61:H61"/>
    <mergeCell ref="A62:H62"/>
    <mergeCell ref="A66:H66"/>
    <mergeCell ref="A67:H67"/>
    <mergeCell ref="A71:H71"/>
    <mergeCell ref="J43:L43"/>
    <mergeCell ref="B44:F44"/>
    <mergeCell ref="B45:F45"/>
    <mergeCell ref="B53:F53"/>
    <mergeCell ref="A91:G91"/>
    <mergeCell ref="C17:H17"/>
    <mergeCell ref="C18:H18"/>
  </mergeCells>
  <hyperlinks>
    <hyperlink ref="G44" location="'Economía regional'!A1" display="3"/>
    <hyperlink ref="G45" location="'Aspectos GyD - Perfil productor'!A1" display="2"/>
    <hyperlink ref="G46" location="'Aspectos GyD - Perfil productor'!A1" display="2"/>
    <hyperlink ref="G47" location="'Cultivos Información Anual'!A1" display="5-6"/>
    <hyperlink ref="G48" location="'Ganadería y Riego'!A1" display="5"/>
    <hyperlink ref="G49" location="Exportaciones!A1" display="9"/>
    <hyperlink ref="G51" location="'División Político-Adminisrativa'!A1" display="7"/>
    <hyperlink ref="G52" location="Autoridades!A1" display="11"/>
    <hyperlink ref="G50" location="'Cultivos Información Censal'!A1" display="3 - 4"/>
    <hyperlink ref="G53"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40" max="7" man="1"/>
    <brk id="94" max="7" man="1"/>
  </rowBreaks>
  <ignoredErrors>
    <ignoredError sqref="G45:G46 G51:G52" numberStoredAsText="1"/>
  </ignoredErrors>
  <drawing r:id="rId1"/>
</worksheet>
</file>

<file path=xl/worksheets/sheet10.xml><?xml version="1.0" encoding="utf-8"?>
<worksheet xmlns="http://schemas.openxmlformats.org/spreadsheetml/2006/main" xmlns:r="http://schemas.openxmlformats.org/officeDocument/2006/relationships">
  <dimension ref="A1:H23"/>
  <sheetViews>
    <sheetView view="pageBreakPreview" zoomScaleSheetLayoutView="100" zoomScalePageLayoutView="0" workbookViewId="0" topLeftCell="A1">
      <selection activeCell="A5" sqref="A5"/>
    </sheetView>
  </sheetViews>
  <sheetFormatPr defaultColWidth="11.421875" defaultRowHeight="15"/>
  <cols>
    <col min="1" max="1" width="35.140625" style="62" customWidth="1"/>
    <col min="2" max="7" width="14.00390625" style="259" customWidth="1"/>
    <col min="8" max="8" width="19.421875" style="62" customWidth="1"/>
    <col min="9" max="9" width="16.140625" style="62" customWidth="1"/>
    <col min="10" max="10" width="11.28125" style="62" bestFit="1" customWidth="1"/>
    <col min="11" max="11" width="12.8515625" style="62" bestFit="1" customWidth="1"/>
    <col min="12" max="12" width="11.57421875" style="62" bestFit="1" customWidth="1"/>
    <col min="13" max="13" width="15.57421875" style="62" customWidth="1"/>
    <col min="14" max="14" width="11.57421875" style="62" bestFit="1" customWidth="1"/>
    <col min="15" max="15" width="18.140625" style="62" customWidth="1"/>
    <col min="16" max="16384" width="11.421875" style="62" customWidth="1"/>
  </cols>
  <sheetData>
    <row r="1" spans="1:8" ht="21">
      <c r="A1" s="408" t="s">
        <v>365</v>
      </c>
      <c r="B1" s="408"/>
      <c r="C1" s="408"/>
      <c r="H1" s="269"/>
    </row>
    <row r="2" ht="21">
      <c r="A2" s="63"/>
    </row>
    <row r="3" spans="1:7" s="61" customFormat="1" ht="21">
      <c r="A3" s="64" t="s">
        <v>114</v>
      </c>
      <c r="B3" s="270"/>
      <c r="C3" s="270"/>
      <c r="D3" s="270"/>
      <c r="E3" s="270"/>
      <c r="F3" s="270"/>
      <c r="G3" s="270"/>
    </row>
    <row r="5" spans="1:8" ht="44.25" customHeight="1">
      <c r="A5" s="296" t="s">
        <v>366</v>
      </c>
      <c r="B5" s="409" t="s">
        <v>392</v>
      </c>
      <c r="C5" s="410"/>
      <c r="D5" s="411"/>
      <c r="E5" s="412" t="s">
        <v>393</v>
      </c>
      <c r="F5" s="413"/>
      <c r="G5" s="413"/>
      <c r="H5" s="260"/>
    </row>
    <row r="6" spans="1:8" ht="21">
      <c r="A6" s="271"/>
      <c r="B6" s="272" t="s">
        <v>2</v>
      </c>
      <c r="C6" s="273" t="s">
        <v>315</v>
      </c>
      <c r="D6" s="273" t="s">
        <v>15</v>
      </c>
      <c r="E6" s="273" t="s">
        <v>2</v>
      </c>
      <c r="F6" s="273" t="s">
        <v>315</v>
      </c>
      <c r="G6" s="273" t="s">
        <v>15</v>
      </c>
      <c r="H6" s="260"/>
    </row>
    <row r="7" spans="1:8" ht="21">
      <c r="A7" s="274" t="s">
        <v>367</v>
      </c>
      <c r="B7" s="275">
        <v>0.0842158</v>
      </c>
      <c r="C7" s="275">
        <v>0.0731635</v>
      </c>
      <c r="D7" s="275">
        <v>0.1872332</v>
      </c>
      <c r="E7" s="275">
        <v>0.2183778</v>
      </c>
      <c r="F7" s="275">
        <v>0.1794483</v>
      </c>
      <c r="G7" s="275">
        <v>0.5925132</v>
      </c>
      <c r="H7" s="260"/>
    </row>
    <row r="8" spans="1:8" ht="21">
      <c r="A8" s="276" t="s">
        <v>368</v>
      </c>
      <c r="B8" s="275">
        <v>0.0639432</v>
      </c>
      <c r="C8" s="275">
        <v>0.0576413</v>
      </c>
      <c r="D8" s="275">
        <v>0.1664039</v>
      </c>
      <c r="E8" s="275">
        <v>0.2487006</v>
      </c>
      <c r="F8" s="275">
        <v>0.2272066</v>
      </c>
      <c r="G8" s="275">
        <v>0.5952168</v>
      </c>
      <c r="H8" s="260"/>
    </row>
    <row r="9" spans="1:8" ht="21">
      <c r="A9" s="276" t="s">
        <v>369</v>
      </c>
      <c r="B9" s="275">
        <v>0.0512745</v>
      </c>
      <c r="C9" s="275">
        <v>0.0508929</v>
      </c>
      <c r="D9" s="275">
        <v>0.0756644</v>
      </c>
      <c r="E9" s="275">
        <v>0.1644628</v>
      </c>
      <c r="F9" s="275">
        <v>0.1616524</v>
      </c>
      <c r="G9" s="275">
        <v>0.3371408</v>
      </c>
      <c r="H9" s="260"/>
    </row>
    <row r="10" spans="1:8" ht="21">
      <c r="A10" s="276" t="s">
        <v>370</v>
      </c>
      <c r="B10" s="275">
        <v>0.0791499</v>
      </c>
      <c r="C10" s="275">
        <v>0.0767931</v>
      </c>
      <c r="D10" s="275">
        <v>0.1048887</v>
      </c>
      <c r="E10" s="275">
        <v>0.2317397</v>
      </c>
      <c r="F10" s="275">
        <v>0.2228836</v>
      </c>
      <c r="G10" s="275">
        <v>0.3273506</v>
      </c>
      <c r="H10" s="260"/>
    </row>
    <row r="11" spans="1:8" ht="21">
      <c r="A11" s="276" t="s">
        <v>371</v>
      </c>
      <c r="B11" s="275">
        <v>0.1187503</v>
      </c>
      <c r="C11" s="275">
        <v>0.1054628</v>
      </c>
      <c r="D11" s="275">
        <v>0.1797038</v>
      </c>
      <c r="E11" s="275">
        <v>0.2255332</v>
      </c>
      <c r="F11" s="275">
        <v>0.1894321</v>
      </c>
      <c r="G11" s="275">
        <v>0.3904024</v>
      </c>
      <c r="H11" s="260"/>
    </row>
    <row r="12" spans="1:8" ht="21">
      <c r="A12" s="276" t="s">
        <v>372</v>
      </c>
      <c r="B12" s="275">
        <v>0.0709982</v>
      </c>
      <c r="C12" s="275">
        <v>0.0673327</v>
      </c>
      <c r="D12" s="275">
        <v>0.1110062</v>
      </c>
      <c r="E12" s="275">
        <v>0.1895441</v>
      </c>
      <c r="F12" s="275">
        <v>0.1793578</v>
      </c>
      <c r="G12" s="275">
        <v>0.3040918</v>
      </c>
      <c r="H12" s="260"/>
    </row>
    <row r="13" spans="1:8" ht="21">
      <c r="A13" s="276" t="s">
        <v>373</v>
      </c>
      <c r="B13" s="275">
        <v>0.0536127</v>
      </c>
      <c r="C13" s="275">
        <v>0.0539781</v>
      </c>
      <c r="D13" s="275">
        <v>0.0463916</v>
      </c>
      <c r="E13" s="275">
        <v>0.1997707</v>
      </c>
      <c r="F13" s="275">
        <v>0.1961457</v>
      </c>
      <c r="G13" s="275">
        <v>0.3007962</v>
      </c>
      <c r="H13" s="260"/>
    </row>
    <row r="14" spans="1:8" ht="21">
      <c r="A14" s="283" t="s">
        <v>292</v>
      </c>
      <c r="B14" s="284">
        <v>0.1007409</v>
      </c>
      <c r="C14" s="284">
        <v>0.0954567</v>
      </c>
      <c r="D14" s="284">
        <v>0.1140113</v>
      </c>
      <c r="E14" s="284">
        <v>0.1852097</v>
      </c>
      <c r="F14" s="284">
        <v>0.1546693</v>
      </c>
      <c r="G14" s="284">
        <v>0.2613616</v>
      </c>
      <c r="H14" s="260"/>
    </row>
    <row r="15" spans="1:8" ht="21">
      <c r="A15" s="276" t="s">
        <v>374</v>
      </c>
      <c r="B15" s="275">
        <v>0.1271764</v>
      </c>
      <c r="C15" s="275">
        <v>0.1076011</v>
      </c>
      <c r="D15" s="275">
        <v>0.1681559</v>
      </c>
      <c r="E15" s="275">
        <v>0.2249096</v>
      </c>
      <c r="F15" s="275">
        <v>0.1778099</v>
      </c>
      <c r="G15" s="275">
        <v>0.324335</v>
      </c>
      <c r="H15" s="260"/>
    </row>
    <row r="16" spans="1:8" s="280" customFormat="1" ht="21">
      <c r="A16" s="277" t="s">
        <v>375</v>
      </c>
      <c r="B16" s="278">
        <v>0.1612048</v>
      </c>
      <c r="C16" s="278">
        <v>0.1301543</v>
      </c>
      <c r="D16" s="278">
        <v>0.2364085</v>
      </c>
      <c r="E16" s="278">
        <v>0.2460516</v>
      </c>
      <c r="F16" s="278">
        <v>0.1896664</v>
      </c>
      <c r="G16" s="278">
        <v>0.3804587</v>
      </c>
      <c r="H16" s="279"/>
    </row>
    <row r="17" spans="1:8" ht="21">
      <c r="A17" s="276" t="s">
        <v>376</v>
      </c>
      <c r="B17" s="275">
        <v>0.1231273</v>
      </c>
      <c r="C17" s="275">
        <v>0.1132598</v>
      </c>
      <c r="D17" s="275">
        <v>0.1982452</v>
      </c>
      <c r="E17" s="275">
        <v>0.173521</v>
      </c>
      <c r="F17" s="275">
        <v>0.151705</v>
      </c>
      <c r="G17" s="275">
        <v>0.3414983</v>
      </c>
      <c r="H17" s="260"/>
    </row>
    <row r="18" spans="1:8" ht="21">
      <c r="A18" s="276" t="s">
        <v>377</v>
      </c>
      <c r="B18" s="275">
        <v>0.1714143</v>
      </c>
      <c r="C18" s="275">
        <v>0.1201071</v>
      </c>
      <c r="D18" s="275">
        <v>0.2800692</v>
      </c>
      <c r="E18" s="275">
        <v>0.2849226</v>
      </c>
      <c r="F18" s="275">
        <v>0.1643806</v>
      </c>
      <c r="G18" s="275">
        <v>0.5416581</v>
      </c>
      <c r="H18" s="260"/>
    </row>
    <row r="19" spans="1:8" ht="21">
      <c r="A19" s="276" t="s">
        <v>378</v>
      </c>
      <c r="B19" s="275">
        <v>0.1211338</v>
      </c>
      <c r="C19" s="275">
        <v>0.1062218</v>
      </c>
      <c r="D19" s="275">
        <v>0.1536608</v>
      </c>
      <c r="E19" s="275">
        <v>0.2221994</v>
      </c>
      <c r="F19" s="275">
        <v>0.1469286</v>
      </c>
      <c r="G19" s="275">
        <v>0.3921891</v>
      </c>
      <c r="H19" s="260"/>
    </row>
    <row r="20" spans="1:8" ht="21">
      <c r="A20" s="276" t="s">
        <v>379</v>
      </c>
      <c r="B20" s="275">
        <v>0.1168851</v>
      </c>
      <c r="C20" s="275">
        <v>0.095809</v>
      </c>
      <c r="D20" s="275">
        <v>0.169531</v>
      </c>
      <c r="E20" s="275">
        <v>0.2551503</v>
      </c>
      <c r="F20" s="275">
        <v>0.1780245</v>
      </c>
      <c r="G20" s="275">
        <v>0.4470084</v>
      </c>
      <c r="H20" s="260"/>
    </row>
    <row r="21" spans="1:8" ht="21">
      <c r="A21" s="276" t="s">
        <v>380</v>
      </c>
      <c r="B21" s="275">
        <v>0.0460269</v>
      </c>
      <c r="C21" s="275">
        <v>0.0442367</v>
      </c>
      <c r="D21" s="275">
        <v>0.058751</v>
      </c>
      <c r="E21" s="275">
        <v>0.1898661</v>
      </c>
      <c r="F21" s="275">
        <v>0.1685056</v>
      </c>
      <c r="G21" s="275">
        <v>0.3441924</v>
      </c>
      <c r="H21" s="260"/>
    </row>
    <row r="22" spans="1:8" ht="21">
      <c r="A22" s="276" t="s">
        <v>381</v>
      </c>
      <c r="B22" s="275">
        <v>0.0212551</v>
      </c>
      <c r="C22" s="275">
        <v>0.021099</v>
      </c>
      <c r="D22" s="275">
        <v>0.0250079</v>
      </c>
      <c r="E22" s="275">
        <v>0.1075422</v>
      </c>
      <c r="F22" s="275">
        <v>0.1023902</v>
      </c>
      <c r="G22" s="275">
        <v>0.2304627</v>
      </c>
      <c r="H22" s="260"/>
    </row>
    <row r="23" spans="1:8" ht="21">
      <c r="A23" s="281" t="s">
        <v>382</v>
      </c>
      <c r="B23" s="282"/>
      <c r="C23" s="282"/>
      <c r="D23" s="282"/>
      <c r="E23" s="282"/>
      <c r="F23" s="282"/>
      <c r="G23" s="282"/>
      <c r="H23" s="260"/>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O'Higgins</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75"/>
  <sheetViews>
    <sheetView showGridLines="0" view="pageBreakPreview" zoomScale="70" zoomScaleNormal="90" zoomScaleSheetLayoutView="70" zoomScalePageLayoutView="0" workbookViewId="0" topLeftCell="A1">
      <selection activeCell="C19" sqref="C19"/>
    </sheetView>
  </sheetViews>
  <sheetFormatPr defaultColWidth="11.421875" defaultRowHeight="15"/>
  <cols>
    <col min="1" max="1" width="50.28125" style="2" customWidth="1"/>
    <col min="2" max="2" width="15.28125" style="2" customWidth="1"/>
    <col min="3" max="3" width="16.28125" style="2" customWidth="1"/>
    <col min="4" max="4" width="20.7109375" style="2" customWidth="1"/>
    <col min="5" max="7" width="22.00390625" style="2" customWidth="1"/>
    <col min="8" max="8" width="18.140625" style="2" customWidth="1"/>
    <col min="9" max="9" width="18.421875" style="2" customWidth="1"/>
    <col min="10" max="16384" width="11.421875" style="2" customWidth="1"/>
  </cols>
  <sheetData>
    <row r="1" ht="15">
      <c r="A1" s="1" t="s">
        <v>58</v>
      </c>
    </row>
    <row r="3" spans="1:6" ht="17.25">
      <c r="A3" s="45" t="s">
        <v>347</v>
      </c>
      <c r="B3" s="43"/>
      <c r="C3" s="43"/>
      <c r="D3" s="43"/>
      <c r="E3" s="43"/>
      <c r="F3" s="43"/>
    </row>
    <row r="4" spans="1:6" ht="17.25">
      <c r="A4" s="45" t="s">
        <v>453</v>
      </c>
      <c r="B4" s="43"/>
      <c r="C4" s="43"/>
      <c r="D4" s="43"/>
      <c r="E4" s="43"/>
      <c r="F4" s="43"/>
    </row>
    <row r="5" spans="1:6" ht="34.5">
      <c r="A5" s="244" t="s">
        <v>348</v>
      </c>
      <c r="B5" s="245" t="s">
        <v>349</v>
      </c>
      <c r="C5" s="46" t="s">
        <v>350</v>
      </c>
      <c r="D5" s="46" t="s">
        <v>351</v>
      </c>
      <c r="E5" s="49" t="s">
        <v>66</v>
      </c>
      <c r="F5" s="43"/>
    </row>
    <row r="6" spans="1:6" ht="17.25">
      <c r="A6" s="299" t="s">
        <v>454</v>
      </c>
      <c r="B6" s="247">
        <v>808.771029907428</v>
      </c>
      <c r="C6" s="236">
        <f>+B6/$B$18</f>
        <v>0.12512070211652768</v>
      </c>
      <c r="D6" s="247">
        <v>4330.51311111794</v>
      </c>
      <c r="E6" s="236">
        <f aca="true" t="shared" si="0" ref="E6:E18">+B6/D6</f>
        <v>0.18676101634031086</v>
      </c>
      <c r="F6" s="43"/>
    </row>
    <row r="7" spans="1:6" ht="17.25">
      <c r="A7" s="300" t="s">
        <v>455</v>
      </c>
      <c r="B7" s="248">
        <v>1.15560927540068</v>
      </c>
      <c r="C7" s="51">
        <f aca="true" t="shared" si="1" ref="C7:C18">+B7/$B$18</f>
        <v>0.0001787782185114305</v>
      </c>
      <c r="D7" s="248">
        <v>835.220355174123</v>
      </c>
      <c r="E7" s="51">
        <f t="shared" si="0"/>
        <v>0.0013835980747377303</v>
      </c>
      <c r="F7" s="43"/>
    </row>
    <row r="8" spans="1:6" ht="17.25">
      <c r="A8" s="300" t="s">
        <v>456</v>
      </c>
      <c r="B8" s="248">
        <v>1422.27244394638</v>
      </c>
      <c r="C8" s="51">
        <f t="shared" si="1"/>
        <v>0.2200322714426723</v>
      </c>
      <c r="D8" s="248">
        <v>14747.5230841863</v>
      </c>
      <c r="E8" s="51">
        <f t="shared" si="0"/>
        <v>0.09644144551104152</v>
      </c>
      <c r="F8" s="43"/>
    </row>
    <row r="9" spans="1:6" ht="17.25">
      <c r="A9" s="300" t="s">
        <v>457</v>
      </c>
      <c r="B9" s="248">
        <v>715.998596561882</v>
      </c>
      <c r="C9" s="51">
        <f t="shared" si="1"/>
        <v>0.1107683680590354</v>
      </c>
      <c r="D9" s="248">
        <v>15356.3533934499</v>
      </c>
      <c r="E9" s="51">
        <f t="shared" si="0"/>
        <v>0.04662556130463135</v>
      </c>
      <c r="F9" s="43"/>
    </row>
    <row r="10" spans="1:6" ht="17.25">
      <c r="A10" s="300" t="s">
        <v>458</v>
      </c>
      <c r="B10" s="248">
        <v>185.007239761364</v>
      </c>
      <c r="C10" s="51">
        <f t="shared" si="1"/>
        <v>0.0286214946871084</v>
      </c>
      <c r="D10" s="248">
        <v>4088.09678978171</v>
      </c>
      <c r="E10" s="51">
        <f t="shared" si="0"/>
        <v>0.04525510262472106</v>
      </c>
      <c r="F10" s="43"/>
    </row>
    <row r="11" spans="1:6" ht="17.25">
      <c r="A11" s="300" t="s">
        <v>459</v>
      </c>
      <c r="B11" s="248">
        <v>513.383146158406</v>
      </c>
      <c r="C11" s="51">
        <f t="shared" si="1"/>
        <v>0.07942279993570496</v>
      </c>
      <c r="D11" s="248">
        <v>9218.7237664818</v>
      </c>
      <c r="E11" s="51">
        <f t="shared" si="0"/>
        <v>0.05568917771731126</v>
      </c>
      <c r="F11" s="43"/>
    </row>
    <row r="12" spans="1:6" ht="17.25">
      <c r="A12" s="300" t="s">
        <v>460</v>
      </c>
      <c r="B12" s="248">
        <v>459.100903452779</v>
      </c>
      <c r="C12" s="51">
        <f t="shared" si="1"/>
        <v>0.07102508034804217</v>
      </c>
      <c r="D12" s="248">
        <v>16518.13634814419</v>
      </c>
      <c r="E12" s="51">
        <f t="shared" si="0"/>
        <v>0.027793747053332617</v>
      </c>
      <c r="F12" s="43"/>
    </row>
    <row r="13" spans="1:6" ht="17.25">
      <c r="A13" s="300" t="s">
        <v>461</v>
      </c>
      <c r="B13" s="248">
        <v>318.121682003889</v>
      </c>
      <c r="C13" s="51">
        <f t="shared" si="1"/>
        <v>0.04921492825401185</v>
      </c>
      <c r="D13" s="248">
        <v>12487.1001242442</v>
      </c>
      <c r="E13" s="51">
        <f t="shared" si="0"/>
        <v>0.02547602556547482</v>
      </c>
      <c r="F13" s="43"/>
    </row>
    <row r="14" spans="1:6" ht="17.25">
      <c r="A14" s="300" t="s">
        <v>462</v>
      </c>
      <c r="B14" s="248">
        <v>577.909090111864</v>
      </c>
      <c r="C14" s="51">
        <f t="shared" si="1"/>
        <v>0.08940526853761875</v>
      </c>
      <c r="D14" s="248">
        <v>22180.61481940403</v>
      </c>
      <c r="E14" s="51">
        <f t="shared" si="0"/>
        <v>0.02605469211819584</v>
      </c>
      <c r="F14" s="43"/>
    </row>
    <row r="15" spans="1:6" ht="17.25">
      <c r="A15" s="300" t="s">
        <v>463</v>
      </c>
      <c r="B15" s="248">
        <v>415.118105265153</v>
      </c>
      <c r="C15" s="51">
        <f t="shared" si="1"/>
        <v>0.06422073352207439</v>
      </c>
      <c r="D15" s="248">
        <v>10937.8547626163</v>
      </c>
      <c r="E15" s="51">
        <f t="shared" si="0"/>
        <v>0.037952424334976094</v>
      </c>
      <c r="F15" s="43"/>
    </row>
    <row r="16" spans="1:6" ht="17.25">
      <c r="A16" s="300" t="s">
        <v>464</v>
      </c>
      <c r="B16" s="248">
        <v>791.156459069017</v>
      </c>
      <c r="C16" s="51">
        <f t="shared" si="1"/>
        <v>0.1223956447278678</v>
      </c>
      <c r="D16" s="248">
        <v>17213.8544223757</v>
      </c>
      <c r="E16" s="51">
        <f t="shared" si="0"/>
        <v>0.04596044788438665</v>
      </c>
      <c r="F16" s="43"/>
    </row>
    <row r="17" spans="1:9" ht="15" customHeight="1">
      <c r="A17" s="300" t="s">
        <v>465</v>
      </c>
      <c r="B17" s="248">
        <v>248.391205024468</v>
      </c>
      <c r="C17" s="51">
        <f t="shared" si="1"/>
        <v>0.03842729378646155</v>
      </c>
      <c r="D17" s="248">
        <v>6958.1377388599</v>
      </c>
      <c r="E17" s="51">
        <f t="shared" si="0"/>
        <v>0.03569794309147539</v>
      </c>
      <c r="F17" s="43"/>
      <c r="G17" s="37"/>
      <c r="H17" s="37"/>
      <c r="I17" s="37"/>
    </row>
    <row r="18" spans="1:9" ht="17.25">
      <c r="A18" s="300" t="s">
        <v>466</v>
      </c>
      <c r="B18" s="248">
        <v>6463.92656232221</v>
      </c>
      <c r="C18" s="236">
        <f t="shared" si="1"/>
        <v>1</v>
      </c>
      <c r="D18" s="248">
        <v>147809.437403404</v>
      </c>
      <c r="E18" s="51">
        <f t="shared" si="0"/>
        <v>0.043731487487370324</v>
      </c>
      <c r="F18" s="43"/>
      <c r="G18" s="37"/>
      <c r="H18" s="37"/>
      <c r="I18" s="37"/>
    </row>
    <row r="19" spans="1:9" ht="17.25">
      <c r="A19" s="246" t="s">
        <v>352</v>
      </c>
      <c r="B19" s="249">
        <f>+B6/B18</f>
        <v>0.12512070211652768</v>
      </c>
      <c r="C19" s="236"/>
      <c r="D19" s="249">
        <f>+D6/D18</f>
        <v>0.029297947324561088</v>
      </c>
      <c r="E19" s="47"/>
      <c r="F19" s="43"/>
      <c r="G19" s="37"/>
      <c r="H19" s="37"/>
      <c r="I19" s="37"/>
    </row>
    <row r="20" spans="1:6" ht="17.25">
      <c r="A20" s="298" t="s">
        <v>353</v>
      </c>
      <c r="B20" s="250"/>
      <c r="C20" s="250"/>
      <c r="D20" s="251"/>
      <c r="E20" s="250"/>
      <c r="F20" s="43"/>
    </row>
    <row r="21" spans="1:8" ht="15">
      <c r="A21" s="301" t="s">
        <v>394</v>
      </c>
      <c r="B21" s="243"/>
      <c r="C21" s="243"/>
      <c r="D21" s="243"/>
      <c r="E21" s="243"/>
      <c r="F21" s="243"/>
      <c r="G21" s="243"/>
      <c r="H21" s="243"/>
    </row>
    <row r="22" ht="15">
      <c r="A22" s="1" t="s">
        <v>12</v>
      </c>
    </row>
    <row r="23" ht="15">
      <c r="A23" s="1"/>
    </row>
    <row r="24" ht="15">
      <c r="A24" s="1" t="s">
        <v>402</v>
      </c>
    </row>
    <row r="25" ht="15">
      <c r="A25" s="1"/>
    </row>
    <row r="26" spans="1:9" ht="15">
      <c r="A26" s="329" t="s">
        <v>14</v>
      </c>
      <c r="B26" s="330" t="s">
        <v>445</v>
      </c>
      <c r="C26" s="330">
        <v>0</v>
      </c>
      <c r="D26" s="330">
        <v>0</v>
      </c>
      <c r="E26" s="330">
        <v>0</v>
      </c>
      <c r="F26" s="330" t="s">
        <v>446</v>
      </c>
      <c r="G26" s="330">
        <v>0</v>
      </c>
      <c r="H26" s="330">
        <v>0</v>
      </c>
      <c r="I26" s="331" t="s">
        <v>447</v>
      </c>
    </row>
    <row r="27" spans="1:9" ht="15">
      <c r="A27" s="329">
        <v>0</v>
      </c>
      <c r="B27" s="179" t="s">
        <v>448</v>
      </c>
      <c r="C27" s="179" t="s">
        <v>449</v>
      </c>
      <c r="D27" s="179" t="s">
        <v>450</v>
      </c>
      <c r="E27" s="179" t="s">
        <v>232</v>
      </c>
      <c r="F27" s="179" t="s">
        <v>448</v>
      </c>
      <c r="G27" s="179" t="s">
        <v>449</v>
      </c>
      <c r="H27" s="179" t="s">
        <v>451</v>
      </c>
      <c r="I27" s="331">
        <v>0</v>
      </c>
    </row>
    <row r="28" spans="1:9" ht="15">
      <c r="A28" s="30" t="s">
        <v>367</v>
      </c>
      <c r="B28" s="287">
        <v>5876.818772604443</v>
      </c>
      <c r="C28" s="287">
        <v>3019.6257661934815</v>
      </c>
      <c r="D28" s="287">
        <v>8896.44453879793</v>
      </c>
      <c r="E28" s="6">
        <v>0.010734573298155603</v>
      </c>
      <c r="F28" s="287">
        <v>40652.770715816434</v>
      </c>
      <c r="G28" s="287">
        <v>33400.67670285096</v>
      </c>
      <c r="H28" s="287">
        <v>74053.44741866771</v>
      </c>
      <c r="I28" s="6">
        <v>0.12013545417407909</v>
      </c>
    </row>
    <row r="29" spans="1:9" ht="15">
      <c r="A29" s="30" t="s">
        <v>368</v>
      </c>
      <c r="B29" s="287">
        <v>11032.532555977485</v>
      </c>
      <c r="C29" s="287">
        <v>1704.522998999701</v>
      </c>
      <c r="D29" s="287">
        <v>12737.055554977185</v>
      </c>
      <c r="E29" s="6">
        <v>0.015368707786724072</v>
      </c>
      <c r="F29" s="287">
        <v>101567.51618155742</v>
      </c>
      <c r="G29" s="287">
        <v>65082.335626789274</v>
      </c>
      <c r="H29" s="287">
        <v>166649.85180834692</v>
      </c>
      <c r="I29" s="6">
        <v>0.07643004429205996</v>
      </c>
    </row>
    <row r="30" spans="1:9" ht="15">
      <c r="A30" s="30" t="s">
        <v>369</v>
      </c>
      <c r="B30" s="287">
        <v>7624.15995449558</v>
      </c>
      <c r="C30" s="287">
        <v>325.5333237738247</v>
      </c>
      <c r="D30" s="287">
        <v>7949.693278269405</v>
      </c>
      <c r="E30" s="6">
        <v>0.009592210103854403</v>
      </c>
      <c r="F30" s="287">
        <v>181672.2270104781</v>
      </c>
      <c r="G30" s="287">
        <v>105960.23696445386</v>
      </c>
      <c r="H30" s="287">
        <v>287632.46397493273</v>
      </c>
      <c r="I30" s="6">
        <v>0.027638372833193904</v>
      </c>
    </row>
    <row r="31" spans="1:9" ht="15">
      <c r="A31" s="30" t="s">
        <v>370</v>
      </c>
      <c r="B31" s="287">
        <v>6815.418344061203</v>
      </c>
      <c r="C31" s="287">
        <v>2906.202473561208</v>
      </c>
      <c r="D31" s="287">
        <v>9721.62081762241</v>
      </c>
      <c r="E31" s="6">
        <v>0.011730242434326887</v>
      </c>
      <c r="F31" s="287">
        <v>84664.85462520695</v>
      </c>
      <c r="G31" s="287">
        <v>58003.79484033069</v>
      </c>
      <c r="H31" s="287">
        <v>142668.64946553766</v>
      </c>
      <c r="I31" s="6">
        <v>0.06814125495714261</v>
      </c>
    </row>
    <row r="32" spans="1:9" ht="15">
      <c r="A32" s="30" t="s">
        <v>371</v>
      </c>
      <c r="B32" s="287">
        <v>36595.39067407068</v>
      </c>
      <c r="C32" s="287">
        <v>11610.567456410972</v>
      </c>
      <c r="D32" s="287">
        <v>48205.95813048162</v>
      </c>
      <c r="E32" s="6">
        <v>0.05816597728483052</v>
      </c>
      <c r="F32" s="287">
        <v>223043.07149739252</v>
      </c>
      <c r="G32" s="287">
        <v>152152.61027859905</v>
      </c>
      <c r="H32" s="287">
        <v>375195.68177599297</v>
      </c>
      <c r="I32" s="6">
        <v>0.12848217735955322</v>
      </c>
    </row>
    <row r="33" spans="1:9" ht="15">
      <c r="A33" s="30" t="s">
        <v>372</v>
      </c>
      <c r="B33" s="287">
        <v>49101.00565721416</v>
      </c>
      <c r="C33" s="287">
        <v>14906.991040112798</v>
      </c>
      <c r="D33" s="287">
        <v>64007.996697327</v>
      </c>
      <c r="E33" s="6">
        <v>0.07723293605879072</v>
      </c>
      <c r="F33" s="287">
        <v>491261.411298297</v>
      </c>
      <c r="G33" s="287">
        <v>345988.32655342866</v>
      </c>
      <c r="H33" s="287">
        <v>837249.7378517304</v>
      </c>
      <c r="I33" s="6">
        <v>0.07645030365917206</v>
      </c>
    </row>
    <row r="34" spans="1:9" ht="15">
      <c r="A34" s="30" t="s">
        <v>405</v>
      </c>
      <c r="B34" s="287">
        <v>56894.698581672186</v>
      </c>
      <c r="C34" s="287">
        <v>17436.511213111335</v>
      </c>
      <c r="D34" s="287">
        <v>74331.20979478341</v>
      </c>
      <c r="E34" s="6">
        <v>0.08968906807690803</v>
      </c>
      <c r="F34" s="287">
        <v>1930925.917353878</v>
      </c>
      <c r="G34" s="287">
        <v>1462792.934851048</v>
      </c>
      <c r="H34" s="287">
        <v>3393718.8522048816</v>
      </c>
      <c r="I34" s="6">
        <v>0.02190258328160885</v>
      </c>
    </row>
    <row r="35" spans="1:9" s="1" customFormat="1" ht="15">
      <c r="A35" s="181" t="s">
        <v>292</v>
      </c>
      <c r="B35" s="288">
        <v>78583.02577424163</v>
      </c>
      <c r="C35" s="288">
        <v>29749.371432527365</v>
      </c>
      <c r="D35" s="288">
        <v>108332.39720676916</v>
      </c>
      <c r="E35" s="289">
        <v>0.13071537211404904</v>
      </c>
      <c r="F35" s="288">
        <v>275364.06423113967</v>
      </c>
      <c r="G35" s="288">
        <v>178864.7210041557</v>
      </c>
      <c r="H35" s="288">
        <v>454228.7852352936</v>
      </c>
      <c r="I35" s="289">
        <v>0.23849742845040575</v>
      </c>
    </row>
    <row r="36" spans="1:9" ht="15">
      <c r="A36" s="30" t="s">
        <v>406</v>
      </c>
      <c r="B36" s="287">
        <v>97464.86775412508</v>
      </c>
      <c r="C36" s="287">
        <v>41493.83653275383</v>
      </c>
      <c r="D36" s="287">
        <v>138958.70428687893</v>
      </c>
      <c r="E36" s="6">
        <v>0.1676694987620056</v>
      </c>
      <c r="F36" s="287">
        <v>308515.6631798951</v>
      </c>
      <c r="G36" s="287">
        <v>203305.23888133268</v>
      </c>
      <c r="H36" s="287">
        <v>511820.90206122614</v>
      </c>
      <c r="I36" s="6">
        <v>0.27149868973162045</v>
      </c>
    </row>
    <row r="37" spans="1:9" ht="15">
      <c r="A37" s="30" t="s">
        <v>375</v>
      </c>
      <c r="B37" s="287">
        <v>37623.91191273038</v>
      </c>
      <c r="C37" s="287">
        <v>15357.1258674834</v>
      </c>
      <c r="D37" s="287">
        <v>52981.03778021391</v>
      </c>
      <c r="E37" s="6">
        <v>0.06392765457973652</v>
      </c>
      <c r="F37" s="287">
        <v>137042.510288766</v>
      </c>
      <c r="G37" s="287">
        <v>87108.01103001606</v>
      </c>
      <c r="H37" s="287">
        <v>224150.52131878288</v>
      </c>
      <c r="I37" s="6">
        <v>0.23636366076019616</v>
      </c>
    </row>
    <row r="38" spans="1:9" ht="15">
      <c r="A38" s="30" t="s">
        <v>407</v>
      </c>
      <c r="B38" s="287">
        <v>53508.0764564456</v>
      </c>
      <c r="C38" s="287">
        <v>10577.250571328357</v>
      </c>
      <c r="D38" s="287">
        <v>64085.327027774</v>
      </c>
      <c r="E38" s="6">
        <v>0.07732624390741877</v>
      </c>
      <c r="F38" s="287">
        <v>444990.0702171435</v>
      </c>
      <c r="G38" s="287">
        <v>303409.03344267444</v>
      </c>
      <c r="H38" s="287">
        <v>748399.103659813</v>
      </c>
      <c r="I38" s="6">
        <v>0.08562988212356835</v>
      </c>
    </row>
    <row r="39" spans="1:9" ht="15">
      <c r="A39" s="30" t="s">
        <v>377</v>
      </c>
      <c r="B39" s="287">
        <v>76558.88004186547</v>
      </c>
      <c r="C39" s="287">
        <v>29715.058965071887</v>
      </c>
      <c r="D39" s="287">
        <v>106273.93900693738</v>
      </c>
      <c r="E39" s="6">
        <v>0.12823160791691177</v>
      </c>
      <c r="F39" s="287">
        <v>284456.35640121525</v>
      </c>
      <c r="G39" s="287">
        <v>193511.44665005867</v>
      </c>
      <c r="H39" s="287">
        <v>477967.8030512749</v>
      </c>
      <c r="I39" s="6">
        <v>0.22234539299195566</v>
      </c>
    </row>
    <row r="40" spans="1:9" ht="15">
      <c r="A40" s="30" t="s">
        <v>378</v>
      </c>
      <c r="B40" s="287">
        <v>26891.03070748247</v>
      </c>
      <c r="C40" s="287">
        <v>10114.53380898874</v>
      </c>
      <c r="D40" s="287">
        <v>37005.56451647123</v>
      </c>
      <c r="E40" s="6">
        <v>0.044651427096443264</v>
      </c>
      <c r="F40" s="287">
        <v>115032.00511668716</v>
      </c>
      <c r="G40" s="287">
        <v>78893.2719605001</v>
      </c>
      <c r="H40" s="287">
        <v>193925.27707718796</v>
      </c>
      <c r="I40" s="6">
        <v>0.1908238321182954</v>
      </c>
    </row>
    <row r="41" spans="1:9" ht="15">
      <c r="A41" s="30" t="s">
        <v>379</v>
      </c>
      <c r="B41" s="287">
        <v>67291.33937328644</v>
      </c>
      <c r="C41" s="287">
        <v>15204.39068214689</v>
      </c>
      <c r="D41" s="287">
        <v>82495.73005543371</v>
      </c>
      <c r="E41" s="6">
        <v>0.09954049139551721</v>
      </c>
      <c r="F41" s="287">
        <v>271130.22932085226</v>
      </c>
      <c r="G41" s="287">
        <v>169567.99160067528</v>
      </c>
      <c r="H41" s="287">
        <v>440698.22092153225</v>
      </c>
      <c r="I41" s="6">
        <v>0.18719324503495635</v>
      </c>
    </row>
    <row r="42" spans="1:9" ht="15">
      <c r="A42" s="30" t="s">
        <v>380</v>
      </c>
      <c r="B42" s="287">
        <v>5644.233846998715</v>
      </c>
      <c r="C42" s="287">
        <v>1014.1816783120037</v>
      </c>
      <c r="D42" s="287">
        <v>6658.4155253107165</v>
      </c>
      <c r="E42" s="6">
        <v>0.008034136468149412</v>
      </c>
      <c r="F42" s="287">
        <v>37016.01245123699</v>
      </c>
      <c r="G42" s="287">
        <v>25259.188014785523</v>
      </c>
      <c r="H42" s="287">
        <v>62275.20046602243</v>
      </c>
      <c r="I42" s="6">
        <v>0.10691921463895683</v>
      </c>
    </row>
    <row r="43" spans="1:9" ht="15">
      <c r="A43" s="30" t="s">
        <v>381</v>
      </c>
      <c r="B43" s="287">
        <v>5541.728538192739</v>
      </c>
      <c r="C43" s="287">
        <v>582.7268093441076</v>
      </c>
      <c r="D43" s="287">
        <v>6124.455347536846</v>
      </c>
      <c r="E43" s="6">
        <v>0.007389852716183901</v>
      </c>
      <c r="F43" s="287">
        <v>53454.45440553341</v>
      </c>
      <c r="G43" s="287">
        <v>32053.628735114602</v>
      </c>
      <c r="H43" s="287">
        <v>85508.08314064839</v>
      </c>
      <c r="I43" s="6">
        <v>0.07162428536098751</v>
      </c>
    </row>
    <row r="44" spans="1:9" ht="15">
      <c r="A44" s="181" t="s">
        <v>2</v>
      </c>
      <c r="B44" s="288">
        <v>623047.1189454602</v>
      </c>
      <c r="C44" s="288">
        <v>205718.43062011944</v>
      </c>
      <c r="D44" s="288">
        <v>828765.5495655801</v>
      </c>
      <c r="E44" s="289">
        <v>1</v>
      </c>
      <c r="F44" s="288">
        <v>4980789.134295132</v>
      </c>
      <c r="G44" s="288">
        <v>3495353.447136762</v>
      </c>
      <c r="H44" s="288">
        <v>8476142.581431944</v>
      </c>
      <c r="I44" s="289">
        <v>0.09777626338909108</v>
      </c>
    </row>
    <row r="45" ht="15">
      <c r="A45" s="7" t="s">
        <v>452</v>
      </c>
    </row>
    <row r="46" spans="1:8" ht="15">
      <c r="A46" s="1" t="s">
        <v>58</v>
      </c>
      <c r="G46" s="115"/>
      <c r="H46" s="115"/>
    </row>
    <row r="47" spans="1:8" ht="15">
      <c r="A47" s="1"/>
      <c r="G47" s="115"/>
      <c r="H47" s="115"/>
    </row>
    <row r="48" spans="1:8" ht="15">
      <c r="A48" s="1" t="s">
        <v>243</v>
      </c>
      <c r="G48" s="115"/>
      <c r="H48" s="115"/>
    </row>
    <row r="49" spans="7:8" ht="15">
      <c r="G49" s="115"/>
      <c r="H49" s="115"/>
    </row>
    <row r="50" spans="1:9" ht="15.75" customHeight="1">
      <c r="A50" s="328" t="s">
        <v>244</v>
      </c>
      <c r="B50" s="328"/>
      <c r="C50" s="328"/>
      <c r="D50" s="328"/>
      <c r="E50" s="328"/>
      <c r="F50" s="328"/>
      <c r="G50" s="328"/>
      <c r="H50" s="328"/>
      <c r="I50" s="328"/>
    </row>
    <row r="51" spans="1:9" ht="15">
      <c r="A51" s="328"/>
      <c r="B51" s="328"/>
      <c r="C51" s="328"/>
      <c r="D51" s="328"/>
      <c r="E51" s="328"/>
      <c r="F51" s="328"/>
      <c r="G51" s="328"/>
      <c r="H51" s="328"/>
      <c r="I51" s="328"/>
    </row>
    <row r="52" spans="7:8" ht="15">
      <c r="G52" s="115"/>
      <c r="H52" s="115"/>
    </row>
    <row r="53" spans="1:9" ht="15">
      <c r="A53" s="327" t="s">
        <v>245</v>
      </c>
      <c r="B53" s="327"/>
      <c r="C53" s="327"/>
      <c r="D53" s="327"/>
      <c r="E53" s="327"/>
      <c r="F53" s="327"/>
      <c r="G53" s="327"/>
      <c r="H53" s="327"/>
      <c r="I53" s="327"/>
    </row>
    <row r="54" spans="1:9" ht="15">
      <c r="A54" s="327" t="s">
        <v>403</v>
      </c>
      <c r="B54" s="327"/>
      <c r="C54" s="327"/>
      <c r="D54" s="327"/>
      <c r="E54" s="327"/>
      <c r="F54" s="327"/>
      <c r="G54" s="327"/>
      <c r="H54" s="327"/>
      <c r="I54" s="327"/>
    </row>
    <row r="55" spans="1:9" ht="15">
      <c r="A55" s="327" t="s">
        <v>246</v>
      </c>
      <c r="B55" s="327"/>
      <c r="C55" s="327"/>
      <c r="D55" s="327"/>
      <c r="E55" s="327"/>
      <c r="F55" s="327"/>
      <c r="G55" s="327"/>
      <c r="H55" s="327"/>
      <c r="I55" s="327"/>
    </row>
    <row r="56" spans="1:9" s="1" customFormat="1" ht="46.5">
      <c r="A56" s="290" t="s">
        <v>14</v>
      </c>
      <c r="B56" s="28" t="s">
        <v>247</v>
      </c>
      <c r="C56" s="28" t="s">
        <v>248</v>
      </c>
      <c r="D56" s="28" t="s">
        <v>249</v>
      </c>
      <c r="E56" s="28" t="s">
        <v>250</v>
      </c>
      <c r="F56" s="28" t="s">
        <v>251</v>
      </c>
      <c r="G56" s="168" t="s">
        <v>391</v>
      </c>
      <c r="H56" s="168" t="s">
        <v>252</v>
      </c>
      <c r="I56" s="168" t="s">
        <v>253</v>
      </c>
    </row>
    <row r="57" spans="1:9" ht="15">
      <c r="A57" s="291" t="s">
        <v>367</v>
      </c>
      <c r="B57" s="169">
        <v>40954.1936</v>
      </c>
      <c r="C57" s="169">
        <v>4513.8179</v>
      </c>
      <c r="D57" s="169">
        <v>5039.2634</v>
      </c>
      <c r="E57" s="169">
        <v>50507.274900000004</v>
      </c>
      <c r="F57" s="170">
        <v>0.009242966545444148</v>
      </c>
      <c r="G57" s="169">
        <v>12078.1517</v>
      </c>
      <c r="H57" s="169">
        <v>300064.47459999996</v>
      </c>
      <c r="I57" s="170">
        <v>0.16832140814846067</v>
      </c>
    </row>
    <row r="58" spans="1:9" ht="15">
      <c r="A58" s="292" t="s">
        <v>368</v>
      </c>
      <c r="B58" s="171">
        <v>2181.4325</v>
      </c>
      <c r="C58" s="171">
        <v>73.3194</v>
      </c>
      <c r="D58" s="171">
        <v>120.5155</v>
      </c>
      <c r="E58" s="171">
        <v>2375.2673999999997</v>
      </c>
      <c r="F58" s="172">
        <v>0.00043468029423785246</v>
      </c>
      <c r="G58" s="171">
        <v>7346.927699999999</v>
      </c>
      <c r="H58" s="171">
        <v>844105.8576</v>
      </c>
      <c r="I58" s="172">
        <v>0.002813944931922955</v>
      </c>
    </row>
    <row r="59" spans="1:9" ht="15">
      <c r="A59" s="292" t="s">
        <v>369</v>
      </c>
      <c r="B59" s="171">
        <v>6342.0954</v>
      </c>
      <c r="C59" s="171">
        <v>304.9791</v>
      </c>
      <c r="D59" s="171">
        <v>525.0135</v>
      </c>
      <c r="E59" s="171">
        <v>7172.088000000001</v>
      </c>
      <c r="F59" s="172">
        <v>0.0013125113080488418</v>
      </c>
      <c r="G59" s="171">
        <v>19628.418999999998</v>
      </c>
      <c r="H59" s="171">
        <v>1007868.4438999998</v>
      </c>
      <c r="I59" s="172">
        <v>0.007116095402538083</v>
      </c>
    </row>
    <row r="60" spans="1:9" ht="15">
      <c r="A60" s="292" t="s">
        <v>370</v>
      </c>
      <c r="B60" s="171">
        <v>6799.1517</v>
      </c>
      <c r="C60" s="171">
        <v>30596.4405</v>
      </c>
      <c r="D60" s="171">
        <v>1127.6084</v>
      </c>
      <c r="E60" s="171">
        <v>38523.2006</v>
      </c>
      <c r="F60" s="172">
        <v>0.007049848859876498</v>
      </c>
      <c r="G60" s="171">
        <v>4509.699299999999</v>
      </c>
      <c r="H60" s="171">
        <v>314779.8406000001</v>
      </c>
      <c r="I60" s="172">
        <v>0.12238140958001356</v>
      </c>
    </row>
    <row r="61" spans="1:9" ht="15">
      <c r="A61" s="292" t="s">
        <v>404</v>
      </c>
      <c r="B61" s="171">
        <v>78805.1255</v>
      </c>
      <c r="C61" s="171">
        <v>111464.2333</v>
      </c>
      <c r="D61" s="171">
        <v>5187.6135</v>
      </c>
      <c r="E61" s="171">
        <v>195456.9723</v>
      </c>
      <c r="F61" s="172">
        <v>0.03576914928828804</v>
      </c>
      <c r="G61" s="171">
        <v>22330.7274</v>
      </c>
      <c r="H61" s="171">
        <v>1127767.7913000002</v>
      </c>
      <c r="I61" s="172">
        <v>0.17331313574285792</v>
      </c>
    </row>
    <row r="62" spans="1:9" ht="15">
      <c r="A62" s="292" t="s">
        <v>372</v>
      </c>
      <c r="B62" s="171">
        <v>102151.6165</v>
      </c>
      <c r="C62" s="171">
        <v>155398.4279</v>
      </c>
      <c r="D62" s="171">
        <v>17520.4666</v>
      </c>
      <c r="E62" s="171">
        <v>275070.511</v>
      </c>
      <c r="F62" s="172">
        <v>0.050338640044332035</v>
      </c>
      <c r="G62" s="171">
        <v>60391.90349999999</v>
      </c>
      <c r="H62" s="171">
        <v>2698429.8010000004</v>
      </c>
      <c r="I62" s="172">
        <v>0.10193724917285701</v>
      </c>
    </row>
    <row r="63" spans="1:9" ht="15">
      <c r="A63" s="292" t="s">
        <v>405</v>
      </c>
      <c r="B63" s="171">
        <v>1254111.7302</v>
      </c>
      <c r="C63" s="171">
        <v>1008747.8184</v>
      </c>
      <c r="D63" s="171">
        <v>282378.0208</v>
      </c>
      <c r="E63" s="171">
        <v>2545237.5694000004</v>
      </c>
      <c r="F63" s="172">
        <v>0.4657852903517426</v>
      </c>
      <c r="G63" s="171">
        <v>2401170.6947</v>
      </c>
      <c r="H63" s="171">
        <v>74755800.0217</v>
      </c>
      <c r="I63" s="172">
        <v>0.0340473591167665</v>
      </c>
    </row>
    <row r="64" spans="1:9" ht="15">
      <c r="A64" s="293" t="s">
        <v>225</v>
      </c>
      <c r="B64" s="173">
        <v>170111.5788</v>
      </c>
      <c r="C64" s="173">
        <v>299332.9905</v>
      </c>
      <c r="D64" s="173">
        <v>18300.2116</v>
      </c>
      <c r="E64" s="173">
        <v>487744.78089999995</v>
      </c>
      <c r="F64" s="174">
        <v>0.0892586008946146</v>
      </c>
      <c r="G64" s="173">
        <v>50104.3051</v>
      </c>
      <c r="H64" s="173">
        <v>1410429.0188999998</v>
      </c>
      <c r="I64" s="174">
        <v>0.3458130642266524</v>
      </c>
    </row>
    <row r="65" spans="1:9" ht="15">
      <c r="A65" s="292" t="s">
        <v>406</v>
      </c>
      <c r="B65" s="171">
        <v>285677.0869</v>
      </c>
      <c r="C65" s="171">
        <v>281775.7828</v>
      </c>
      <c r="D65" s="171">
        <v>37847.0384</v>
      </c>
      <c r="E65" s="171">
        <v>605299.9080999999</v>
      </c>
      <c r="F65" s="172">
        <v>0.11077150393890517</v>
      </c>
      <c r="G65" s="171">
        <v>143255.6854</v>
      </c>
      <c r="H65" s="171">
        <v>2133323.1573</v>
      </c>
      <c r="I65" s="172">
        <v>0.2837356853455274</v>
      </c>
    </row>
    <row r="66" spans="1:9" ht="15">
      <c r="A66" s="292" t="s">
        <v>375</v>
      </c>
      <c r="B66" s="171">
        <v>112811.5649</v>
      </c>
      <c r="C66" s="171">
        <v>37177.747</v>
      </c>
      <c r="D66" s="171">
        <v>24673.224</v>
      </c>
      <c r="E66" s="171">
        <v>174662.5359</v>
      </c>
      <c r="F66" s="172">
        <v>0.03196371174771374</v>
      </c>
      <c r="G66" s="171">
        <v>31546.9231</v>
      </c>
      <c r="H66" s="171">
        <v>535545.4768000001</v>
      </c>
      <c r="I66" s="172">
        <v>0.3261395034902477</v>
      </c>
    </row>
    <row r="67" spans="1:9" ht="15">
      <c r="A67" s="292" t="s">
        <v>407</v>
      </c>
      <c r="B67" s="171">
        <v>136260.8667</v>
      </c>
      <c r="C67" s="171">
        <v>31726.3042</v>
      </c>
      <c r="D67" s="171">
        <v>88810.2499</v>
      </c>
      <c r="E67" s="171">
        <v>256797.42080000002</v>
      </c>
      <c r="F67" s="172">
        <v>0.046994615609537535</v>
      </c>
      <c r="G67" s="171">
        <v>124678.5166</v>
      </c>
      <c r="H67" s="171">
        <v>2413427.2157000005</v>
      </c>
      <c r="I67" s="172">
        <v>0.10640363178531466</v>
      </c>
    </row>
    <row r="68" spans="1:9" ht="15">
      <c r="A68" s="292" t="s">
        <v>377</v>
      </c>
      <c r="B68" s="171">
        <v>240282.5615</v>
      </c>
      <c r="C68" s="171">
        <v>15226.1527</v>
      </c>
      <c r="D68" s="171">
        <v>35908.5123</v>
      </c>
      <c r="E68" s="171">
        <v>291417.2265</v>
      </c>
      <c r="F68" s="172">
        <v>0.05333013275094792</v>
      </c>
      <c r="G68" s="171">
        <v>104322.1126</v>
      </c>
      <c r="H68" s="171">
        <v>1631385.8846999998</v>
      </c>
      <c r="I68" s="172">
        <v>0.17863169543948182</v>
      </c>
    </row>
    <row r="69" spans="1:9" ht="15">
      <c r="A69" s="292" t="s">
        <v>378</v>
      </c>
      <c r="B69" s="171">
        <v>102754.5968</v>
      </c>
      <c r="C69" s="171">
        <v>12610.9657</v>
      </c>
      <c r="D69" s="171">
        <v>20324.4007</v>
      </c>
      <c r="E69" s="171">
        <v>135689.9632</v>
      </c>
      <c r="F69" s="172">
        <v>0.02483162659029437</v>
      </c>
      <c r="G69" s="171">
        <v>18052.3644</v>
      </c>
      <c r="H69" s="171">
        <v>531108.6103999999</v>
      </c>
      <c r="I69" s="172">
        <v>0.2554843972456147</v>
      </c>
    </row>
    <row r="70" spans="1:9" ht="15">
      <c r="A70" s="292" t="s">
        <v>379</v>
      </c>
      <c r="B70" s="171">
        <v>279846.8047</v>
      </c>
      <c r="C70" s="171">
        <v>15744.317</v>
      </c>
      <c r="D70" s="171">
        <v>17857.6399</v>
      </c>
      <c r="E70" s="171">
        <v>313448.76159999997</v>
      </c>
      <c r="F70" s="172">
        <v>0.057361962666089075</v>
      </c>
      <c r="G70" s="171">
        <v>168986.44629999998</v>
      </c>
      <c r="H70" s="171">
        <v>1831673.0995999998</v>
      </c>
      <c r="I70" s="172">
        <v>0.17112702133827853</v>
      </c>
    </row>
    <row r="71" spans="1:9" ht="15">
      <c r="A71" s="292" t="s">
        <v>380</v>
      </c>
      <c r="B71" s="171">
        <v>13884.5457</v>
      </c>
      <c r="C71" s="171">
        <v>1364.6652</v>
      </c>
      <c r="D71" s="171">
        <v>781.0403</v>
      </c>
      <c r="E71" s="171">
        <v>16030.2512</v>
      </c>
      <c r="F71" s="172">
        <v>0.0029335788923481577</v>
      </c>
      <c r="G71" s="171">
        <v>7585.4989</v>
      </c>
      <c r="H71" s="171">
        <v>171079.20859999995</v>
      </c>
      <c r="I71" s="172">
        <v>0.09370075610695808</v>
      </c>
    </row>
    <row r="72" spans="1:9" ht="15">
      <c r="A72" s="294" t="s">
        <v>381</v>
      </c>
      <c r="B72" s="171">
        <v>66099.3501</v>
      </c>
      <c r="C72" s="171">
        <v>76.4097</v>
      </c>
      <c r="D72" s="171">
        <v>2791.429</v>
      </c>
      <c r="E72" s="171">
        <v>68967.1888</v>
      </c>
      <c r="F72" s="172">
        <v>0.012621180217579514</v>
      </c>
      <c r="G72" s="171">
        <v>27600.2988</v>
      </c>
      <c r="H72" s="175">
        <v>510329.3266</v>
      </c>
      <c r="I72" s="176">
        <v>0.1351425152449783</v>
      </c>
    </row>
    <row r="73" spans="1:9" ht="15">
      <c r="A73" s="295" t="s">
        <v>408</v>
      </c>
      <c r="B73" s="285">
        <v>2899074.3015</v>
      </c>
      <c r="C73" s="285">
        <v>2006134.3713</v>
      </c>
      <c r="D73" s="285">
        <v>559192.2478</v>
      </c>
      <c r="E73" s="285">
        <v>5464400.9206</v>
      </c>
      <c r="F73" s="286">
        <v>1</v>
      </c>
      <c r="G73" s="285">
        <v>3203588.6744999997</v>
      </c>
      <c r="H73" s="285">
        <v>92217117.2293</v>
      </c>
      <c r="I73" s="286">
        <v>0.05925582022926004</v>
      </c>
    </row>
    <row r="74" ht="15">
      <c r="A74" s="1" t="s">
        <v>254</v>
      </c>
    </row>
    <row r="75" ht="15">
      <c r="A75" s="297" t="s">
        <v>390</v>
      </c>
    </row>
  </sheetData>
  <sheetProtection/>
  <mergeCells count="8">
    <mergeCell ref="A55:I55"/>
    <mergeCell ref="A50:I51"/>
    <mergeCell ref="A53:I53"/>
    <mergeCell ref="A26:A27"/>
    <mergeCell ref="B26:E26"/>
    <mergeCell ref="F26:H26"/>
    <mergeCell ref="I26:I27"/>
    <mergeCell ref="A54:I54"/>
  </mergeCells>
  <printOptions horizontalCentered="1"/>
  <pageMargins left="0.5905511811023623" right="0.5905511811023623" top="0.5905511811023623" bottom="0.35433070866141736" header="0.31496062992125984" footer="0.31496062992125984"/>
  <pageSetup horizontalDpi="600" verticalDpi="600" orientation="landscape" scale="58" r:id="rId1"/>
  <headerFooter>
    <oddHeader>&amp;R&amp;12Región de O'Higgins</oddHeader>
  </headerFooter>
  <rowBreaks count="1" manualBreakCount="1">
    <brk id="45" max="8" man="1"/>
  </rowBreaks>
</worksheet>
</file>

<file path=xl/worksheets/sheet3.xml><?xml version="1.0" encoding="utf-8"?>
<worksheet xmlns="http://schemas.openxmlformats.org/spreadsheetml/2006/main" xmlns:r="http://schemas.openxmlformats.org/officeDocument/2006/relationships">
  <dimension ref="A1:Y62"/>
  <sheetViews>
    <sheetView showGridLines="0" view="pageBreakPreview" zoomScaleSheetLayoutView="100" zoomScalePageLayoutView="0" workbookViewId="0" topLeftCell="A1">
      <selection activeCell="I14" sqref="I14"/>
    </sheetView>
  </sheetViews>
  <sheetFormatPr defaultColWidth="11.421875" defaultRowHeight="15"/>
  <cols>
    <col min="1" max="1" width="15.421875" style="10" customWidth="1"/>
    <col min="2" max="2" width="11.421875" style="10" customWidth="1"/>
    <col min="3" max="3" width="12.7109375" style="10" customWidth="1"/>
    <col min="4" max="4" width="12.57421875" style="10" customWidth="1"/>
    <col min="5" max="5" width="11.140625" style="10" customWidth="1"/>
    <col min="6" max="7" width="7.7109375" style="10" customWidth="1"/>
    <col min="8" max="8" width="10.7109375" style="10" customWidth="1"/>
    <col min="9" max="9" width="9.7109375" style="10" customWidth="1"/>
    <col min="10" max="14" width="11.421875" style="10" customWidth="1"/>
    <col min="15" max="15" width="12.8515625" style="10" bestFit="1" customWidth="1"/>
    <col min="16" max="16384" width="11.421875" style="10" customWidth="1"/>
  </cols>
  <sheetData>
    <row r="1" ht="13.5">
      <c r="A1" s="9" t="s">
        <v>62</v>
      </c>
    </row>
    <row r="2" ht="13.5">
      <c r="A2" s="9"/>
    </row>
    <row r="3" spans="1:8" ht="13.5">
      <c r="A3" s="332" t="s">
        <v>334</v>
      </c>
      <c r="B3" s="333"/>
      <c r="C3" s="333"/>
      <c r="D3" s="333"/>
      <c r="E3" s="333"/>
      <c r="F3" s="333"/>
      <c r="G3" s="333"/>
      <c r="H3" s="333"/>
    </row>
    <row r="4" spans="1:8" ht="13.5">
      <c r="A4" s="333"/>
      <c r="B4" s="333"/>
      <c r="C4" s="333"/>
      <c r="D4" s="333"/>
      <c r="E4" s="333"/>
      <c r="F4" s="333"/>
      <c r="G4" s="333"/>
      <c r="H4" s="333"/>
    </row>
    <row r="5" spans="1:8" ht="13.5">
      <c r="A5" s="333"/>
      <c r="B5" s="333"/>
      <c r="C5" s="333"/>
      <c r="D5" s="333"/>
      <c r="E5" s="333"/>
      <c r="F5" s="333"/>
      <c r="G5" s="333"/>
      <c r="H5" s="333"/>
    </row>
    <row r="6" spans="1:8" ht="13.5">
      <c r="A6" s="333"/>
      <c r="B6" s="333"/>
      <c r="C6" s="333"/>
      <c r="D6" s="333"/>
      <c r="E6" s="333"/>
      <c r="F6" s="333"/>
      <c r="G6" s="333"/>
      <c r="H6" s="333"/>
    </row>
    <row r="7" spans="1:8" ht="13.5">
      <c r="A7" s="333"/>
      <c r="B7" s="333"/>
      <c r="C7" s="333"/>
      <c r="D7" s="333"/>
      <c r="E7" s="333"/>
      <c r="F7" s="333"/>
      <c r="G7" s="333"/>
      <c r="H7" s="333"/>
    </row>
    <row r="8" spans="1:8" ht="13.5">
      <c r="A8" s="333"/>
      <c r="B8" s="333"/>
      <c r="C8" s="333"/>
      <c r="D8" s="333"/>
      <c r="E8" s="333"/>
      <c r="F8" s="333"/>
      <c r="G8" s="333"/>
      <c r="H8" s="333"/>
    </row>
    <row r="9" spans="1:8" ht="13.5">
      <c r="A9" s="333"/>
      <c r="B9" s="333"/>
      <c r="C9" s="333"/>
      <c r="D9" s="333"/>
      <c r="E9" s="333"/>
      <c r="F9" s="333"/>
      <c r="G9" s="333"/>
      <c r="H9" s="333"/>
    </row>
    <row r="10" spans="6:7" ht="13.5">
      <c r="F10" s="11"/>
      <c r="G10" s="11"/>
    </row>
    <row r="11" spans="1:9" ht="41.25">
      <c r="A11" s="216" t="s">
        <v>0</v>
      </c>
      <c r="B11" s="216" t="s">
        <v>1</v>
      </c>
      <c r="C11" s="12" t="s">
        <v>4</v>
      </c>
      <c r="D11" s="12" t="s">
        <v>3</v>
      </c>
      <c r="E11" s="12" t="s">
        <v>5</v>
      </c>
      <c r="F11" s="337" t="s">
        <v>335</v>
      </c>
      <c r="G11" s="337"/>
      <c r="H11" s="216" t="s">
        <v>383</v>
      </c>
      <c r="I11" s="258" t="s">
        <v>384</v>
      </c>
    </row>
    <row r="12" spans="1:9" ht="13.5">
      <c r="A12" s="344">
        <v>16387</v>
      </c>
      <c r="B12" s="344">
        <v>2.2</v>
      </c>
      <c r="C12" s="338">
        <v>914555</v>
      </c>
      <c r="D12" s="334">
        <v>5.2</v>
      </c>
      <c r="E12" s="334">
        <f>+C12/A12</f>
        <v>55.80978824678098</v>
      </c>
      <c r="F12" s="13">
        <v>50.4</v>
      </c>
      <c r="G12" s="14" t="s">
        <v>64</v>
      </c>
      <c r="H12" s="343">
        <v>25.6</v>
      </c>
      <c r="I12" s="343">
        <v>53</v>
      </c>
    </row>
    <row r="13" spans="1:9" ht="13.5">
      <c r="A13" s="345"/>
      <c r="B13" s="345"/>
      <c r="C13" s="339"/>
      <c r="D13" s="335"/>
      <c r="E13" s="335"/>
      <c r="F13" s="15">
        <v>49.6</v>
      </c>
      <c r="G13" s="16" t="s">
        <v>336</v>
      </c>
      <c r="H13" s="343"/>
      <c r="I13" s="343"/>
    </row>
    <row r="14" spans="1:7" ht="13.5">
      <c r="A14" s="17" t="s">
        <v>226</v>
      </c>
      <c r="E14" s="220"/>
      <c r="F14" s="18"/>
      <c r="G14" s="18"/>
    </row>
    <row r="15" spans="1:8" ht="12.75" customHeight="1">
      <c r="A15" s="336" t="s">
        <v>337</v>
      </c>
      <c r="B15" s="336"/>
      <c r="C15" s="336"/>
      <c r="D15" s="336"/>
      <c r="E15" s="336"/>
      <c r="F15" s="336"/>
      <c r="G15" s="336"/>
      <c r="H15" s="336"/>
    </row>
    <row r="16" ht="13.5">
      <c r="F16" s="19"/>
    </row>
    <row r="17" spans="1:8" ht="27" customHeight="1">
      <c r="A17" s="340" t="s">
        <v>385</v>
      </c>
      <c r="B17" s="340"/>
      <c r="C17" s="340"/>
      <c r="D17" s="340"/>
      <c r="E17" s="340"/>
      <c r="F17" s="340"/>
      <c r="G17" s="340"/>
      <c r="H17" s="340"/>
    </row>
    <row r="18" spans="1:8" ht="32.25" customHeight="1">
      <c r="A18" s="340" t="s">
        <v>386</v>
      </c>
      <c r="B18" s="340"/>
      <c r="C18" s="340"/>
      <c r="D18" s="340"/>
      <c r="E18" s="340"/>
      <c r="F18" s="340"/>
      <c r="G18" s="340"/>
      <c r="H18" s="340"/>
    </row>
    <row r="19" ht="13.5">
      <c r="F19" s="19"/>
    </row>
    <row r="20" spans="1:12" ht="13.5">
      <c r="A20" s="9" t="s">
        <v>61</v>
      </c>
      <c r="F20" s="19"/>
      <c r="K20" s="341"/>
      <c r="L20" s="341"/>
    </row>
    <row r="21" spans="1:12" ht="13.5">
      <c r="A21" s="9"/>
      <c r="F21" s="19"/>
      <c r="K21" s="125"/>
      <c r="L21" s="125"/>
    </row>
    <row r="22" spans="1:12" ht="13.5">
      <c r="A22" s="332" t="s">
        <v>276</v>
      </c>
      <c r="B22" s="332"/>
      <c r="C22" s="332"/>
      <c r="D22" s="332"/>
      <c r="E22" s="332"/>
      <c r="F22" s="332"/>
      <c r="G22" s="332"/>
      <c r="H22" s="332"/>
      <c r="K22" s="125"/>
      <c r="L22" s="125"/>
    </row>
    <row r="23" spans="1:12" ht="13.5">
      <c r="A23" s="332"/>
      <c r="B23" s="332"/>
      <c r="C23" s="332"/>
      <c r="D23" s="332"/>
      <c r="E23" s="332"/>
      <c r="F23" s="332"/>
      <c r="G23" s="332"/>
      <c r="H23" s="332"/>
      <c r="K23" s="125"/>
      <c r="L23" s="125"/>
    </row>
    <row r="24" spans="1:12" ht="13.5">
      <c r="A24" s="332"/>
      <c r="B24" s="332"/>
      <c r="C24" s="332"/>
      <c r="D24" s="332"/>
      <c r="E24" s="332"/>
      <c r="F24" s="332"/>
      <c r="G24" s="332"/>
      <c r="H24" s="332"/>
      <c r="K24" s="125"/>
      <c r="L24" s="125"/>
    </row>
    <row r="25" spans="1:12" ht="13.5">
      <c r="A25" s="332"/>
      <c r="B25" s="332"/>
      <c r="C25" s="332"/>
      <c r="D25" s="332"/>
      <c r="E25" s="332"/>
      <c r="F25" s="332"/>
      <c r="G25" s="332"/>
      <c r="H25" s="332"/>
      <c r="K25" s="125"/>
      <c r="L25" s="125"/>
    </row>
    <row r="26" spans="1:12" ht="13.5">
      <c r="A26" s="332"/>
      <c r="B26" s="332"/>
      <c r="C26" s="332"/>
      <c r="D26" s="332"/>
      <c r="E26" s="332"/>
      <c r="F26" s="332"/>
      <c r="G26" s="332"/>
      <c r="H26" s="332"/>
      <c r="K26" s="125"/>
      <c r="L26" s="125"/>
    </row>
    <row r="27" spans="1:12" ht="13.5">
      <c r="A27" s="332"/>
      <c r="B27" s="332"/>
      <c r="C27" s="332"/>
      <c r="D27" s="332"/>
      <c r="E27" s="332"/>
      <c r="F27" s="332"/>
      <c r="G27" s="332"/>
      <c r="H27" s="332"/>
      <c r="K27" s="125"/>
      <c r="L27" s="125"/>
    </row>
    <row r="28" spans="1:25" ht="13.5">
      <c r="A28" s="20"/>
      <c r="B28" s="20"/>
      <c r="C28" s="20"/>
      <c r="D28" s="20"/>
      <c r="E28" s="20"/>
      <c r="F28" s="20"/>
      <c r="G28" s="20"/>
      <c r="H28" s="20"/>
      <c r="I28" s="20"/>
      <c r="J28" s="20"/>
      <c r="K28" s="20"/>
      <c r="L28" s="20"/>
      <c r="M28" s="20"/>
      <c r="N28" s="20"/>
      <c r="O28" s="20"/>
      <c r="P28" s="20"/>
      <c r="Q28" s="20"/>
      <c r="R28" s="20"/>
      <c r="S28" s="20"/>
      <c r="T28" s="20"/>
      <c r="U28" s="20"/>
      <c r="V28" s="20"/>
      <c r="W28" s="20"/>
      <c r="X28" s="20"/>
      <c r="Y28" s="20"/>
    </row>
    <row r="29" spans="1:25" ht="15" customHeight="1">
      <c r="A29" s="342" t="s">
        <v>14</v>
      </c>
      <c r="B29" s="342" t="s">
        <v>19</v>
      </c>
      <c r="C29" s="342" t="s">
        <v>20</v>
      </c>
      <c r="D29" s="342" t="s">
        <v>26</v>
      </c>
      <c r="E29" s="342"/>
      <c r="F29" s="20"/>
      <c r="H29" s="20"/>
      <c r="I29" s="20"/>
      <c r="J29" s="20"/>
      <c r="K29" s="20"/>
      <c r="L29" s="20"/>
      <c r="M29" s="20"/>
      <c r="N29" s="20"/>
      <c r="O29" s="20"/>
      <c r="P29" s="20"/>
      <c r="Q29" s="20"/>
      <c r="R29" s="20"/>
      <c r="S29" s="20"/>
      <c r="T29" s="20"/>
      <c r="U29" s="20"/>
      <c r="V29" s="20"/>
      <c r="W29" s="20"/>
      <c r="X29" s="20"/>
      <c r="Y29" s="20"/>
    </row>
    <row r="30" spans="1:25" ht="15" customHeight="1">
      <c r="A30" s="342"/>
      <c r="B30" s="342"/>
      <c r="C30" s="342"/>
      <c r="D30" s="342"/>
      <c r="E30" s="342"/>
      <c r="F30" s="20"/>
      <c r="H30" s="20"/>
      <c r="I30" s="20"/>
      <c r="J30" s="20"/>
      <c r="K30" s="20"/>
      <c r="L30" s="20"/>
      <c r="M30" s="20"/>
      <c r="N30" s="20"/>
      <c r="O30" s="20"/>
      <c r="P30" s="20"/>
      <c r="Q30" s="20"/>
      <c r="R30" s="20"/>
      <c r="S30" s="20"/>
      <c r="T30" s="20"/>
      <c r="U30" s="20"/>
      <c r="V30" s="20"/>
      <c r="W30" s="20"/>
      <c r="X30" s="20"/>
      <c r="Y30" s="20"/>
    </row>
    <row r="31" spans="1:25" ht="13.5">
      <c r="A31" s="351" t="s">
        <v>225</v>
      </c>
      <c r="B31" s="21" t="s">
        <v>21</v>
      </c>
      <c r="C31" s="22">
        <v>19182</v>
      </c>
      <c r="D31" s="347">
        <v>91525.4</v>
      </c>
      <c r="E31" s="348"/>
      <c r="G31" s="20"/>
      <c r="H31" s="20"/>
      <c r="I31" s="20"/>
      <c r="J31" s="20"/>
      <c r="K31" s="20"/>
      <c r="L31" s="20"/>
      <c r="M31" s="20"/>
      <c r="N31" s="20"/>
      <c r="O31" s="20"/>
      <c r="P31" s="20"/>
      <c r="Q31" s="20"/>
      <c r="R31" s="20"/>
      <c r="S31" s="20"/>
      <c r="T31" s="20"/>
      <c r="U31" s="20"/>
      <c r="V31" s="20"/>
      <c r="W31" s="20"/>
      <c r="X31" s="20"/>
      <c r="Y31" s="20"/>
    </row>
    <row r="32" spans="1:25" ht="13.5">
      <c r="A32" s="351"/>
      <c r="B32" s="21" t="s">
        <v>22</v>
      </c>
      <c r="C32" s="23">
        <v>2914</v>
      </c>
      <c r="D32" s="347">
        <v>91192.4</v>
      </c>
      <c r="E32" s="348"/>
      <c r="H32" s="20"/>
      <c r="I32" s="20"/>
      <c r="J32" s="20"/>
      <c r="K32" s="20"/>
      <c r="L32" s="20"/>
      <c r="M32" s="20"/>
      <c r="N32" s="20"/>
      <c r="O32" s="20"/>
      <c r="P32" s="20"/>
      <c r="Q32" s="20"/>
      <c r="R32" s="20"/>
      <c r="S32" s="20"/>
      <c r="T32" s="20"/>
      <c r="U32" s="20"/>
      <c r="V32" s="20"/>
      <c r="W32" s="20"/>
      <c r="X32" s="20"/>
      <c r="Y32" s="20"/>
    </row>
    <row r="33" spans="1:25" ht="13.5">
      <c r="A33" s="351"/>
      <c r="B33" s="21" t="s">
        <v>23</v>
      </c>
      <c r="C33" s="23">
        <v>1438</v>
      </c>
      <c r="D33" s="347">
        <v>100843.9</v>
      </c>
      <c r="E33" s="348"/>
      <c r="H33" s="20"/>
      <c r="I33" s="20"/>
      <c r="J33" s="20"/>
      <c r="K33" s="20"/>
      <c r="L33" s="20"/>
      <c r="M33" s="20"/>
      <c r="N33" s="20"/>
      <c r="O33" s="20"/>
      <c r="P33" s="20"/>
      <c r="Q33" s="20"/>
      <c r="R33" s="20"/>
      <c r="S33" s="20"/>
      <c r="T33" s="20"/>
      <c r="U33" s="20"/>
      <c r="V33" s="20"/>
      <c r="W33" s="20"/>
      <c r="X33" s="20"/>
      <c r="Y33" s="20"/>
    </row>
    <row r="34" spans="1:25" ht="13.5">
      <c r="A34" s="351"/>
      <c r="B34" s="21" t="s">
        <v>24</v>
      </c>
      <c r="C34" s="22">
        <v>1715</v>
      </c>
      <c r="D34" s="347">
        <v>1326002.3</v>
      </c>
      <c r="E34" s="348"/>
      <c r="G34" s="20"/>
      <c r="H34" s="20"/>
      <c r="I34" s="20"/>
      <c r="J34" s="20"/>
      <c r="K34" s="20"/>
      <c r="L34" s="20"/>
      <c r="M34" s="20"/>
      <c r="N34" s="20"/>
      <c r="O34" s="20"/>
      <c r="P34" s="20"/>
      <c r="Q34" s="20"/>
      <c r="R34" s="20"/>
      <c r="S34" s="20"/>
      <c r="T34" s="20"/>
      <c r="U34" s="20"/>
      <c r="V34" s="20"/>
      <c r="W34" s="20"/>
      <c r="X34" s="20"/>
      <c r="Y34" s="20"/>
    </row>
    <row r="35" spans="1:5" ht="13.5">
      <c r="A35" s="24" t="s">
        <v>25</v>
      </c>
      <c r="B35" s="25"/>
      <c r="C35" s="26">
        <v>25249</v>
      </c>
      <c r="D35" s="349">
        <v>1609564</v>
      </c>
      <c r="E35" s="350"/>
    </row>
    <row r="36" spans="1:8" ht="13.5">
      <c r="A36" s="346" t="s">
        <v>27</v>
      </c>
      <c r="B36" s="346"/>
      <c r="C36" s="346"/>
      <c r="D36" s="346"/>
      <c r="E36" s="346"/>
      <c r="F36" s="346"/>
      <c r="G36" s="346"/>
      <c r="H36" s="346"/>
    </row>
    <row r="37" spans="1:8" ht="13.5">
      <c r="A37" s="346"/>
      <c r="B37" s="346"/>
      <c r="C37" s="346"/>
      <c r="D37" s="346"/>
      <c r="E37" s="346"/>
      <c r="F37" s="346"/>
      <c r="G37" s="346"/>
      <c r="H37" s="346"/>
    </row>
    <row r="53" ht="13.5">
      <c r="G53" s="117"/>
    </row>
    <row r="54" ht="13.5">
      <c r="G54" s="117"/>
    </row>
    <row r="55" ht="13.5">
      <c r="G55" s="117"/>
    </row>
    <row r="56" ht="13.5">
      <c r="G56" s="117"/>
    </row>
    <row r="57" ht="13.5">
      <c r="G57" s="117"/>
    </row>
    <row r="58" ht="13.5">
      <c r="G58" s="117"/>
    </row>
    <row r="59" ht="13.5">
      <c r="G59" s="117"/>
    </row>
    <row r="60" ht="13.5">
      <c r="G60" s="117"/>
    </row>
    <row r="61" ht="13.5">
      <c r="G61" s="117"/>
    </row>
    <row r="62" ht="13.5">
      <c r="G62" s="117"/>
    </row>
  </sheetData>
  <sheetProtection/>
  <mergeCells count="25">
    <mergeCell ref="A36:H37"/>
    <mergeCell ref="D32:E32"/>
    <mergeCell ref="D33:E33"/>
    <mergeCell ref="D34:E34"/>
    <mergeCell ref="D31:E31"/>
    <mergeCell ref="D35:E35"/>
    <mergeCell ref="A31:A34"/>
    <mergeCell ref="K20:L20"/>
    <mergeCell ref="A29:A30"/>
    <mergeCell ref="D29:E30"/>
    <mergeCell ref="B29:B30"/>
    <mergeCell ref="C29:C30"/>
    <mergeCell ref="H12:H13"/>
    <mergeCell ref="A12:A13"/>
    <mergeCell ref="B12:B13"/>
    <mergeCell ref="I12:I13"/>
    <mergeCell ref="A3:H9"/>
    <mergeCell ref="A22:H27"/>
    <mergeCell ref="E12:E13"/>
    <mergeCell ref="A15:H15"/>
    <mergeCell ref="F11:G11"/>
    <mergeCell ref="C12:C13"/>
    <mergeCell ref="D12:D13"/>
    <mergeCell ref="A17:H17"/>
    <mergeCell ref="A18:H18"/>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O'Higgins</oddHeader>
  </headerFooter>
</worksheet>
</file>

<file path=xl/worksheets/sheet4.xml><?xml version="1.0" encoding="utf-8"?>
<worksheet xmlns="http://schemas.openxmlformats.org/spreadsheetml/2006/main" xmlns:r="http://schemas.openxmlformats.org/officeDocument/2006/relationships">
  <dimension ref="A1:I98"/>
  <sheetViews>
    <sheetView view="pageBreakPreview" zoomScale="70" zoomScaleSheetLayoutView="70" zoomScalePageLayoutView="0" workbookViewId="0" topLeftCell="A1">
      <selection activeCell="A1" sqref="A1"/>
    </sheetView>
  </sheetViews>
  <sheetFormatPr defaultColWidth="11.421875" defaultRowHeight="15"/>
  <cols>
    <col min="1" max="1" width="32.00390625" style="43" customWidth="1"/>
    <col min="2" max="2" width="18.421875" style="43" customWidth="1"/>
    <col min="3" max="3" width="18.140625" style="43" customWidth="1"/>
    <col min="4" max="4" width="19.28125" style="43" customWidth="1"/>
    <col min="5" max="5" width="18.00390625" style="43" customWidth="1"/>
    <col min="6" max="6" width="16.57421875" style="43" customWidth="1"/>
    <col min="7" max="7" width="11.421875" style="43" customWidth="1"/>
    <col min="8" max="8" width="29.8515625" style="43" bestFit="1" customWidth="1"/>
    <col min="9" max="9" width="14.140625" style="43" customWidth="1"/>
    <col min="10" max="16384" width="11.421875" style="43" customWidth="1"/>
  </cols>
  <sheetData>
    <row r="1" ht="17.25">
      <c r="A1" s="42" t="s">
        <v>54</v>
      </c>
    </row>
    <row r="2" ht="17.25">
      <c r="A2" s="42"/>
    </row>
    <row r="3" ht="17.25">
      <c r="A3" s="42" t="s">
        <v>78</v>
      </c>
    </row>
    <row r="4" ht="17.25">
      <c r="A4" s="42"/>
    </row>
    <row r="5" spans="1:6" ht="15" customHeight="1">
      <c r="A5" s="356" t="s">
        <v>111</v>
      </c>
      <c r="B5" s="356"/>
      <c r="C5" s="356"/>
      <c r="D5" s="356"/>
      <c r="E5" s="356"/>
      <c r="F5" s="356"/>
    </row>
    <row r="6" spans="1:6" ht="17.25">
      <c r="A6" s="356"/>
      <c r="B6" s="356"/>
      <c r="C6" s="356"/>
      <c r="D6" s="356"/>
      <c r="E6" s="356"/>
      <c r="F6" s="356"/>
    </row>
    <row r="7" spans="1:6" ht="17.25">
      <c r="A7" s="44"/>
      <c r="B7" s="44"/>
      <c r="C7" s="44"/>
      <c r="D7" s="44"/>
      <c r="E7" s="44"/>
      <c r="F7" s="44"/>
    </row>
    <row r="8" spans="1:5" ht="17.25">
      <c r="A8" s="45" t="s">
        <v>345</v>
      </c>
      <c r="B8" s="218"/>
      <c r="C8" s="218"/>
      <c r="D8" s="218"/>
      <c r="E8" s="218"/>
    </row>
    <row r="9" spans="1:6" ht="17.25">
      <c r="A9" s="46" t="s">
        <v>42</v>
      </c>
      <c r="B9" s="46" t="s">
        <v>356</v>
      </c>
      <c r="C9" s="46" t="s">
        <v>73</v>
      </c>
      <c r="D9" s="46" t="s">
        <v>66</v>
      </c>
      <c r="F9" s="221"/>
    </row>
    <row r="10" spans="1:6" ht="17.25">
      <c r="A10" s="252" t="s">
        <v>104</v>
      </c>
      <c r="B10" s="253">
        <v>13699.169999999967</v>
      </c>
      <c r="C10" s="253">
        <v>30179.120000000014</v>
      </c>
      <c r="D10" s="51">
        <f>+B10/C10</f>
        <v>0.45392874278640205</v>
      </c>
      <c r="F10" s="222"/>
    </row>
    <row r="11" spans="1:6" ht="17.25">
      <c r="A11" s="252" t="s">
        <v>153</v>
      </c>
      <c r="B11" s="253">
        <v>13434.600000000024</v>
      </c>
      <c r="C11" s="253">
        <v>47799.800000000025</v>
      </c>
      <c r="D11" s="51">
        <f aca="true" t="shared" si="0" ref="D11:D21">+B11/C11</f>
        <v>0.28105975338808986</v>
      </c>
      <c r="F11" s="222"/>
    </row>
    <row r="12" spans="1:6" ht="17.25">
      <c r="A12" s="252" t="s">
        <v>101</v>
      </c>
      <c r="B12" s="253">
        <v>8730.519999999997</v>
      </c>
      <c r="C12" s="253">
        <v>12931.620000000003</v>
      </c>
      <c r="D12" s="51">
        <f t="shared" si="0"/>
        <v>0.6751296434630769</v>
      </c>
      <c r="F12" s="222"/>
    </row>
    <row r="13" spans="1:6" ht="17.25">
      <c r="A13" s="252" t="s">
        <v>280</v>
      </c>
      <c r="B13" s="253">
        <v>7021.900000000003</v>
      </c>
      <c r="C13" s="253">
        <v>36818.570000000014</v>
      </c>
      <c r="D13" s="51">
        <f t="shared" si="0"/>
        <v>0.19071626084337334</v>
      </c>
      <c r="F13" s="222"/>
    </row>
    <row r="14" spans="1:6" ht="17.25">
      <c r="A14" s="252" t="s">
        <v>136</v>
      </c>
      <c r="B14" s="253">
        <v>5368.640000000012</v>
      </c>
      <c r="C14" s="253">
        <v>28260.380000000056</v>
      </c>
      <c r="D14" s="51">
        <f t="shared" si="0"/>
        <v>0.18997055241295416</v>
      </c>
      <c r="F14" s="222"/>
    </row>
    <row r="15" spans="1:6" ht="17.25">
      <c r="A15" s="252" t="s">
        <v>72</v>
      </c>
      <c r="B15" s="253">
        <v>4794.279999999995</v>
      </c>
      <c r="C15" s="253">
        <v>22210.299999999996</v>
      </c>
      <c r="D15" s="51">
        <f t="shared" si="0"/>
        <v>0.21585840803591108</v>
      </c>
      <c r="F15" s="222"/>
    </row>
    <row r="16" spans="1:6" ht="17.25">
      <c r="A16" s="252" t="s">
        <v>154</v>
      </c>
      <c r="B16" s="253">
        <v>4505.249999999989</v>
      </c>
      <c r="C16" s="253">
        <v>8216.709999999992</v>
      </c>
      <c r="D16" s="51">
        <f t="shared" si="0"/>
        <v>0.5483033963715397</v>
      </c>
      <c r="F16" s="222"/>
    </row>
    <row r="17" spans="1:6" ht="17.25">
      <c r="A17" s="252" t="s">
        <v>137</v>
      </c>
      <c r="B17" s="253">
        <v>4253.919999999994</v>
      </c>
      <c r="C17" s="253">
        <v>8326.999999999993</v>
      </c>
      <c r="D17" s="51">
        <f t="shared" si="0"/>
        <v>0.5108586525759574</v>
      </c>
      <c r="F17" s="222"/>
    </row>
    <row r="18" spans="1:6" ht="17.25">
      <c r="A18" s="252" t="s">
        <v>140</v>
      </c>
      <c r="B18" s="253">
        <v>3865.889999999993</v>
      </c>
      <c r="C18" s="253">
        <v>5320.019999999993</v>
      </c>
      <c r="D18" s="51">
        <f t="shared" si="0"/>
        <v>0.7266683207957861</v>
      </c>
      <c r="F18" s="222"/>
    </row>
    <row r="19" spans="1:6" ht="17.25">
      <c r="A19" s="252" t="s">
        <v>141</v>
      </c>
      <c r="B19" s="253">
        <v>3013.8599999999988</v>
      </c>
      <c r="C19" s="253">
        <v>8679.159999999993</v>
      </c>
      <c r="D19" s="51">
        <f t="shared" si="0"/>
        <v>0.3472524990897738</v>
      </c>
      <c r="F19" s="222"/>
    </row>
    <row r="20" spans="1:6" ht="17.25">
      <c r="A20" s="47" t="s">
        <v>6</v>
      </c>
      <c r="B20" s="253">
        <f>+B21-SUM(B10:B19)</f>
        <v>16596.619999999995</v>
      </c>
      <c r="C20" s="253">
        <f>+C21-SUM(C10:C19)</f>
        <v>112846.91000000018</v>
      </c>
      <c r="D20" s="51">
        <f t="shared" si="0"/>
        <v>0.14707199337580418</v>
      </c>
      <c r="F20" s="222"/>
    </row>
    <row r="21" spans="1:6" ht="17.25">
      <c r="A21" s="49" t="s">
        <v>2</v>
      </c>
      <c r="B21" s="255">
        <v>85284.64999999997</v>
      </c>
      <c r="C21" s="254">
        <v>321589.59000000026</v>
      </c>
      <c r="D21" s="236">
        <f t="shared" si="0"/>
        <v>0.2651971725826072</v>
      </c>
      <c r="F21" s="223"/>
    </row>
    <row r="22" spans="1:6" ht="17.25" customHeight="1">
      <c r="A22" s="355" t="s">
        <v>357</v>
      </c>
      <c r="B22" s="355"/>
      <c r="C22" s="355"/>
      <c r="D22" s="355"/>
      <c r="E22" s="358"/>
      <c r="F22" s="358"/>
    </row>
    <row r="23" spans="1:6" ht="17.25">
      <c r="A23" s="123"/>
      <c r="B23" s="189"/>
      <c r="C23" s="189"/>
      <c r="D23" s="123"/>
      <c r="E23" s="123"/>
      <c r="F23" s="123"/>
    </row>
    <row r="24" ht="17.25">
      <c r="A24" s="42" t="s">
        <v>346</v>
      </c>
    </row>
    <row r="25" spans="1:5" ht="17.25">
      <c r="A25" s="49" t="s">
        <v>42</v>
      </c>
      <c r="B25" s="46" t="s">
        <v>14</v>
      </c>
      <c r="C25" s="46" t="s">
        <v>73</v>
      </c>
      <c r="D25" s="46" t="s">
        <v>66</v>
      </c>
      <c r="E25" s="221"/>
    </row>
    <row r="26" spans="1:5" ht="17.25">
      <c r="A26" s="47" t="s">
        <v>96</v>
      </c>
      <c r="B26" s="307">
        <v>1693.2229</v>
      </c>
      <c r="C26" s="307">
        <v>4907.122399999999</v>
      </c>
      <c r="D26" s="51">
        <f>+B26/C26</f>
        <v>0.3450541400801415</v>
      </c>
      <c r="E26" s="224"/>
    </row>
    <row r="27" spans="1:5" ht="17.25">
      <c r="A27" s="47" t="s">
        <v>100</v>
      </c>
      <c r="B27" s="307">
        <v>1607.4627</v>
      </c>
      <c r="C27" s="307">
        <v>3142.0396</v>
      </c>
      <c r="D27" s="51">
        <f aca="true" t="shared" si="1" ref="D27:D37">+B27/C27</f>
        <v>0.5115984852641577</v>
      </c>
      <c r="E27" s="224"/>
    </row>
    <row r="28" spans="1:5" ht="17.25">
      <c r="A28" s="47" t="s">
        <v>99</v>
      </c>
      <c r="B28" s="307">
        <v>1465.6238</v>
      </c>
      <c r="C28" s="307">
        <v>3853.4640000000004</v>
      </c>
      <c r="D28" s="51">
        <f t="shared" si="1"/>
        <v>0.3803392999130133</v>
      </c>
      <c r="E28" s="224"/>
    </row>
    <row r="29" spans="1:5" ht="17.25">
      <c r="A29" s="47" t="s">
        <v>155</v>
      </c>
      <c r="B29" s="307">
        <v>1401.17</v>
      </c>
      <c r="C29" s="307">
        <v>2964.83</v>
      </c>
      <c r="D29" s="51">
        <f t="shared" si="1"/>
        <v>0.47259707976511306</v>
      </c>
      <c r="E29" s="224"/>
    </row>
    <row r="30" spans="1:5" ht="17.25">
      <c r="A30" s="47" t="s">
        <v>41</v>
      </c>
      <c r="B30" s="307">
        <v>1237.9501</v>
      </c>
      <c r="C30" s="307">
        <v>9899.304100000001</v>
      </c>
      <c r="D30" s="51">
        <f t="shared" si="1"/>
        <v>0.1250542550763745</v>
      </c>
      <c r="E30" s="224"/>
    </row>
    <row r="31" spans="1:5" ht="17.25">
      <c r="A31" s="47" t="s">
        <v>77</v>
      </c>
      <c r="B31" s="307">
        <v>874.811</v>
      </c>
      <c r="C31" s="307">
        <v>5294.244000000001</v>
      </c>
      <c r="D31" s="51">
        <f t="shared" si="1"/>
        <v>0.1652381340943107</v>
      </c>
      <c r="E31" s="224"/>
    </row>
    <row r="32" spans="1:5" ht="17.25">
      <c r="A32" s="47" t="s">
        <v>156</v>
      </c>
      <c r="B32" s="307">
        <v>586.4549</v>
      </c>
      <c r="C32" s="307">
        <v>1516.2528999999997</v>
      </c>
      <c r="D32" s="51">
        <f t="shared" si="1"/>
        <v>0.3867790788726604</v>
      </c>
      <c r="E32" s="224"/>
    </row>
    <row r="33" spans="1:5" ht="17.25">
      <c r="A33" s="47" t="s">
        <v>278</v>
      </c>
      <c r="B33" s="307">
        <v>338.4414</v>
      </c>
      <c r="C33" s="307">
        <v>3633.1934</v>
      </c>
      <c r="D33" s="51">
        <f t="shared" si="1"/>
        <v>0.09315259683120639</v>
      </c>
      <c r="E33" s="224"/>
    </row>
    <row r="34" spans="1:5" ht="17.25">
      <c r="A34" s="47" t="s">
        <v>279</v>
      </c>
      <c r="B34" s="307">
        <v>256.8518</v>
      </c>
      <c r="C34" s="307">
        <v>2755.1272</v>
      </c>
      <c r="D34" s="51">
        <f t="shared" si="1"/>
        <v>0.09322683903668769</v>
      </c>
      <c r="E34" s="224"/>
    </row>
    <row r="35" spans="1:5" ht="17.25">
      <c r="A35" s="47" t="s">
        <v>397</v>
      </c>
      <c r="B35" s="307">
        <v>183.2867</v>
      </c>
      <c r="C35" s="307">
        <v>1140.5972</v>
      </c>
      <c r="D35" s="51">
        <f t="shared" si="1"/>
        <v>0.16069362611095311</v>
      </c>
      <c r="E35" s="224"/>
    </row>
    <row r="36" spans="1:5" ht="17.25">
      <c r="A36" s="47" t="s">
        <v>6</v>
      </c>
      <c r="B36" s="186">
        <f>+B37-SUM(B26:B35)</f>
        <v>1183.6653999999962</v>
      </c>
      <c r="C36" s="186">
        <f>+C37-SUM(C26:C35)</f>
        <v>38114.728100000015</v>
      </c>
      <c r="D36" s="51">
        <f t="shared" si="1"/>
        <v>0.03105532845189038</v>
      </c>
      <c r="E36" s="224"/>
    </row>
    <row r="37" spans="1:5" s="42" customFormat="1" ht="17.25">
      <c r="A37" s="52" t="s">
        <v>2</v>
      </c>
      <c r="B37" s="308">
        <v>10828.940699999997</v>
      </c>
      <c r="C37" s="308">
        <v>77220.90290000002</v>
      </c>
      <c r="D37" s="236">
        <f t="shared" si="1"/>
        <v>0.14023328261291276</v>
      </c>
      <c r="E37" s="225"/>
    </row>
    <row r="38" spans="1:6" ht="17.25">
      <c r="A38" s="357" t="s">
        <v>396</v>
      </c>
      <c r="B38" s="357"/>
      <c r="C38" s="357"/>
      <c r="D38" s="357"/>
      <c r="E38" s="357"/>
      <c r="F38" s="357"/>
    </row>
    <row r="39" spans="1:3" ht="17.25">
      <c r="A39" s="53"/>
      <c r="B39" s="188"/>
      <c r="C39" s="188"/>
    </row>
    <row r="40" ht="17.25">
      <c r="A40" s="54" t="s">
        <v>298</v>
      </c>
    </row>
    <row r="41" spans="1:4" s="55" customFormat="1" ht="17.25">
      <c r="A41" s="226" t="s">
        <v>79</v>
      </c>
      <c r="B41" s="46" t="s">
        <v>14</v>
      </c>
      <c r="C41" s="46" t="s">
        <v>73</v>
      </c>
      <c r="D41" s="46" t="s">
        <v>66</v>
      </c>
    </row>
    <row r="42" spans="1:4" ht="17.25">
      <c r="A42" s="226" t="s">
        <v>13</v>
      </c>
      <c r="B42" s="227">
        <f>+B48+B54</f>
        <v>45645.63000000001</v>
      </c>
      <c r="C42" s="227">
        <f>+C48+C54</f>
        <v>135907.74999999994</v>
      </c>
      <c r="D42" s="51">
        <f>+B42/C42</f>
        <v>0.33585744742297646</v>
      </c>
    </row>
    <row r="43" spans="1:7" ht="17.25">
      <c r="A43" s="352" t="s">
        <v>80</v>
      </c>
      <c r="B43" s="353"/>
      <c r="C43" s="353"/>
      <c r="D43" s="354"/>
      <c r="G43" s="116"/>
    </row>
    <row r="44" spans="1:7" ht="24" customHeight="1">
      <c r="A44" s="56" t="s">
        <v>106</v>
      </c>
      <c r="B44" s="309">
        <v>18144.99</v>
      </c>
      <c r="C44" s="309">
        <v>41155.97</v>
      </c>
      <c r="D44" s="51">
        <f>+B44/C44</f>
        <v>0.4408835461781122</v>
      </c>
      <c r="G44" s="116"/>
    </row>
    <row r="45" spans="1:7" ht="21" customHeight="1">
      <c r="A45" s="56" t="s">
        <v>157</v>
      </c>
      <c r="B45" s="309">
        <v>5897.74</v>
      </c>
      <c r="C45" s="309">
        <v>10249.56</v>
      </c>
      <c r="D45" s="51">
        <f aca="true" t="shared" si="2" ref="D45:D54">+B45/C45</f>
        <v>0.5754139689898884</v>
      </c>
      <c r="G45" s="116"/>
    </row>
    <row r="46" spans="1:7" ht="17.25">
      <c r="A46" s="56" t="s">
        <v>107</v>
      </c>
      <c r="B46" s="309">
        <v>5141.1</v>
      </c>
      <c r="C46" s="309">
        <v>11702.929999999998</v>
      </c>
      <c r="D46" s="51">
        <f t="shared" si="2"/>
        <v>0.4393002436142061</v>
      </c>
      <c r="G46" s="116"/>
    </row>
    <row r="47" spans="1:7" ht="22.5" customHeight="1">
      <c r="A47" s="228" t="s">
        <v>299</v>
      </c>
      <c r="B47" s="48">
        <f>+B48-SUM(B44:B46)</f>
        <v>9801.860000000008</v>
      </c>
      <c r="C47" s="48">
        <f>+C48-SUM(C44:C46)</f>
        <v>36664.20999999993</v>
      </c>
      <c r="D47" s="51">
        <f t="shared" si="2"/>
        <v>0.26734136641700523</v>
      </c>
      <c r="G47" s="116"/>
    </row>
    <row r="48" spans="1:7" ht="17.25">
      <c r="A48" s="228" t="s">
        <v>2</v>
      </c>
      <c r="B48" s="309">
        <v>38985.69000000001</v>
      </c>
      <c r="C48" s="309">
        <v>99772.66999999993</v>
      </c>
      <c r="D48" s="51">
        <f t="shared" si="2"/>
        <v>0.3907451810200132</v>
      </c>
      <c r="G48" s="116"/>
    </row>
    <row r="49" spans="1:7" ht="24" customHeight="1">
      <c r="A49" s="229" t="s">
        <v>81</v>
      </c>
      <c r="B49" s="57"/>
      <c r="C49" s="57"/>
      <c r="D49" s="51"/>
      <c r="G49" s="116"/>
    </row>
    <row r="50" spans="1:7" ht="18.75" customHeight="1">
      <c r="A50" s="58" t="s">
        <v>108</v>
      </c>
      <c r="B50" s="310">
        <v>3105.72</v>
      </c>
      <c r="C50" s="310">
        <v>11297.15</v>
      </c>
      <c r="D50" s="51">
        <f t="shared" si="2"/>
        <v>0.27491181404159454</v>
      </c>
      <c r="E50" s="219"/>
      <c r="F50" s="219"/>
      <c r="G50" s="116"/>
    </row>
    <row r="51" spans="1:7" ht="17.25">
      <c r="A51" s="47" t="s">
        <v>109</v>
      </c>
      <c r="B51" s="310">
        <v>2488.38</v>
      </c>
      <c r="C51" s="310">
        <v>15161.98</v>
      </c>
      <c r="D51" s="51">
        <f t="shared" si="2"/>
        <v>0.1641197257877929</v>
      </c>
      <c r="G51" s="116"/>
    </row>
    <row r="52" spans="1:7" ht="17.25">
      <c r="A52" s="56" t="s">
        <v>110</v>
      </c>
      <c r="B52" s="310">
        <v>373.43</v>
      </c>
      <c r="C52" s="310">
        <v>805.42</v>
      </c>
      <c r="D52" s="51">
        <f t="shared" si="2"/>
        <v>0.4636462963422811</v>
      </c>
      <c r="G52" s="116"/>
    </row>
    <row r="53" spans="1:4" ht="18.75" customHeight="1">
      <c r="A53" s="228" t="s">
        <v>299</v>
      </c>
      <c r="B53" s="48">
        <f>+B54-SUM(B50:B52)</f>
        <v>692.4099999999999</v>
      </c>
      <c r="C53" s="48">
        <f>+C54-SUM(C50:C52)</f>
        <v>8870.530000000013</v>
      </c>
      <c r="D53" s="51">
        <f t="shared" si="2"/>
        <v>0.07805734268414613</v>
      </c>
    </row>
    <row r="54" spans="1:4" ht="17.25">
      <c r="A54" s="228" t="s">
        <v>2</v>
      </c>
      <c r="B54" s="310">
        <v>6659.9400000000005</v>
      </c>
      <c r="C54" s="310">
        <v>36135.08000000001</v>
      </c>
      <c r="D54" s="51">
        <f t="shared" si="2"/>
        <v>0.18430677336261603</v>
      </c>
    </row>
    <row r="55" spans="1:4" ht="17.25" customHeight="1">
      <c r="A55" s="355" t="s">
        <v>400</v>
      </c>
      <c r="B55" s="355"/>
      <c r="C55" s="355"/>
      <c r="D55" s="355"/>
    </row>
    <row r="56" spans="1:4" ht="17.25" customHeight="1">
      <c r="A56" s="217"/>
      <c r="B56" s="122"/>
      <c r="C56" s="122"/>
      <c r="D56" s="217"/>
    </row>
    <row r="57" ht="17.25">
      <c r="A57" s="42" t="s">
        <v>54</v>
      </c>
    </row>
    <row r="58" ht="17.25">
      <c r="A58" s="42"/>
    </row>
    <row r="59" spans="1:6" ht="17.25">
      <c r="A59" s="42" t="s">
        <v>78</v>
      </c>
      <c r="E59" s="221"/>
      <c r="F59" s="221"/>
    </row>
    <row r="60" spans="1:6" ht="17.25">
      <c r="A60" s="42"/>
      <c r="E60" s="224"/>
      <c r="F60" s="224"/>
    </row>
    <row r="61" spans="1:6" ht="17.25">
      <c r="A61" s="42" t="s">
        <v>316</v>
      </c>
      <c r="E61" s="224"/>
      <c r="F61" s="224"/>
    </row>
    <row r="62" spans="1:6" ht="37.5" customHeight="1">
      <c r="A62" s="46" t="s">
        <v>42</v>
      </c>
      <c r="B62" s="46" t="s">
        <v>398</v>
      </c>
      <c r="C62" s="46" t="s">
        <v>399</v>
      </c>
      <c r="D62" s="46" t="s">
        <v>66</v>
      </c>
      <c r="E62" s="224"/>
      <c r="F62" s="224"/>
    </row>
    <row r="63" spans="1:6" ht="17.25">
      <c r="A63" s="47" t="s">
        <v>317</v>
      </c>
      <c r="B63" s="302">
        <v>30933</v>
      </c>
      <c r="C63" s="305">
        <v>73857</v>
      </c>
      <c r="D63" s="237">
        <f aca="true" t="shared" si="3" ref="D63:D78">+B63/C63</f>
        <v>0.41882286039237987</v>
      </c>
      <c r="E63" s="230"/>
      <c r="F63" s="224"/>
    </row>
    <row r="64" spans="1:6" ht="17.25">
      <c r="A64" s="47" t="s">
        <v>289</v>
      </c>
      <c r="B64" s="302">
        <v>5413</v>
      </c>
      <c r="C64" s="305">
        <v>9874</v>
      </c>
      <c r="D64" s="237">
        <f t="shared" si="3"/>
        <v>0.5482074134089528</v>
      </c>
      <c r="E64" s="230"/>
      <c r="F64" s="224"/>
    </row>
    <row r="65" spans="1:6" ht="17.25">
      <c r="A65" s="47" t="s">
        <v>318</v>
      </c>
      <c r="B65" s="302">
        <v>3922</v>
      </c>
      <c r="C65" s="305">
        <v>195403</v>
      </c>
      <c r="D65" s="237">
        <f t="shared" si="3"/>
        <v>0.020071339744016214</v>
      </c>
      <c r="E65" s="231"/>
      <c r="F65" s="231"/>
    </row>
    <row r="66" spans="1:6" ht="17.25">
      <c r="A66" s="47" t="s">
        <v>320</v>
      </c>
      <c r="B66" s="302">
        <v>3640</v>
      </c>
      <c r="C66" s="305">
        <v>27302</v>
      </c>
      <c r="D66" s="237">
        <f t="shared" si="3"/>
        <v>0.13332356603911802</v>
      </c>
      <c r="E66" s="219"/>
      <c r="F66" s="219"/>
    </row>
    <row r="67" spans="1:6" ht="17.25">
      <c r="A67" s="47" t="s">
        <v>319</v>
      </c>
      <c r="B67" s="302">
        <v>2328</v>
      </c>
      <c r="C67" s="305">
        <v>6571</v>
      </c>
      <c r="D67" s="237">
        <f t="shared" si="3"/>
        <v>0.35428397504185055</v>
      </c>
      <c r="E67" s="219"/>
      <c r="F67" s="219"/>
    </row>
    <row r="68" spans="1:6" ht="17.25">
      <c r="A68" s="47" t="s">
        <v>274</v>
      </c>
      <c r="B68" s="303">
        <v>1679</v>
      </c>
      <c r="C68" s="303">
        <v>41811</v>
      </c>
      <c r="D68" s="237">
        <f t="shared" si="3"/>
        <v>0.04015689651048767</v>
      </c>
      <c r="E68" s="219"/>
      <c r="F68" s="219"/>
    </row>
    <row r="69" spans="1:6" ht="17.25">
      <c r="A69" s="47" t="s">
        <v>288</v>
      </c>
      <c r="B69" s="303">
        <v>1075</v>
      </c>
      <c r="C69" s="303">
        <v>3228</v>
      </c>
      <c r="D69" s="237">
        <f t="shared" si="3"/>
        <v>0.33302354399008677</v>
      </c>
      <c r="E69" s="219"/>
      <c r="F69" s="219"/>
    </row>
    <row r="70" spans="1:6" ht="17.25">
      <c r="A70" s="47" t="s">
        <v>97</v>
      </c>
      <c r="B70" s="303">
        <v>999</v>
      </c>
      <c r="C70" s="303">
        <v>74617</v>
      </c>
      <c r="D70" s="237">
        <f t="shared" si="3"/>
        <v>0.0133883699425064</v>
      </c>
      <c r="E70" s="219"/>
      <c r="F70" s="219"/>
    </row>
    <row r="71" spans="1:4" ht="18" customHeight="1">
      <c r="A71" s="47" t="s">
        <v>275</v>
      </c>
      <c r="B71" s="303">
        <v>822</v>
      </c>
      <c r="C71" s="303">
        <v>2396</v>
      </c>
      <c r="D71" s="237">
        <f t="shared" si="3"/>
        <v>0.34307178631051755</v>
      </c>
    </row>
    <row r="72" spans="1:4" ht="18" customHeight="1">
      <c r="A72" s="47" t="s">
        <v>395</v>
      </c>
      <c r="B72" s="303">
        <v>485</v>
      </c>
      <c r="C72" s="303">
        <v>897</v>
      </c>
      <c r="D72" s="237">
        <f t="shared" si="3"/>
        <v>0.5406911928651059</v>
      </c>
    </row>
    <row r="73" spans="1:6" ht="18" customHeight="1">
      <c r="A73" s="47" t="s">
        <v>273</v>
      </c>
      <c r="B73" s="303">
        <v>480</v>
      </c>
      <c r="C73" s="303">
        <v>10248</v>
      </c>
      <c r="D73" s="237">
        <f t="shared" si="3"/>
        <v>0.0468384074941452</v>
      </c>
      <c r="E73" s="224"/>
      <c r="F73" s="224"/>
    </row>
    <row r="74" spans="1:6" ht="18" customHeight="1">
      <c r="A74" s="47" t="s">
        <v>354</v>
      </c>
      <c r="B74" s="303">
        <v>442</v>
      </c>
      <c r="C74" s="303">
        <v>2284</v>
      </c>
      <c r="D74" s="237">
        <f t="shared" si="3"/>
        <v>0.19352014010507881</v>
      </c>
      <c r="E74" s="230"/>
      <c r="F74" s="224"/>
    </row>
    <row r="75" spans="1:6" ht="17.25">
      <c r="A75" s="47" t="s">
        <v>321</v>
      </c>
      <c r="B75" s="303">
        <v>198</v>
      </c>
      <c r="C75" s="303">
        <v>2037</v>
      </c>
      <c r="D75" s="237">
        <f t="shared" si="3"/>
        <v>0.09720176730486009</v>
      </c>
      <c r="E75" s="231"/>
      <c r="F75" s="231"/>
    </row>
    <row r="76" spans="1:6" ht="17.25">
      <c r="A76" s="47" t="s">
        <v>355</v>
      </c>
      <c r="B76" s="303">
        <v>43</v>
      </c>
      <c r="C76" s="303">
        <v>48166</v>
      </c>
      <c r="D76" s="237">
        <f t="shared" si="3"/>
        <v>0.0008927459203587593</v>
      </c>
      <c r="E76" s="219"/>
      <c r="F76" s="219"/>
    </row>
    <row r="77" spans="1:4" ht="17.25">
      <c r="A77" s="47" t="s">
        <v>300</v>
      </c>
      <c r="B77" s="191"/>
      <c r="C77" s="124">
        <f>+C78-SUM(C63:C76)</f>
        <v>122414</v>
      </c>
      <c r="D77" s="237">
        <f t="shared" si="3"/>
        <v>0</v>
      </c>
    </row>
    <row r="78" spans="1:4" ht="17.25">
      <c r="A78" s="232" t="s">
        <v>2</v>
      </c>
      <c r="B78" s="304">
        <v>52459</v>
      </c>
      <c r="C78" s="306">
        <v>621105</v>
      </c>
      <c r="D78" s="238">
        <f t="shared" si="3"/>
        <v>0.08446075945291054</v>
      </c>
    </row>
    <row r="79" spans="1:6" ht="30" customHeight="1">
      <c r="A79" s="355" t="s">
        <v>272</v>
      </c>
      <c r="B79" s="355"/>
      <c r="C79" s="355"/>
      <c r="D79" s="355"/>
      <c r="E79" s="67"/>
      <c r="F79" s="67"/>
    </row>
    <row r="80" spans="1:6" s="118" customFormat="1" ht="17.25">
      <c r="A80" s="43"/>
      <c r="B80" s="43"/>
      <c r="C80" s="188"/>
      <c r="D80" s="43"/>
      <c r="E80" s="67"/>
      <c r="F80" s="67"/>
    </row>
    <row r="81" spans="1:6" ht="17.25">
      <c r="A81" s="42" t="s">
        <v>84</v>
      </c>
      <c r="E81" s="67"/>
      <c r="F81" s="67"/>
    </row>
    <row r="82" spans="1:4" ht="17.25">
      <c r="A82" s="46" t="s">
        <v>98</v>
      </c>
      <c r="B82" s="46" t="s">
        <v>14</v>
      </c>
      <c r="C82" s="46" t="s">
        <v>73</v>
      </c>
      <c r="D82" s="46" t="s">
        <v>66</v>
      </c>
    </row>
    <row r="83" spans="1:6" ht="17.25" customHeight="1">
      <c r="A83" s="47" t="s">
        <v>158</v>
      </c>
      <c r="B83" s="48">
        <v>2901</v>
      </c>
      <c r="C83" s="48">
        <v>62875.3</v>
      </c>
      <c r="D83" s="233">
        <f>+B83/C83</f>
        <v>0.04613894486388136</v>
      </c>
      <c r="E83" s="217"/>
      <c r="F83" s="217"/>
    </row>
    <row r="84" spans="1:6" ht="17.25">
      <c r="A84" s="47" t="s">
        <v>160</v>
      </c>
      <c r="B84" s="48">
        <v>33187</v>
      </c>
      <c r="C84" s="48">
        <v>220456.1</v>
      </c>
      <c r="D84" s="233">
        <f>+B84/C84</f>
        <v>0.15053790754712615</v>
      </c>
      <c r="E84" s="217"/>
      <c r="F84" s="217"/>
    </row>
    <row r="85" spans="1:9" ht="17.25">
      <c r="A85" s="47" t="s">
        <v>85</v>
      </c>
      <c r="B85" s="48">
        <v>418878</v>
      </c>
      <c r="C85" s="48">
        <v>1354425.7</v>
      </c>
      <c r="D85" s="233">
        <f>+B85/C85</f>
        <v>0.30926613397840874</v>
      </c>
      <c r="E85" s="217"/>
      <c r="F85" s="217"/>
      <c r="G85"/>
      <c r="H85" s="235"/>
      <c r="I85" s="235"/>
    </row>
    <row r="86" spans="1:9" ht="17.25">
      <c r="A86" s="47" t="s">
        <v>323</v>
      </c>
      <c r="B86" s="48">
        <v>4343</v>
      </c>
      <c r="C86" s="48">
        <v>15085</v>
      </c>
      <c r="D86" s="233">
        <f>+B86/C86</f>
        <v>0.2879018892940007</v>
      </c>
      <c r="E86" s="217"/>
      <c r="F86" s="217"/>
      <c r="G86"/>
      <c r="H86" s="235"/>
      <c r="I86" s="235"/>
    </row>
    <row r="87" spans="1:9" ht="17.25">
      <c r="A87" s="47" t="s">
        <v>6</v>
      </c>
      <c r="B87" s="124" t="s">
        <v>18</v>
      </c>
      <c r="C87" s="48">
        <f>+C88-SUM(C83:C86)</f>
        <v>12663979.5</v>
      </c>
      <c r="D87" s="233"/>
      <c r="G87"/>
      <c r="H87" s="235"/>
      <c r="I87" s="235"/>
    </row>
    <row r="88" spans="1:9" ht="17.25">
      <c r="A88" s="232" t="s">
        <v>2</v>
      </c>
      <c r="B88" s="50">
        <v>459309</v>
      </c>
      <c r="C88" s="50">
        <v>14316821.6</v>
      </c>
      <c r="D88" s="233">
        <f>+B88/C88</f>
        <v>0.03208177155745239</v>
      </c>
      <c r="G88"/>
      <c r="H88" s="235"/>
      <c r="I88" s="235"/>
    </row>
    <row r="89" spans="1:9" ht="17.25">
      <c r="A89" s="355" t="s">
        <v>311</v>
      </c>
      <c r="B89" s="355"/>
      <c r="C89" s="355"/>
      <c r="D89" s="217"/>
      <c r="E89" s="67"/>
      <c r="F89" s="67"/>
      <c r="H89" s="235"/>
      <c r="I89" s="235"/>
    </row>
    <row r="90" spans="5:9" ht="17.25">
      <c r="E90" s="67"/>
      <c r="F90" s="67"/>
      <c r="H90" s="235"/>
      <c r="I90" s="235"/>
    </row>
    <row r="91" spans="1:9" ht="17.25">
      <c r="A91" s="42" t="s">
        <v>312</v>
      </c>
      <c r="E91" s="67"/>
      <c r="F91" s="67"/>
      <c r="H91" s="235"/>
      <c r="I91" s="235"/>
    </row>
    <row r="92" spans="1:9" ht="17.25">
      <c r="A92" s="46" t="s">
        <v>98</v>
      </c>
      <c r="B92" s="46" t="s">
        <v>14</v>
      </c>
      <c r="C92" s="46" t="s">
        <v>73</v>
      </c>
      <c r="D92" s="46" t="s">
        <v>66</v>
      </c>
      <c r="E92" s="217"/>
      <c r="F92" s="217"/>
      <c r="H92" s="235"/>
      <c r="I92" s="235"/>
    </row>
    <row r="93" spans="1:9" ht="17.25">
      <c r="A93" s="47" t="s">
        <v>87</v>
      </c>
      <c r="B93" s="48">
        <v>76059.66454606393</v>
      </c>
      <c r="C93" s="48">
        <v>1400258.6797176944</v>
      </c>
      <c r="D93" s="233">
        <f>+B93/C93</f>
        <v>0.05431829536053887</v>
      </c>
      <c r="E93" s="234"/>
      <c r="F93" s="234"/>
      <c r="H93" s="235"/>
      <c r="I93" s="235"/>
    </row>
    <row r="94" spans="1:9" ht="17.25" customHeight="1">
      <c r="A94" s="47" t="s">
        <v>86</v>
      </c>
      <c r="B94" s="48">
        <v>50946.24053758906</v>
      </c>
      <c r="C94" s="48">
        <v>576936.9976542522</v>
      </c>
      <c r="D94" s="233">
        <f>+B94/C94</f>
        <v>0.08830468620443754</v>
      </c>
      <c r="E94" s="217"/>
      <c r="F94" s="217"/>
      <c r="H94" s="235"/>
      <c r="I94" s="235"/>
    </row>
    <row r="95" spans="1:6" ht="17.25">
      <c r="A95" s="47" t="s">
        <v>159</v>
      </c>
      <c r="B95" s="48">
        <v>14.485</v>
      </c>
      <c r="C95" s="48">
        <v>259298.83528664956</v>
      </c>
      <c r="D95" s="233">
        <f>+B95/C95</f>
        <v>5.5862186901021476E-05</v>
      </c>
      <c r="E95" s="217"/>
      <c r="F95" s="217"/>
    </row>
    <row r="96" spans="1:6" ht="17.25">
      <c r="A96" s="47" t="s">
        <v>88</v>
      </c>
      <c r="B96" s="48">
        <v>1737.0945431884056</v>
      </c>
      <c r="C96" s="48">
        <v>59634.25144274853</v>
      </c>
      <c r="D96" s="233">
        <f>+B96/C96</f>
        <v>0.029129141410554834</v>
      </c>
      <c r="E96" s="217"/>
      <c r="F96" s="217"/>
    </row>
    <row r="97" spans="1:6" ht="17.25">
      <c r="A97" s="232" t="s">
        <v>2</v>
      </c>
      <c r="B97" s="190">
        <v>128757.48462684138</v>
      </c>
      <c r="C97" s="190">
        <v>2396562.3831850304</v>
      </c>
      <c r="D97" s="233">
        <f>+B97/C97</f>
        <v>0.053725905709878806</v>
      </c>
      <c r="E97" s="217"/>
      <c r="F97" s="217"/>
    </row>
    <row r="98" spans="1:4" ht="17.25">
      <c r="A98" s="355" t="s">
        <v>311</v>
      </c>
      <c r="B98" s="355"/>
      <c r="C98" s="355"/>
      <c r="D98" s="217"/>
    </row>
  </sheetData>
  <sheetProtection/>
  <mergeCells count="8">
    <mergeCell ref="A43:D43"/>
    <mergeCell ref="A55:D55"/>
    <mergeCell ref="A79:D79"/>
    <mergeCell ref="A89:C89"/>
    <mergeCell ref="A98:C98"/>
    <mergeCell ref="A5:F6"/>
    <mergeCell ref="A38:F38"/>
    <mergeCell ref="A22:F22"/>
  </mergeCells>
  <printOptions horizontalCentered="1"/>
  <pageMargins left="0.5905511811023623" right="0.5905511811023623" top="0.5905511811023623" bottom="0.5905511811023623" header="0.31496062992125984" footer="0.31496062992125984"/>
  <pageSetup horizontalDpi="600" verticalDpi="600" orientation="portrait" scale="66" r:id="rId1"/>
  <headerFooter>
    <oddHeader>&amp;R&amp;12Región de O'Higgins, Información Anual</oddHeader>
  </headerFooter>
  <rowBreaks count="1" manualBreakCount="1">
    <brk id="56" max="5" man="1"/>
  </rowBreaks>
</worksheet>
</file>

<file path=xl/worksheets/sheet5.xml><?xml version="1.0" encoding="utf-8"?>
<worksheet xmlns="http://schemas.openxmlformats.org/spreadsheetml/2006/main" xmlns:r="http://schemas.openxmlformats.org/officeDocument/2006/relationships">
  <dimension ref="A1:I81"/>
  <sheetViews>
    <sheetView showGridLines="0" view="pageBreakPreview" zoomScaleNormal="90" zoomScaleSheetLayoutView="100"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55</v>
      </c>
    </row>
    <row r="2" ht="15">
      <c r="A2" s="1"/>
    </row>
    <row r="3" ht="15">
      <c r="A3" s="27" t="s">
        <v>40</v>
      </c>
    </row>
    <row r="4" spans="2:9" ht="15" customHeight="1">
      <c r="B4" s="37"/>
      <c r="C4" s="37"/>
      <c r="D4" s="37"/>
      <c r="E4" s="37"/>
      <c r="F4" s="37"/>
      <c r="G4" s="37"/>
      <c r="H4" s="37"/>
      <c r="I4" s="37"/>
    </row>
    <row r="5" spans="1:9" ht="15" customHeight="1">
      <c r="A5" s="328" t="s">
        <v>266</v>
      </c>
      <c r="B5" s="328"/>
      <c r="C5" s="328"/>
      <c r="D5" s="328"/>
      <c r="E5" s="328"/>
      <c r="F5" s="328"/>
      <c r="G5" s="328"/>
      <c r="H5" s="328"/>
      <c r="I5" s="37"/>
    </row>
    <row r="6" spans="1:9" ht="15" customHeight="1">
      <c r="A6" s="328"/>
      <c r="B6" s="328"/>
      <c r="C6" s="328"/>
      <c r="D6" s="328"/>
      <c r="E6" s="328"/>
      <c r="F6" s="328"/>
      <c r="G6" s="328"/>
      <c r="H6" s="328"/>
      <c r="I6" s="37"/>
    </row>
    <row r="7" spans="1:9" ht="15" customHeight="1">
      <c r="A7" s="328"/>
      <c r="B7" s="328"/>
      <c r="C7" s="328"/>
      <c r="D7" s="328"/>
      <c r="E7" s="328"/>
      <c r="F7" s="328"/>
      <c r="G7" s="328"/>
      <c r="H7" s="328"/>
      <c r="I7" s="37"/>
    </row>
    <row r="8" spans="1:9" ht="15" customHeight="1">
      <c r="A8" s="328"/>
      <c r="B8" s="328"/>
      <c r="C8" s="328"/>
      <c r="D8" s="328"/>
      <c r="E8" s="328"/>
      <c r="F8" s="328"/>
      <c r="G8" s="328"/>
      <c r="H8" s="328"/>
      <c r="I8" s="37"/>
    </row>
    <row r="9" spans="1:9" ht="15" customHeight="1">
      <c r="A9" s="37"/>
      <c r="B9" s="37"/>
      <c r="C9" s="37"/>
      <c r="D9" s="37"/>
      <c r="E9" s="37"/>
      <c r="F9" s="37"/>
      <c r="G9" s="37"/>
      <c r="H9" s="37"/>
      <c r="I9" s="37"/>
    </row>
    <row r="10" ht="15">
      <c r="A10" s="1" t="s">
        <v>112</v>
      </c>
    </row>
    <row r="11" spans="1:4" ht="15">
      <c r="A11" s="4" t="s">
        <v>42</v>
      </c>
      <c r="B11" s="4" t="s">
        <v>14</v>
      </c>
      <c r="C11" s="4" t="s">
        <v>73</v>
      </c>
      <c r="D11" s="4" t="s">
        <v>66</v>
      </c>
    </row>
    <row r="12" spans="1:4" ht="15">
      <c r="A12" s="30" t="s">
        <v>52</v>
      </c>
      <c r="B12" s="5">
        <v>1177363</v>
      </c>
      <c r="C12" s="5">
        <v>3292707</v>
      </c>
      <c r="D12" s="31">
        <f>B12/C12</f>
        <v>0.357566889492445</v>
      </c>
    </row>
    <row r="13" spans="1:4" ht="15">
      <c r="A13" s="30" t="s">
        <v>49</v>
      </c>
      <c r="B13" s="5">
        <v>166648</v>
      </c>
      <c r="C13" s="5">
        <v>3938895</v>
      </c>
      <c r="D13" s="31">
        <f aca="true" t="shared" si="0" ref="D13:D20">B13/C13</f>
        <v>0.042308312356638095</v>
      </c>
    </row>
    <row r="14" spans="1:4" ht="15">
      <c r="A14" s="30" t="s">
        <v>53</v>
      </c>
      <c r="B14" s="5">
        <v>88986</v>
      </c>
      <c r="C14" s="5">
        <v>3789697</v>
      </c>
      <c r="D14" s="31">
        <f t="shared" si="0"/>
        <v>0.02348103291635189</v>
      </c>
    </row>
    <row r="15" spans="1:4" ht="15">
      <c r="A15" s="30" t="s">
        <v>89</v>
      </c>
      <c r="B15" s="5">
        <v>30416</v>
      </c>
      <c r="C15" s="5">
        <v>320740</v>
      </c>
      <c r="D15" s="31">
        <f t="shared" si="0"/>
        <v>0.09483070399700692</v>
      </c>
    </row>
    <row r="16" spans="1:4" ht="15">
      <c r="A16" s="30" t="s">
        <v>51</v>
      </c>
      <c r="B16" s="5">
        <v>22619</v>
      </c>
      <c r="C16" s="5">
        <v>738887</v>
      </c>
      <c r="D16" s="31">
        <f t="shared" si="0"/>
        <v>0.03061225870802978</v>
      </c>
    </row>
    <row r="17" spans="1:4" ht="15">
      <c r="A17" s="30" t="s">
        <v>50</v>
      </c>
      <c r="B17" s="5">
        <v>5233</v>
      </c>
      <c r="C17" s="5">
        <v>45582</v>
      </c>
      <c r="D17" s="31">
        <f t="shared" si="0"/>
        <v>0.11480408933350884</v>
      </c>
    </row>
    <row r="18" spans="1:4" ht="15">
      <c r="A18" s="30" t="s">
        <v>105</v>
      </c>
      <c r="B18" s="5">
        <v>3462</v>
      </c>
      <c r="C18" s="5">
        <v>12563</v>
      </c>
      <c r="D18" s="31">
        <f t="shared" si="0"/>
        <v>0.2755711215474011</v>
      </c>
    </row>
    <row r="19" spans="1:4" ht="15">
      <c r="A19" s="30" t="s">
        <v>161</v>
      </c>
      <c r="B19" s="5">
        <v>930</v>
      </c>
      <c r="C19" s="5">
        <v>6255</v>
      </c>
      <c r="D19" s="31">
        <f t="shared" si="0"/>
        <v>0.1486810551558753</v>
      </c>
    </row>
    <row r="20" spans="1:4" ht="15">
      <c r="A20" s="30" t="s">
        <v>90</v>
      </c>
      <c r="B20" s="5">
        <v>267</v>
      </c>
      <c r="C20" s="5">
        <v>7424</v>
      </c>
      <c r="D20" s="31">
        <f t="shared" si="0"/>
        <v>0.03596443965517242</v>
      </c>
    </row>
    <row r="21" spans="1:8" ht="15">
      <c r="A21" s="360" t="s">
        <v>27</v>
      </c>
      <c r="B21" s="360"/>
      <c r="C21" s="360"/>
      <c r="D21" s="360"/>
      <c r="E21" s="360"/>
      <c r="F21" s="360"/>
      <c r="G21" s="360"/>
      <c r="H21" s="360"/>
    </row>
    <row r="22" spans="1:8" ht="15">
      <c r="A22" s="360"/>
      <c r="B22" s="360"/>
      <c r="C22" s="360"/>
      <c r="D22" s="360"/>
      <c r="E22" s="360"/>
      <c r="F22" s="360"/>
      <c r="G22" s="360"/>
      <c r="H22" s="360"/>
    </row>
    <row r="23" spans="1:8" ht="15">
      <c r="A23" s="60"/>
      <c r="B23" s="60"/>
      <c r="C23" s="60"/>
      <c r="D23" s="60"/>
      <c r="E23" s="60"/>
      <c r="F23" s="60"/>
      <c r="G23" s="60"/>
      <c r="H23" s="60"/>
    </row>
    <row r="24" ht="15">
      <c r="A24" s="1" t="s">
        <v>91</v>
      </c>
    </row>
    <row r="25" ht="15">
      <c r="A25" s="1"/>
    </row>
    <row r="26" ht="15">
      <c r="A26" s="1" t="s">
        <v>94</v>
      </c>
    </row>
    <row r="27" spans="1:4" ht="15">
      <c r="A27" s="4" t="s">
        <v>93</v>
      </c>
      <c r="B27" s="4" t="s">
        <v>14</v>
      </c>
      <c r="C27" s="4" t="s">
        <v>73</v>
      </c>
      <c r="D27" s="4" t="s">
        <v>66</v>
      </c>
    </row>
    <row r="28" spans="1:4" ht="15">
      <c r="A28" s="30">
        <v>2011</v>
      </c>
      <c r="B28" s="187">
        <v>3150.203</v>
      </c>
      <c r="C28" s="187">
        <v>190978.87</v>
      </c>
      <c r="D28" s="31">
        <v>0.016495034241222603</v>
      </c>
    </row>
    <row r="29" spans="1:4" ht="15">
      <c r="A29" s="30">
        <v>2012</v>
      </c>
      <c r="B29" s="187">
        <v>3201.453</v>
      </c>
      <c r="C29" s="187">
        <v>197570.622</v>
      </c>
      <c r="D29" s="31">
        <v>0.01620409435163898</v>
      </c>
    </row>
    <row r="30" spans="1:4" ht="15">
      <c r="A30" s="30">
        <v>2013</v>
      </c>
      <c r="B30" s="187">
        <v>4601.365</v>
      </c>
      <c r="C30" s="187">
        <v>206284.748</v>
      </c>
      <c r="D30" s="31">
        <v>0.022305890496567397</v>
      </c>
    </row>
    <row r="31" spans="1:4" ht="15">
      <c r="A31" s="30">
        <v>2014</v>
      </c>
      <c r="B31" s="187">
        <v>5198.297</v>
      </c>
      <c r="C31" s="187">
        <v>224110.98</v>
      </c>
      <c r="D31" s="31">
        <v>0.023195191061143008</v>
      </c>
    </row>
    <row r="32" spans="1:4" ht="15">
      <c r="A32" s="30">
        <v>2015</v>
      </c>
      <c r="B32" s="187">
        <v>5782.272</v>
      </c>
      <c r="C32" s="187">
        <v>225216</v>
      </c>
      <c r="D32" s="31">
        <f>+B32/C32</f>
        <v>0.025674339300937765</v>
      </c>
    </row>
    <row r="33" spans="1:4" ht="15">
      <c r="A33" s="30">
        <v>2016</v>
      </c>
      <c r="B33" s="187">
        <f>5569211/1000</f>
        <v>5569.211</v>
      </c>
      <c r="C33" s="187">
        <f>215267461/1000</f>
        <v>215267.461</v>
      </c>
      <c r="D33" s="31">
        <f>+B33/C33</f>
        <v>0.025871123179178484</v>
      </c>
    </row>
    <row r="34" spans="1:4" ht="15">
      <c r="A34" s="30">
        <v>2017</v>
      </c>
      <c r="B34" s="187">
        <v>5390.933</v>
      </c>
      <c r="C34" s="187">
        <v>199788.687</v>
      </c>
      <c r="D34" s="31">
        <f>+B34/C34</f>
        <v>0.026983174477742074</v>
      </c>
    </row>
    <row r="35" spans="1:8" ht="15">
      <c r="A35" s="360" t="s">
        <v>92</v>
      </c>
      <c r="B35" s="360"/>
      <c r="C35" s="360"/>
      <c r="D35" s="360"/>
      <c r="E35" s="360"/>
      <c r="F35" s="360"/>
      <c r="G35" s="360"/>
      <c r="H35" s="360"/>
    </row>
    <row r="36" spans="1:8" ht="15">
      <c r="A36" s="194"/>
      <c r="B36" s="194"/>
      <c r="C36" s="194"/>
      <c r="D36" s="194"/>
      <c r="E36" s="194"/>
      <c r="F36" s="194"/>
      <c r="G36" s="194"/>
      <c r="H36" s="194"/>
    </row>
    <row r="37" spans="1:8" ht="15">
      <c r="A37" s="1" t="s">
        <v>290</v>
      </c>
      <c r="B37" s="1"/>
      <c r="C37" s="1"/>
      <c r="D37" s="1"/>
      <c r="E37" s="1"/>
      <c r="F37"/>
      <c r="G37"/>
      <c r="H37"/>
    </row>
    <row r="38" spans="1:8" ht="15">
      <c r="A38" s="196" t="s">
        <v>14</v>
      </c>
      <c r="B38" s="361" t="s">
        <v>291</v>
      </c>
      <c r="C38" s="362"/>
      <c r="D38" s="362"/>
      <c r="E38" s="362"/>
      <c r="F38"/>
      <c r="G38"/>
      <c r="H38"/>
    </row>
    <row r="39" spans="1:8" ht="15">
      <c r="A39" s="198"/>
      <c r="B39" s="197">
        <v>2007</v>
      </c>
      <c r="C39" s="197">
        <v>2010</v>
      </c>
      <c r="D39" s="197">
        <v>2013</v>
      </c>
      <c r="E39" s="199">
        <v>2015</v>
      </c>
      <c r="F39" s="199">
        <v>2017</v>
      </c>
      <c r="G39"/>
      <c r="H39"/>
    </row>
    <row r="40" spans="1:8" ht="15">
      <c r="A40" s="200" t="s">
        <v>292</v>
      </c>
      <c r="B40" s="201">
        <v>15561</v>
      </c>
      <c r="C40" s="201">
        <v>21966</v>
      </c>
      <c r="D40" s="201">
        <v>14516</v>
      </c>
      <c r="E40" s="201">
        <v>18000</v>
      </c>
      <c r="F40" s="201">
        <v>14878</v>
      </c>
      <c r="G40"/>
      <c r="H40"/>
    </row>
    <row r="41" spans="1:8" ht="15">
      <c r="A41" s="202" t="s">
        <v>13</v>
      </c>
      <c r="B41" s="203">
        <v>607940</v>
      </c>
      <c r="C41" s="203">
        <v>667052</v>
      </c>
      <c r="D41" s="203">
        <v>461645</v>
      </c>
      <c r="E41" s="203">
        <v>412538</v>
      </c>
      <c r="F41" s="203">
        <v>447141</v>
      </c>
      <c r="G41"/>
      <c r="H41"/>
    </row>
    <row r="42" spans="1:8" ht="27">
      <c r="A42" s="202" t="s">
        <v>293</v>
      </c>
      <c r="B42" s="204">
        <f>+B40/B41</f>
        <v>0.02559627594828437</v>
      </c>
      <c r="C42" s="204">
        <f>+C40/C41</f>
        <v>0.03292996647937492</v>
      </c>
      <c r="D42" s="204">
        <f>+D40/D41</f>
        <v>0.03144407499268919</v>
      </c>
      <c r="E42" s="204">
        <f>+E40/E41</f>
        <v>0.04363234417193083</v>
      </c>
      <c r="F42" s="204">
        <f>+F40/F41</f>
        <v>0.03327362062526138</v>
      </c>
      <c r="G42" s="205"/>
      <c r="H42" s="205"/>
    </row>
    <row r="43" spans="1:8" ht="15">
      <c r="A43" s="8" t="s">
        <v>328</v>
      </c>
      <c r="B43" s="8"/>
      <c r="C43" s="8"/>
      <c r="D43" s="8"/>
      <c r="E43" s="8"/>
      <c r="F43" s="206"/>
      <c r="G43" s="206"/>
      <c r="H43" s="206"/>
    </row>
    <row r="44" spans="1:8" ht="15">
      <c r="A44" s="363" t="s">
        <v>92</v>
      </c>
      <c r="B44" s="363"/>
      <c r="C44" s="363"/>
      <c r="D44" s="363"/>
      <c r="E44" s="363"/>
      <c r="F44" s="363"/>
      <c r="G44" s="363"/>
      <c r="H44" s="363"/>
    </row>
    <row r="45" spans="1:8" ht="15">
      <c r="A45" s="1" t="s">
        <v>294</v>
      </c>
      <c r="B45" s="1"/>
      <c r="C45" s="1"/>
      <c r="D45" s="1"/>
      <c r="E45" s="1"/>
      <c r="F45" s="1"/>
      <c r="G45" s="1"/>
      <c r="H45" s="1"/>
    </row>
    <row r="46" spans="1:8" ht="15" customHeight="1">
      <c r="A46" s="196" t="s">
        <v>14</v>
      </c>
      <c r="B46" s="364" t="s">
        <v>295</v>
      </c>
      <c r="C46" s="365"/>
      <c r="D46" s="365"/>
      <c r="E46" s="365"/>
      <c r="F46" s="366"/>
      <c r="G46"/>
      <c r="H46"/>
    </row>
    <row r="47" spans="1:8" ht="15">
      <c r="A47" s="198"/>
      <c r="B47" s="197">
        <v>2007</v>
      </c>
      <c r="C47" s="197">
        <v>2010</v>
      </c>
      <c r="D47" s="197">
        <v>2013</v>
      </c>
      <c r="E47" s="199">
        <v>2015</v>
      </c>
      <c r="F47" s="199">
        <v>2017</v>
      </c>
      <c r="G47"/>
      <c r="H47"/>
    </row>
    <row r="48" spans="1:8" ht="15">
      <c r="A48" s="207" t="s">
        <v>292</v>
      </c>
      <c r="B48" s="208">
        <v>119992</v>
      </c>
      <c r="C48" s="208">
        <v>149386</v>
      </c>
      <c r="D48" s="208">
        <v>122382</v>
      </c>
      <c r="E48" s="208">
        <v>131622</v>
      </c>
      <c r="F48" s="208">
        <v>123715</v>
      </c>
      <c r="G48"/>
      <c r="H48"/>
    </row>
    <row r="49" spans="1:8" ht="15">
      <c r="A49" s="202" t="s">
        <v>13</v>
      </c>
      <c r="B49" s="209">
        <v>2863612</v>
      </c>
      <c r="C49" s="210">
        <v>2660373</v>
      </c>
      <c r="D49" s="211">
        <v>2428310</v>
      </c>
      <c r="E49" s="210">
        <v>2185449</v>
      </c>
      <c r="F49" s="210">
        <v>2037516</v>
      </c>
      <c r="G49"/>
      <c r="H49"/>
    </row>
    <row r="50" spans="1:8" ht="27">
      <c r="A50" s="202" t="s">
        <v>293</v>
      </c>
      <c r="B50" s="204">
        <f>+B48/B49</f>
        <v>0.041902324756286816</v>
      </c>
      <c r="C50" s="204">
        <f>+C48/C49</f>
        <v>0.05615227639131806</v>
      </c>
      <c r="D50" s="204">
        <f>+D48/D49</f>
        <v>0.05039801343321075</v>
      </c>
      <c r="E50" s="204">
        <f>+E48/E49</f>
        <v>0.060226525533197066</v>
      </c>
      <c r="F50" s="204">
        <f>+F48/F49</f>
        <v>0.06071854159672856</v>
      </c>
      <c r="G50" s="205"/>
      <c r="H50" s="205"/>
    </row>
    <row r="51" spans="1:8" ht="15">
      <c r="A51" s="8" t="s">
        <v>358</v>
      </c>
      <c r="B51" s="8"/>
      <c r="C51" s="8"/>
      <c r="D51" s="8"/>
      <c r="E51" s="8"/>
      <c r="F51" s="206"/>
      <c r="G51" s="206"/>
      <c r="H51" s="206"/>
    </row>
    <row r="52" spans="1:8" ht="15" customHeight="1">
      <c r="A52" s="363" t="s">
        <v>92</v>
      </c>
      <c r="B52" s="363"/>
      <c r="C52" s="363"/>
      <c r="D52" s="363"/>
      <c r="E52" s="363"/>
      <c r="F52" s="363"/>
      <c r="G52" s="363"/>
      <c r="H52" s="363"/>
    </row>
    <row r="53" spans="1:7" ht="15">
      <c r="A53" s="1"/>
      <c r="G53" s="115"/>
    </row>
    <row r="54" spans="1:8" ht="15">
      <c r="A54" s="1" t="s">
        <v>296</v>
      </c>
      <c r="B54" s="1"/>
      <c r="C54" s="1"/>
      <c r="D54" s="1"/>
      <c r="E54" s="1"/>
      <c r="F54" s="1"/>
      <c r="G54"/>
      <c r="H54"/>
    </row>
    <row r="55" spans="1:8" ht="15" customHeight="1">
      <c r="A55" s="196" t="s">
        <v>14</v>
      </c>
      <c r="B55" s="364" t="s">
        <v>297</v>
      </c>
      <c r="C55" s="365"/>
      <c r="D55" s="365"/>
      <c r="E55" s="366"/>
      <c r="F55"/>
      <c r="G55"/>
      <c r="H55"/>
    </row>
    <row r="56" spans="1:8" ht="15">
      <c r="A56" s="198"/>
      <c r="B56" s="197">
        <v>2007</v>
      </c>
      <c r="C56" s="197">
        <v>2013</v>
      </c>
      <c r="D56" s="199">
        <v>2015</v>
      </c>
      <c r="E56" s="199">
        <v>2017</v>
      </c>
      <c r="F56"/>
      <c r="G56"/>
      <c r="H56"/>
    </row>
    <row r="57" spans="1:8" ht="15">
      <c r="A57" s="212" t="s">
        <v>292</v>
      </c>
      <c r="B57" s="213">
        <v>79408</v>
      </c>
      <c r="C57" s="213">
        <v>72335</v>
      </c>
      <c r="D57" s="213">
        <v>60491</v>
      </c>
      <c r="E57" s="256">
        <v>48816</v>
      </c>
      <c r="F57"/>
      <c r="G57"/>
      <c r="H57"/>
    </row>
    <row r="58" spans="1:8" ht="15">
      <c r="A58" s="202" t="s">
        <v>13</v>
      </c>
      <c r="B58" s="214">
        <v>3408419</v>
      </c>
      <c r="C58" s="215">
        <v>3007883</v>
      </c>
      <c r="D58" s="215">
        <v>2735857</v>
      </c>
      <c r="E58" s="257">
        <v>2890840</v>
      </c>
      <c r="F58"/>
      <c r="G58"/>
      <c r="H58"/>
    </row>
    <row r="59" spans="1:8" ht="27">
      <c r="A59" s="202" t="s">
        <v>293</v>
      </c>
      <c r="B59" s="204">
        <f>+B57/B58</f>
        <v>0.02329760513598827</v>
      </c>
      <c r="C59" s="204">
        <f>+C57/C58</f>
        <v>0.024048475289763598</v>
      </c>
      <c r="D59" s="204">
        <f>+D57/D58</f>
        <v>0.022110439251759137</v>
      </c>
      <c r="E59" s="204">
        <f>+E57/E58</f>
        <v>0.01688644131117599</v>
      </c>
      <c r="F59" s="205"/>
      <c r="G59" s="205"/>
      <c r="H59" s="205"/>
    </row>
    <row r="60" spans="1:8" ht="15">
      <c r="A60" s="8" t="s">
        <v>359</v>
      </c>
      <c r="B60" s="8"/>
      <c r="C60" s="8"/>
      <c r="D60" s="8"/>
      <c r="E60" s="8"/>
      <c r="F60" s="206"/>
      <c r="G60" s="206"/>
      <c r="H60" s="206"/>
    </row>
    <row r="61" spans="1:8" ht="15">
      <c r="A61" s="363" t="s">
        <v>92</v>
      </c>
      <c r="B61" s="363"/>
      <c r="C61" s="363"/>
      <c r="D61" s="363"/>
      <c r="E61" s="363"/>
      <c r="F61" s="363"/>
      <c r="G61" s="363"/>
      <c r="H61" s="363"/>
    </row>
    <row r="62" spans="1:8" ht="15">
      <c r="A62" s="195"/>
      <c r="B62" s="195"/>
      <c r="C62" s="195"/>
      <c r="D62" s="195"/>
      <c r="E62" s="195"/>
      <c r="F62" s="195"/>
      <c r="G62" s="195"/>
      <c r="H62" s="195"/>
    </row>
    <row r="63" spans="1:7" ht="31.5" customHeight="1">
      <c r="A63" s="1" t="s">
        <v>56</v>
      </c>
      <c r="G63" s="115"/>
    </row>
    <row r="64" spans="1:7" ht="15">
      <c r="A64" s="1"/>
      <c r="G64" s="115"/>
    </row>
    <row r="65" spans="1:7" ht="15">
      <c r="A65" s="1" t="s">
        <v>301</v>
      </c>
      <c r="G65" s="115"/>
    </row>
    <row r="66" spans="1:7" ht="15">
      <c r="A66" s="28" t="s">
        <v>44</v>
      </c>
      <c r="B66" s="179" t="s">
        <v>57</v>
      </c>
      <c r="G66" s="115"/>
    </row>
    <row r="67" spans="1:7" ht="15">
      <c r="A67" s="180" t="s">
        <v>162</v>
      </c>
      <c r="B67" s="32">
        <v>122780.32999999999</v>
      </c>
      <c r="G67" s="115"/>
    </row>
    <row r="68" spans="1:9" ht="15">
      <c r="A68" s="180" t="s">
        <v>163</v>
      </c>
      <c r="B68" s="32">
        <v>82475.19000000002</v>
      </c>
      <c r="I68" s="59"/>
    </row>
    <row r="69" spans="1:2" ht="31.5" customHeight="1">
      <c r="A69" s="180" t="s">
        <v>164</v>
      </c>
      <c r="B69" s="32">
        <v>7920.21</v>
      </c>
    </row>
    <row r="70" spans="1:2" ht="31.5" customHeight="1">
      <c r="A70" s="181" t="s">
        <v>2</v>
      </c>
      <c r="B70" s="182">
        <v>213175.73</v>
      </c>
    </row>
    <row r="71" spans="1:8" ht="31.5" customHeight="1">
      <c r="A71" s="360" t="s">
        <v>27</v>
      </c>
      <c r="B71" s="360"/>
      <c r="C71" s="360"/>
      <c r="D71" s="360"/>
      <c r="E71" s="360"/>
      <c r="F71" s="360"/>
      <c r="G71" s="360"/>
      <c r="H71" s="360"/>
    </row>
    <row r="72" spans="1:8" ht="31.5" customHeight="1">
      <c r="A72" s="360"/>
      <c r="B72" s="360"/>
      <c r="C72" s="360"/>
      <c r="D72" s="360"/>
      <c r="E72" s="360"/>
      <c r="F72" s="360"/>
      <c r="G72" s="360"/>
      <c r="H72" s="360"/>
    </row>
    <row r="73" spans="1:8" ht="15">
      <c r="A73" s="60"/>
      <c r="B73" s="60"/>
      <c r="C73" s="60"/>
      <c r="D73" s="60"/>
      <c r="E73" s="60"/>
      <c r="F73" s="60"/>
      <c r="G73" s="60"/>
      <c r="H73" s="60"/>
    </row>
    <row r="74" ht="15">
      <c r="A74" s="1" t="s">
        <v>302</v>
      </c>
    </row>
    <row r="75" spans="1:8" ht="46.5">
      <c r="A75" s="28" t="s">
        <v>44</v>
      </c>
      <c r="B75" s="28" t="s">
        <v>303</v>
      </c>
      <c r="C75" s="28" t="s">
        <v>304</v>
      </c>
      <c r="D75" s="28" t="s">
        <v>59</v>
      </c>
      <c r="E75" s="28" t="s">
        <v>305</v>
      </c>
      <c r="F75" s="28" t="s">
        <v>306</v>
      </c>
      <c r="G75" s="28" t="s">
        <v>307</v>
      </c>
      <c r="H75" s="28" t="s">
        <v>60</v>
      </c>
    </row>
    <row r="76" spans="1:8" ht="15">
      <c r="A76" s="30" t="s">
        <v>162</v>
      </c>
      <c r="B76" s="183">
        <v>24247.31001474</v>
      </c>
      <c r="C76" s="183">
        <v>65163.87002614001</v>
      </c>
      <c r="D76" s="183">
        <v>2192.5000047014996</v>
      </c>
      <c r="E76" s="183">
        <v>532.10000116426</v>
      </c>
      <c r="F76" s="183">
        <v>128.6000015289</v>
      </c>
      <c r="G76" s="183">
        <v>27113.1499212821</v>
      </c>
      <c r="H76" s="183">
        <v>3402.80001878036</v>
      </c>
    </row>
    <row r="77" spans="1:8" ht="15">
      <c r="A77" s="30" t="s">
        <v>163</v>
      </c>
      <c r="B77" s="183">
        <v>24031.9999764609</v>
      </c>
      <c r="C77" s="183">
        <v>36731.1000452157</v>
      </c>
      <c r="D77" s="183">
        <v>357.91000213659</v>
      </c>
      <c r="E77" s="183">
        <v>253.10000402497</v>
      </c>
      <c r="F77" s="183">
        <v>577.4000129848</v>
      </c>
      <c r="G77" s="183">
        <v>18671.149994587</v>
      </c>
      <c r="H77" s="183">
        <v>1852.5300054091097</v>
      </c>
    </row>
    <row r="78" spans="1:8" ht="15">
      <c r="A78" s="30" t="s">
        <v>164</v>
      </c>
      <c r="B78" s="183">
        <v>357.73000044763006</v>
      </c>
      <c r="C78" s="183">
        <v>645.9100026043001</v>
      </c>
      <c r="D78" s="183">
        <v>37.300000257860006</v>
      </c>
      <c r="E78" s="183">
        <v>369.83999705310003</v>
      </c>
      <c r="F78" s="183">
        <v>951.90000003576</v>
      </c>
      <c r="G78" s="183">
        <v>5511.129978539</v>
      </c>
      <c r="H78" s="183">
        <v>46.400000080461</v>
      </c>
    </row>
    <row r="79" spans="1:8" ht="15">
      <c r="A79" s="181" t="s">
        <v>14</v>
      </c>
      <c r="B79" s="184">
        <v>48637.03999164853</v>
      </c>
      <c r="C79" s="184">
        <v>102540.88007396</v>
      </c>
      <c r="D79" s="184">
        <v>2587.7100070959495</v>
      </c>
      <c r="E79" s="184">
        <v>1155.0400022423298</v>
      </c>
      <c r="F79" s="184">
        <v>1657.90001454946</v>
      </c>
      <c r="G79" s="184">
        <v>51295.429894408095</v>
      </c>
      <c r="H79" s="184">
        <v>5301.730024269929</v>
      </c>
    </row>
    <row r="80" spans="1:8" ht="15">
      <c r="A80" s="359" t="s">
        <v>27</v>
      </c>
      <c r="B80" s="359"/>
      <c r="C80" s="359"/>
      <c r="D80" s="359"/>
      <c r="E80" s="359"/>
      <c r="F80" s="359"/>
      <c r="G80" s="359"/>
      <c r="H80" s="359"/>
    </row>
    <row r="81" spans="1:8" ht="15">
      <c r="A81" s="360"/>
      <c r="B81" s="360"/>
      <c r="C81" s="360"/>
      <c r="D81" s="360"/>
      <c r="E81" s="360"/>
      <c r="F81" s="360"/>
      <c r="G81" s="360"/>
      <c r="H81" s="360"/>
    </row>
  </sheetData>
  <sheetProtection/>
  <mergeCells count="11">
    <mergeCell ref="A5:H8"/>
    <mergeCell ref="A71:H72"/>
    <mergeCell ref="A80:H81"/>
    <mergeCell ref="A21:H22"/>
    <mergeCell ref="A35:H35"/>
    <mergeCell ref="B38:E38"/>
    <mergeCell ref="A44:H44"/>
    <mergeCell ref="A52:H52"/>
    <mergeCell ref="B46:F46"/>
    <mergeCell ref="B55:E55"/>
    <mergeCell ref="A61:H61"/>
  </mergeCells>
  <printOptions horizontalCentered="1"/>
  <pageMargins left="0.5905511811023623" right="0.5905511811023623" top="0.5905511811023623" bottom="0.5905511811023623" header="0.31496062992125984" footer="0.31496062992125984"/>
  <pageSetup horizontalDpi="600" verticalDpi="600" orientation="portrait" scale="77" r:id="rId1"/>
  <headerFooter>
    <oddHeader>&amp;R&amp;12Región de O'Higgins, Información Censo 2007 y Anual</oddHeader>
  </headerFooter>
  <rowBreaks count="1" manualBreakCount="1">
    <brk id="53" max="7" man="1"/>
  </rowBreaks>
</worksheet>
</file>

<file path=xl/worksheets/sheet6.xml><?xml version="1.0" encoding="utf-8"?>
<worksheet xmlns="http://schemas.openxmlformats.org/spreadsheetml/2006/main" xmlns:r="http://schemas.openxmlformats.org/officeDocument/2006/relationships">
  <dimension ref="A1:AB97"/>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27" hidden="1" customWidth="1"/>
    <col min="2" max="2" width="13.8515625" style="127" customWidth="1"/>
    <col min="3" max="3" width="27.28125" style="127" customWidth="1"/>
    <col min="4" max="6" width="11.28125" style="127" customWidth="1"/>
    <col min="7" max="7" width="13.421875" style="127" bestFit="1" customWidth="1"/>
    <col min="8" max="8" width="13.8515625" style="127" bestFit="1" customWidth="1"/>
    <col min="9" max="9" width="11.57421875" style="128" customWidth="1"/>
    <col min="10" max="10" width="11.00390625" style="128" customWidth="1"/>
    <col min="11" max="11" width="10.421875" style="127" customWidth="1"/>
    <col min="12" max="13" width="10.421875" style="128" customWidth="1"/>
    <col min="14" max="14" width="10.421875" style="127" customWidth="1"/>
    <col min="15" max="15" width="11.8515625" style="127" customWidth="1"/>
    <col min="16" max="16" width="11.57421875" style="127" bestFit="1" customWidth="1"/>
    <col min="17" max="19" width="11.421875" style="127" customWidth="1"/>
    <col min="20" max="22" width="12.8515625" style="127" bestFit="1" customWidth="1"/>
    <col min="23" max="23" width="11.57421875" style="127" bestFit="1" customWidth="1"/>
    <col min="24" max="26" width="12.8515625" style="127" bestFit="1" customWidth="1"/>
    <col min="27" max="27" width="11.57421875" style="127" bestFit="1" customWidth="1"/>
    <col min="28" max="16384" width="11.421875" style="127" customWidth="1"/>
  </cols>
  <sheetData>
    <row r="1" ht="14.25">
      <c r="B1" s="126" t="s">
        <v>113</v>
      </c>
    </row>
    <row r="3" spans="2:15" ht="14.25">
      <c r="B3" s="367" t="s">
        <v>228</v>
      </c>
      <c r="C3" s="367"/>
      <c r="D3" s="367"/>
      <c r="E3" s="367"/>
      <c r="F3" s="367"/>
      <c r="G3" s="367"/>
      <c r="H3" s="367"/>
      <c r="I3" s="367"/>
      <c r="J3" s="367"/>
      <c r="K3" s="367"/>
      <c r="L3" s="367"/>
      <c r="M3" s="367"/>
      <c r="N3" s="367"/>
      <c r="O3" s="367"/>
    </row>
    <row r="4" spans="2:15" ht="14.25">
      <c r="B4" s="367"/>
      <c r="C4" s="367"/>
      <c r="D4" s="367"/>
      <c r="E4" s="367"/>
      <c r="F4" s="367"/>
      <c r="G4" s="367"/>
      <c r="H4" s="367"/>
      <c r="I4" s="367"/>
      <c r="J4" s="367"/>
      <c r="K4" s="367"/>
      <c r="L4" s="367"/>
      <c r="M4" s="367"/>
      <c r="N4" s="367"/>
      <c r="O4" s="367"/>
    </row>
    <row r="5" spans="2:15" ht="15.75" customHeight="1">
      <c r="B5" s="129"/>
      <c r="C5" s="129"/>
      <c r="D5" s="129"/>
      <c r="E5" s="129"/>
      <c r="F5" s="129"/>
      <c r="G5" s="129"/>
      <c r="H5" s="129"/>
      <c r="I5" s="129"/>
      <c r="J5" s="129"/>
      <c r="K5" s="129"/>
      <c r="L5" s="129"/>
      <c r="M5" s="129"/>
      <c r="N5" s="129"/>
      <c r="O5" s="129"/>
    </row>
    <row r="6" spans="2:15" ht="15.75" customHeight="1">
      <c r="B6" s="130" t="s">
        <v>229</v>
      </c>
      <c r="C6" s="129"/>
      <c r="D6" s="129"/>
      <c r="E6" s="129"/>
      <c r="F6" s="129"/>
      <c r="G6" s="129"/>
      <c r="H6" s="129"/>
      <c r="I6" s="129"/>
      <c r="J6" s="129"/>
      <c r="K6" s="129"/>
      <c r="L6" s="129"/>
      <c r="M6" s="129"/>
      <c r="N6" s="129"/>
      <c r="O6" s="129"/>
    </row>
    <row r="7" spans="2:15" ht="15.75" customHeight="1">
      <c r="B7" s="368" t="s">
        <v>14</v>
      </c>
      <c r="C7" s="368" t="s">
        <v>230</v>
      </c>
      <c r="D7" s="368">
        <v>2018</v>
      </c>
      <c r="E7" s="369" t="s">
        <v>409</v>
      </c>
      <c r="F7" s="370"/>
      <c r="G7" s="131" t="s">
        <v>231</v>
      </c>
      <c r="H7" s="131" t="s">
        <v>232</v>
      </c>
      <c r="I7" s="129"/>
      <c r="J7" s="129"/>
      <c r="K7" s="129"/>
      <c r="L7" s="129"/>
      <c r="M7" s="129"/>
      <c r="N7" s="129"/>
      <c r="O7" s="129"/>
    </row>
    <row r="8" spans="2:15" ht="15.75" customHeight="1">
      <c r="B8" s="368"/>
      <c r="C8" s="368"/>
      <c r="D8" s="368"/>
      <c r="E8" s="132">
        <v>2018</v>
      </c>
      <c r="F8" s="133">
        <v>2019</v>
      </c>
      <c r="G8" s="134">
        <v>2019</v>
      </c>
      <c r="H8" s="134">
        <v>2019</v>
      </c>
      <c r="I8" s="129"/>
      <c r="J8" s="129"/>
      <c r="K8" s="129"/>
      <c r="L8" s="129"/>
      <c r="M8" s="129"/>
      <c r="N8" s="129"/>
      <c r="O8" s="129"/>
    </row>
    <row r="9" spans="2:15" ht="15.75" customHeight="1">
      <c r="B9" s="371" t="s">
        <v>225</v>
      </c>
      <c r="C9" s="135" t="s">
        <v>410</v>
      </c>
      <c r="D9" s="136">
        <v>2054221.6406699994</v>
      </c>
      <c r="E9" s="136">
        <v>1276437.5877499995</v>
      </c>
      <c r="F9" s="136">
        <v>1221857.7993800004</v>
      </c>
      <c r="G9" s="137">
        <v>0.4651216862047361</v>
      </c>
      <c r="H9" s="138">
        <v>0.7138416216256284</v>
      </c>
      <c r="I9" s="129"/>
      <c r="J9" s="129"/>
      <c r="K9" s="129"/>
      <c r="L9" s="129"/>
      <c r="M9" s="129"/>
      <c r="N9" s="129"/>
      <c r="O9" s="129"/>
    </row>
    <row r="10" spans="2:15" ht="15.75" customHeight="1">
      <c r="B10" s="371"/>
      <c r="C10" s="135" t="s">
        <v>411</v>
      </c>
      <c r="D10" s="136">
        <v>419476.3451700002</v>
      </c>
      <c r="E10" s="136">
        <v>142489.48530999996</v>
      </c>
      <c r="F10" s="136">
        <v>147747.24346000006</v>
      </c>
      <c r="G10" s="137">
        <v>0.8582068333906252</v>
      </c>
      <c r="H10" s="138">
        <v>0.08631784477352436</v>
      </c>
      <c r="I10" s="129"/>
      <c r="J10" s="129"/>
      <c r="K10" s="129"/>
      <c r="L10" s="129"/>
      <c r="M10" s="129"/>
      <c r="N10" s="129"/>
      <c r="O10" s="129"/>
    </row>
    <row r="11" spans="2:15" ht="15.75" customHeight="1">
      <c r="B11" s="371"/>
      <c r="C11" s="135" t="s">
        <v>412</v>
      </c>
      <c r="D11" s="136">
        <v>388530.7874699999</v>
      </c>
      <c r="E11" s="136">
        <v>116487.6625899999</v>
      </c>
      <c r="F11" s="136">
        <v>130537.55175000003</v>
      </c>
      <c r="G11" s="137">
        <v>0.21078136476051756</v>
      </c>
      <c r="H11" s="138">
        <v>0.07626348800289422</v>
      </c>
      <c r="I11" s="129"/>
      <c r="J11" s="129"/>
      <c r="K11" s="129"/>
      <c r="L11" s="129"/>
      <c r="M11" s="129"/>
      <c r="N11" s="129"/>
      <c r="O11" s="129"/>
    </row>
    <row r="12" spans="2:15" ht="15.75" customHeight="1">
      <c r="B12" s="371"/>
      <c r="C12" s="135" t="s">
        <v>413</v>
      </c>
      <c r="D12" s="136">
        <v>209956.88515000005</v>
      </c>
      <c r="E12" s="136">
        <v>74437.92977</v>
      </c>
      <c r="F12" s="136">
        <v>73495.05371</v>
      </c>
      <c r="G12" s="137">
        <v>0.6150408201222837</v>
      </c>
      <c r="H12" s="138">
        <v>0.042937752943452534</v>
      </c>
      <c r="I12" s="129"/>
      <c r="J12" s="129"/>
      <c r="K12" s="129"/>
      <c r="L12" s="129"/>
      <c r="M12" s="129"/>
      <c r="N12" s="129"/>
      <c r="O12" s="129"/>
    </row>
    <row r="13" spans="2:15" ht="15.75" customHeight="1">
      <c r="B13" s="371"/>
      <c r="C13" s="135" t="s">
        <v>414</v>
      </c>
      <c r="D13" s="136">
        <v>200827.32232999994</v>
      </c>
      <c r="E13" s="136">
        <v>41557.663440000004</v>
      </c>
      <c r="F13" s="136">
        <v>43565.62831000001</v>
      </c>
      <c r="G13" s="137">
        <v>0.11711277154680953</v>
      </c>
      <c r="H13" s="138">
        <v>0.02545219155267506</v>
      </c>
      <c r="I13" s="129"/>
      <c r="J13" s="129"/>
      <c r="K13" s="129"/>
      <c r="L13" s="129"/>
      <c r="M13" s="129"/>
      <c r="N13" s="129"/>
      <c r="O13" s="129"/>
    </row>
    <row r="14" spans="2:15" ht="15.75" customHeight="1">
      <c r="B14" s="371"/>
      <c r="C14" s="135" t="s">
        <v>415</v>
      </c>
      <c r="D14" s="136">
        <v>62646.73965</v>
      </c>
      <c r="E14" s="136">
        <v>16752.701120000005</v>
      </c>
      <c r="F14" s="136">
        <v>25184.405469999994</v>
      </c>
      <c r="G14" s="137">
        <v>0.17333930226163682</v>
      </c>
      <c r="H14" s="138">
        <v>0.01471339533086783</v>
      </c>
      <c r="I14" s="129"/>
      <c r="J14" s="129"/>
      <c r="K14" s="129"/>
      <c r="L14" s="129"/>
      <c r="M14" s="129"/>
      <c r="N14" s="129"/>
      <c r="O14" s="129"/>
    </row>
    <row r="15" spans="2:15" ht="15.75" customHeight="1">
      <c r="B15" s="371"/>
      <c r="C15" s="135" t="s">
        <v>416</v>
      </c>
      <c r="D15" s="136">
        <v>16503.94791</v>
      </c>
      <c r="E15" s="136">
        <v>12238.600900000001</v>
      </c>
      <c r="F15" s="136">
        <v>20118.90417</v>
      </c>
      <c r="G15" s="137">
        <v>0.6680963388723719</v>
      </c>
      <c r="H15" s="138">
        <v>0.011753995583881275</v>
      </c>
      <c r="I15" s="129"/>
      <c r="J15" s="129"/>
      <c r="K15" s="129"/>
      <c r="L15" s="129"/>
      <c r="M15" s="129"/>
      <c r="N15" s="129"/>
      <c r="O15" s="129"/>
    </row>
    <row r="16" spans="2:15" ht="15.75" customHeight="1">
      <c r="B16" s="371"/>
      <c r="C16" s="135" t="s">
        <v>417</v>
      </c>
      <c r="D16" s="136">
        <v>42936.11450999999</v>
      </c>
      <c r="E16" s="136">
        <v>5912.610330000002</v>
      </c>
      <c r="F16" s="136">
        <v>15167.996729999997</v>
      </c>
      <c r="G16" s="137">
        <v>0.2318969876103774</v>
      </c>
      <c r="H16" s="138">
        <v>0.008861544598765567</v>
      </c>
      <c r="I16" s="129"/>
      <c r="J16" s="129"/>
      <c r="K16" s="129"/>
      <c r="L16" s="129"/>
      <c r="M16" s="129"/>
      <c r="N16" s="129"/>
      <c r="O16" s="129"/>
    </row>
    <row r="17" spans="2:15" ht="15.75" customHeight="1">
      <c r="B17" s="371"/>
      <c r="C17" s="135" t="s">
        <v>418</v>
      </c>
      <c r="D17" s="136">
        <v>0</v>
      </c>
      <c r="E17" s="136">
        <v>0</v>
      </c>
      <c r="F17" s="136">
        <v>4050.4732599999998</v>
      </c>
      <c r="G17" s="137">
        <v>0.03140087873465863</v>
      </c>
      <c r="H17" s="138">
        <v>0.0023663935375596145</v>
      </c>
      <c r="I17" s="129"/>
      <c r="J17" s="129"/>
      <c r="K17" s="129"/>
      <c r="L17" s="129"/>
      <c r="M17" s="129"/>
      <c r="N17" s="129"/>
      <c r="O17" s="129"/>
    </row>
    <row r="18" spans="2:15" ht="15.75" customHeight="1">
      <c r="B18" s="371"/>
      <c r="C18" s="135" t="s">
        <v>419</v>
      </c>
      <c r="D18" s="136">
        <v>7539.82295</v>
      </c>
      <c r="E18" s="136">
        <v>623.8665000000001</v>
      </c>
      <c r="F18" s="136">
        <v>2556.3665300000002</v>
      </c>
      <c r="G18" s="137">
        <v>0.03832067649629703</v>
      </c>
      <c r="H18" s="138">
        <v>0.0014934968947864866</v>
      </c>
      <c r="I18" s="129"/>
      <c r="J18" s="129"/>
      <c r="K18" s="129"/>
      <c r="L18" s="129"/>
      <c r="M18" s="129"/>
      <c r="N18" s="129"/>
      <c r="O18" s="129"/>
    </row>
    <row r="19" spans="2:15" ht="15.75" customHeight="1">
      <c r="B19" s="371"/>
      <c r="C19" s="135" t="s">
        <v>420</v>
      </c>
      <c r="D19" s="136">
        <v>2572.8679500000003</v>
      </c>
      <c r="E19" s="136">
        <v>204.76121000000003</v>
      </c>
      <c r="F19" s="136">
        <v>373.0715</v>
      </c>
      <c r="G19" s="137">
        <v>0.10368106976311987</v>
      </c>
      <c r="H19" s="138">
        <v>0.00021795823104574002</v>
      </c>
      <c r="I19" s="129"/>
      <c r="J19" s="129"/>
      <c r="K19" s="129"/>
      <c r="L19" s="129"/>
      <c r="M19" s="129"/>
      <c r="N19" s="129"/>
      <c r="O19" s="129"/>
    </row>
    <row r="20" spans="2:15" ht="15.75" customHeight="1">
      <c r="B20" s="371"/>
      <c r="C20" s="135" t="s">
        <v>421</v>
      </c>
      <c r="D20" s="136">
        <v>1597.52929</v>
      </c>
      <c r="E20" s="136">
        <v>210.01189</v>
      </c>
      <c r="F20" s="136">
        <v>170.71661</v>
      </c>
      <c r="G20" s="137">
        <v>0.0004612525283246688</v>
      </c>
      <c r="H20" s="138">
        <v>9.97371558152405E-05</v>
      </c>
      <c r="I20" s="129"/>
      <c r="J20" s="129"/>
      <c r="K20" s="129"/>
      <c r="L20" s="129"/>
      <c r="M20" s="129"/>
      <c r="N20" s="129"/>
      <c r="O20" s="129"/>
    </row>
    <row r="21" spans="2:15" ht="15.75" customHeight="1">
      <c r="B21" s="371"/>
      <c r="C21" s="135" t="s">
        <v>6</v>
      </c>
      <c r="D21" s="136">
        <v>91699.95348999789</v>
      </c>
      <c r="E21" s="136">
        <v>37361.26613000105</v>
      </c>
      <c r="F21" s="136">
        <v>26839.90133000072</v>
      </c>
      <c r="G21" s="137"/>
      <c r="H21" s="138">
        <v>0.015680579769103677</v>
      </c>
      <c r="I21" s="129"/>
      <c r="J21" s="129"/>
      <c r="K21" s="129"/>
      <c r="L21" s="129"/>
      <c r="M21" s="129"/>
      <c r="N21" s="129"/>
      <c r="O21" s="129"/>
    </row>
    <row r="22" spans="2:15" ht="15.75" customHeight="1">
      <c r="B22" s="372"/>
      <c r="C22" s="131" t="s">
        <v>16</v>
      </c>
      <c r="D22" s="139">
        <v>3498509.9565399974</v>
      </c>
      <c r="E22" s="139">
        <v>1724714.1469400004</v>
      </c>
      <c r="F22" s="139">
        <v>1711665.1122100013</v>
      </c>
      <c r="G22" s="140"/>
      <c r="H22" s="140">
        <v>0.9999999999999999</v>
      </c>
      <c r="I22" s="129"/>
      <c r="J22" s="129"/>
      <c r="K22" s="129"/>
      <c r="L22" s="129"/>
      <c r="M22" s="129"/>
      <c r="N22" s="129"/>
      <c r="O22" s="129"/>
    </row>
    <row r="23" spans="2:15" ht="15.75" customHeight="1">
      <c r="B23" s="141" t="s">
        <v>233</v>
      </c>
      <c r="C23" s="142"/>
      <c r="D23" s="143"/>
      <c r="E23" s="143"/>
      <c r="F23" s="143"/>
      <c r="G23" s="144"/>
      <c r="H23" s="144"/>
      <c r="I23" s="129"/>
      <c r="J23" s="129"/>
      <c r="K23" s="129"/>
      <c r="L23" s="129"/>
      <c r="M23" s="129"/>
      <c r="N23" s="129"/>
      <c r="O23" s="129"/>
    </row>
    <row r="24" spans="2:15" ht="15.75" customHeight="1">
      <c r="B24" s="145" t="s">
        <v>234</v>
      </c>
      <c r="C24" s="142"/>
      <c r="D24" s="143"/>
      <c r="E24" s="143"/>
      <c r="F24" s="143"/>
      <c r="G24" s="144"/>
      <c r="H24" s="144"/>
      <c r="I24" s="129"/>
      <c r="J24" s="129"/>
      <c r="K24" s="129"/>
      <c r="L24" s="129"/>
      <c r="M24" s="129"/>
      <c r="N24" s="129"/>
      <c r="O24" s="129"/>
    </row>
    <row r="25" spans="2:15" ht="15.75" customHeight="1">
      <c r="B25" s="129"/>
      <c r="C25" s="129"/>
      <c r="D25" s="129"/>
      <c r="E25" s="129"/>
      <c r="F25" s="129"/>
      <c r="G25" s="129"/>
      <c r="H25" s="129"/>
      <c r="I25" s="129"/>
      <c r="J25" s="129"/>
      <c r="K25" s="129"/>
      <c r="L25" s="129"/>
      <c r="M25" s="129"/>
      <c r="N25" s="129"/>
      <c r="O25" s="129"/>
    </row>
    <row r="26" spans="2:15" ht="15.75" customHeight="1">
      <c r="B26" s="130" t="s">
        <v>235</v>
      </c>
      <c r="C26" s="129"/>
      <c r="D26" s="129"/>
      <c r="E26" s="129"/>
      <c r="F26" s="129"/>
      <c r="G26" s="146"/>
      <c r="H26" s="146"/>
      <c r="I26" s="146"/>
      <c r="J26" s="146"/>
      <c r="K26" s="146"/>
      <c r="L26" s="146"/>
      <c r="M26" s="146"/>
      <c r="N26" s="146"/>
      <c r="O26" s="146"/>
    </row>
    <row r="27" spans="2:15" ht="30.75" customHeight="1">
      <c r="B27" s="376" t="s">
        <v>236</v>
      </c>
      <c r="C27" s="377"/>
      <c r="D27" s="377"/>
      <c r="E27" s="378"/>
      <c r="F27" s="385" t="s">
        <v>237</v>
      </c>
      <c r="G27" s="385" t="s">
        <v>238</v>
      </c>
      <c r="H27" s="386" t="s">
        <v>239</v>
      </c>
      <c r="I27" s="387"/>
      <c r="J27" s="388"/>
      <c r="K27" s="386" t="s">
        <v>240</v>
      </c>
      <c r="L27" s="387"/>
      <c r="M27" s="387"/>
      <c r="N27" s="387"/>
      <c r="O27" s="388"/>
    </row>
    <row r="28" spans="2:15" ht="15.75" customHeight="1">
      <c r="B28" s="379"/>
      <c r="C28" s="380"/>
      <c r="D28" s="380"/>
      <c r="E28" s="381"/>
      <c r="F28" s="385"/>
      <c r="G28" s="385"/>
      <c r="H28" s="389" t="s">
        <v>409</v>
      </c>
      <c r="I28" s="390"/>
      <c r="J28" s="147" t="s">
        <v>17</v>
      </c>
      <c r="K28" s="389" t="s">
        <v>409</v>
      </c>
      <c r="L28" s="390"/>
      <c r="M28" s="147" t="s">
        <v>17</v>
      </c>
      <c r="N28" s="148" t="s">
        <v>241</v>
      </c>
      <c r="O28" s="147" t="s">
        <v>231</v>
      </c>
    </row>
    <row r="29" spans="2:15" ht="15" customHeight="1">
      <c r="B29" s="382"/>
      <c r="C29" s="383"/>
      <c r="D29" s="383"/>
      <c r="E29" s="384"/>
      <c r="F29" s="385"/>
      <c r="G29" s="385"/>
      <c r="H29" s="132">
        <v>2018</v>
      </c>
      <c r="I29" s="133">
        <v>2019</v>
      </c>
      <c r="J29" s="149" t="s">
        <v>422</v>
      </c>
      <c r="K29" s="132">
        <v>2018</v>
      </c>
      <c r="L29" s="133">
        <v>2019</v>
      </c>
      <c r="M29" s="149" t="s">
        <v>422</v>
      </c>
      <c r="N29" s="150">
        <v>2019</v>
      </c>
      <c r="O29" s="151">
        <v>2019</v>
      </c>
    </row>
    <row r="30" spans="1:27" s="152" customFormat="1" ht="14.25">
      <c r="A30" s="152">
        <v>1</v>
      </c>
      <c r="B30" s="373" t="s">
        <v>425</v>
      </c>
      <c r="C30" s="374"/>
      <c r="D30" s="374"/>
      <c r="E30" s="375"/>
      <c r="F30" s="153">
        <v>8092919</v>
      </c>
      <c r="G30" s="135" t="s">
        <v>423</v>
      </c>
      <c r="H30" s="154">
        <v>87810.22672</v>
      </c>
      <c r="I30" s="154">
        <v>96443.7440256</v>
      </c>
      <c r="J30" s="155">
        <v>0.09832018009849401</v>
      </c>
      <c r="K30" s="154">
        <v>497097.00925</v>
      </c>
      <c r="L30" s="154">
        <v>509982.20266999997</v>
      </c>
      <c r="M30" s="155">
        <v>0.02592088300720342</v>
      </c>
      <c r="N30" s="156">
        <v>0.29794508226643757</v>
      </c>
      <c r="O30" s="157">
        <v>0.7180289573292903</v>
      </c>
      <c r="P30" s="127"/>
      <c r="Q30" s="127"/>
      <c r="R30" s="127"/>
      <c r="S30" s="127"/>
      <c r="T30" s="127"/>
      <c r="U30" s="127"/>
      <c r="V30" s="127"/>
      <c r="W30" s="127"/>
      <c r="X30" s="127"/>
      <c r="Y30" s="127"/>
      <c r="Z30" s="127"/>
      <c r="AA30" s="127"/>
    </row>
    <row r="31" spans="2:27" s="152" customFormat="1" ht="14.25">
      <c r="B31" s="373" t="s">
        <v>426</v>
      </c>
      <c r="C31" s="374"/>
      <c r="D31" s="374"/>
      <c r="E31" s="375"/>
      <c r="F31" s="153">
        <v>8094019</v>
      </c>
      <c r="G31" s="135" t="s">
        <v>423</v>
      </c>
      <c r="H31" s="154">
        <v>86925.7533</v>
      </c>
      <c r="I31" s="154">
        <v>114056.06693979999</v>
      </c>
      <c r="J31" s="155">
        <v>0.31210904260061206</v>
      </c>
      <c r="K31" s="154">
        <v>125310.38648999999</v>
      </c>
      <c r="L31" s="154">
        <v>143057.6906</v>
      </c>
      <c r="M31" s="155">
        <v>0.14162676061506108</v>
      </c>
      <c r="N31" s="156">
        <v>0.08357808404197263</v>
      </c>
      <c r="O31" s="157">
        <v>0.7919372320151009</v>
      </c>
      <c r="P31" s="127"/>
      <c r="Q31" s="127"/>
      <c r="R31" s="127"/>
      <c r="S31" s="127"/>
      <c r="T31" s="127"/>
      <c r="U31" s="127"/>
      <c r="V31" s="127"/>
      <c r="W31" s="127"/>
      <c r="X31" s="127"/>
      <c r="Y31" s="127"/>
      <c r="Z31" s="127"/>
      <c r="AA31" s="127"/>
    </row>
    <row r="32" spans="2:27" s="152" customFormat="1" ht="14.25">
      <c r="B32" s="373" t="s">
        <v>427</v>
      </c>
      <c r="C32" s="374"/>
      <c r="D32" s="374"/>
      <c r="E32" s="375"/>
      <c r="F32" s="153">
        <v>8104029</v>
      </c>
      <c r="G32" s="135" t="s">
        <v>423</v>
      </c>
      <c r="H32" s="154">
        <v>24524.408448</v>
      </c>
      <c r="I32" s="154">
        <v>25127.594275</v>
      </c>
      <c r="J32" s="155">
        <v>0.024595326255430712</v>
      </c>
      <c r="K32" s="154">
        <v>137574.01133999997</v>
      </c>
      <c r="L32" s="154">
        <v>117492.32609999999</v>
      </c>
      <c r="M32" s="158">
        <v>-0.1459700494621049</v>
      </c>
      <c r="N32" s="156">
        <v>0.06864212237655577</v>
      </c>
      <c r="O32" s="157">
        <v>0.3182771964917769</v>
      </c>
      <c r="P32" s="127"/>
      <c r="Q32" s="127"/>
      <c r="R32" s="127"/>
      <c r="S32" s="127"/>
      <c r="T32" s="127"/>
      <c r="U32" s="127"/>
      <c r="V32" s="127"/>
      <c r="W32" s="127"/>
      <c r="X32" s="127"/>
      <c r="Y32" s="127"/>
      <c r="Z32" s="127"/>
      <c r="AA32" s="127"/>
    </row>
    <row r="33" spans="2:27" s="152" customFormat="1" ht="14.25">
      <c r="B33" s="373" t="s">
        <v>428</v>
      </c>
      <c r="C33" s="374"/>
      <c r="D33" s="374"/>
      <c r="E33" s="375"/>
      <c r="F33" s="153">
        <v>8061059</v>
      </c>
      <c r="G33" s="135" t="s">
        <v>423</v>
      </c>
      <c r="H33" s="154">
        <v>53869.5717495</v>
      </c>
      <c r="I33" s="154">
        <v>56751.7988857</v>
      </c>
      <c r="J33" s="155">
        <v>0.053503806371483824</v>
      </c>
      <c r="K33" s="154">
        <v>78723.89522</v>
      </c>
      <c r="L33" s="154">
        <v>69784.03412000001</v>
      </c>
      <c r="M33" s="155">
        <v>-0.11355968953285228</v>
      </c>
      <c r="N33" s="156">
        <v>0.04076967721209143</v>
      </c>
      <c r="O33" s="157">
        <v>0.45231551023098504</v>
      </c>
      <c r="P33" s="127"/>
      <c r="Q33" s="127"/>
      <c r="R33" s="127"/>
      <c r="S33" s="127"/>
      <c r="T33" s="127"/>
      <c r="U33" s="127"/>
      <c r="V33" s="127"/>
      <c r="W33" s="127"/>
      <c r="X33" s="127"/>
      <c r="Y33" s="127"/>
      <c r="Z33" s="127"/>
      <c r="AA33" s="127"/>
    </row>
    <row r="34" spans="2:27" s="152" customFormat="1" ht="14.25">
      <c r="B34" s="373" t="s">
        <v>429</v>
      </c>
      <c r="C34" s="374"/>
      <c r="D34" s="374"/>
      <c r="E34" s="375"/>
      <c r="F34" s="153">
        <v>8093010</v>
      </c>
      <c r="G34" s="135" t="s">
        <v>423</v>
      </c>
      <c r="H34" s="154">
        <v>49534.997390000004</v>
      </c>
      <c r="I34" s="154">
        <v>51689.2191</v>
      </c>
      <c r="J34" s="155">
        <v>0.043488883082789594</v>
      </c>
      <c r="K34" s="154">
        <v>71288.06188</v>
      </c>
      <c r="L34" s="154">
        <v>58962.13925999999</v>
      </c>
      <c r="M34" s="155">
        <v>-0.17290304007350307</v>
      </c>
      <c r="N34" s="156">
        <v>0.03444724019868089</v>
      </c>
      <c r="O34" s="157">
        <v>0.7890280341680891</v>
      </c>
      <c r="P34" s="127"/>
      <c r="Q34" s="127"/>
      <c r="R34" s="127"/>
      <c r="S34" s="127"/>
      <c r="T34" s="127"/>
      <c r="U34" s="127"/>
      <c r="V34" s="127"/>
      <c r="W34" s="127"/>
      <c r="X34" s="127"/>
      <c r="Y34" s="127"/>
      <c r="Z34" s="127"/>
      <c r="AA34" s="127"/>
    </row>
    <row r="35" spans="2:27" s="152" customFormat="1" ht="14.25">
      <c r="B35" s="373" t="s">
        <v>430</v>
      </c>
      <c r="C35" s="374"/>
      <c r="D35" s="374"/>
      <c r="E35" s="375"/>
      <c r="F35" s="153">
        <v>8061039</v>
      </c>
      <c r="G35" s="135" t="s">
        <v>423</v>
      </c>
      <c r="H35" s="154">
        <v>47754.97504610001</v>
      </c>
      <c r="I35" s="154">
        <v>42364.251690799996</v>
      </c>
      <c r="J35" s="155">
        <v>-0.1128829687398246</v>
      </c>
      <c r="K35" s="154">
        <v>70040.12054999999</v>
      </c>
      <c r="L35" s="154">
        <v>56466.280439999995</v>
      </c>
      <c r="M35" s="155">
        <v>-0.19380092443316047</v>
      </c>
      <c r="N35" s="156">
        <v>0.03298909350737076</v>
      </c>
      <c r="O35" s="157">
        <v>0.3083414138321113</v>
      </c>
      <c r="P35" s="127"/>
      <c r="Q35" s="127"/>
      <c r="R35" s="127"/>
      <c r="S35" s="127"/>
      <c r="T35" s="127"/>
      <c r="U35" s="127"/>
      <c r="V35" s="127"/>
      <c r="W35" s="127"/>
      <c r="X35" s="127"/>
      <c r="Y35" s="127"/>
      <c r="Z35" s="127"/>
      <c r="AA35" s="127"/>
    </row>
    <row r="36" spans="2:27" s="152" customFormat="1" ht="14.25">
      <c r="B36" s="373" t="s">
        <v>431</v>
      </c>
      <c r="C36" s="374"/>
      <c r="D36" s="374"/>
      <c r="E36" s="375"/>
      <c r="F36" s="153">
        <v>8081029</v>
      </c>
      <c r="G36" s="135" t="s">
        <v>423</v>
      </c>
      <c r="H36" s="154">
        <v>48232.681769999996</v>
      </c>
      <c r="I36" s="154">
        <v>49999.3323</v>
      </c>
      <c r="J36" s="155">
        <v>0.0366276654162497</v>
      </c>
      <c r="K36" s="154">
        <v>41806.028640000004</v>
      </c>
      <c r="L36" s="154">
        <v>40314.73044999999</v>
      </c>
      <c r="M36" s="155">
        <v>-0.035671845389617846</v>
      </c>
      <c r="N36" s="156">
        <v>0.023552931097571988</v>
      </c>
      <c r="O36" s="157">
        <v>0.39717399961907524</v>
      </c>
      <c r="P36" s="127"/>
      <c r="Q36" s="127"/>
      <c r="R36" s="127"/>
      <c r="S36" s="127"/>
      <c r="T36" s="127"/>
      <c r="U36" s="127"/>
      <c r="V36" s="127"/>
      <c r="W36" s="127"/>
      <c r="X36" s="127"/>
      <c r="Y36" s="127"/>
      <c r="Z36" s="127"/>
      <c r="AA36" s="127"/>
    </row>
    <row r="37" spans="2:27" s="152" customFormat="1" ht="14.25">
      <c r="B37" s="373" t="s">
        <v>432</v>
      </c>
      <c r="C37" s="374"/>
      <c r="D37" s="374"/>
      <c r="E37" s="375"/>
      <c r="F37" s="153">
        <v>2071411</v>
      </c>
      <c r="G37" s="135" t="s">
        <v>423</v>
      </c>
      <c r="H37" s="154">
        <v>11677.49611</v>
      </c>
      <c r="I37" s="154">
        <v>12664.65668</v>
      </c>
      <c r="J37" s="155">
        <v>0.0845352942703742</v>
      </c>
      <c r="K37" s="154">
        <v>39956.117770000004</v>
      </c>
      <c r="L37" s="154">
        <v>36093.74334</v>
      </c>
      <c r="M37" s="155">
        <v>-0.09666540809177325</v>
      </c>
      <c r="N37" s="156">
        <v>0.021086918861948342</v>
      </c>
      <c r="O37" s="157">
        <v>0.6427861013322599</v>
      </c>
      <c r="P37" s="127"/>
      <c r="Q37" s="127"/>
      <c r="R37" s="127"/>
      <c r="S37" s="127"/>
      <c r="T37" s="127"/>
      <c r="U37" s="127"/>
      <c r="V37" s="127"/>
      <c r="W37" s="127"/>
      <c r="X37" s="127"/>
      <c r="Y37" s="127"/>
      <c r="Z37" s="127"/>
      <c r="AA37" s="127"/>
    </row>
    <row r="38" spans="2:27" s="152" customFormat="1" ht="14.25">
      <c r="B38" s="373" t="s">
        <v>433</v>
      </c>
      <c r="C38" s="374"/>
      <c r="D38" s="374"/>
      <c r="E38" s="375"/>
      <c r="F38" s="153">
        <v>8104021</v>
      </c>
      <c r="G38" s="135" t="s">
        <v>423</v>
      </c>
      <c r="H38" s="154">
        <v>4804.96734</v>
      </c>
      <c r="I38" s="154">
        <v>5426.562089999999</v>
      </c>
      <c r="J38" s="155">
        <v>0.12936503123036822</v>
      </c>
      <c r="K38" s="154">
        <v>34652.38667</v>
      </c>
      <c r="L38" s="154">
        <v>33763.06575</v>
      </c>
      <c r="M38" s="158">
        <v>-0.025664059692890363</v>
      </c>
      <c r="N38" s="156">
        <v>0.01972527541115044</v>
      </c>
      <c r="O38" s="157">
        <v>0.498299555157048</v>
      </c>
      <c r="P38" s="127"/>
      <c r="Q38" s="127"/>
      <c r="R38" s="127"/>
      <c r="S38" s="127"/>
      <c r="T38" s="127"/>
      <c r="U38" s="127"/>
      <c r="V38" s="127"/>
      <c r="W38" s="127"/>
      <c r="X38" s="127"/>
      <c r="Y38" s="127"/>
      <c r="Z38" s="127"/>
      <c r="AA38" s="127"/>
    </row>
    <row r="39" spans="2:27" s="152" customFormat="1" ht="14.25">
      <c r="B39" s="373" t="s">
        <v>434</v>
      </c>
      <c r="C39" s="374"/>
      <c r="D39" s="374"/>
      <c r="E39" s="375"/>
      <c r="F39" s="153">
        <v>2032931</v>
      </c>
      <c r="G39" s="135" t="s">
        <v>423</v>
      </c>
      <c r="H39" s="154">
        <v>6820.57475</v>
      </c>
      <c r="I39" s="154">
        <v>7500.8841999999995</v>
      </c>
      <c r="J39" s="155">
        <v>0.09974371294735825</v>
      </c>
      <c r="K39" s="154">
        <v>30442.5913</v>
      </c>
      <c r="L39" s="154">
        <v>32960.92855</v>
      </c>
      <c r="M39" s="155">
        <v>0.08272414214620412</v>
      </c>
      <c r="N39" s="156">
        <v>0.019256645657422314</v>
      </c>
      <c r="O39" s="157">
        <v>0.8671677813556801</v>
      </c>
      <c r="P39" s="127"/>
      <c r="Q39" s="127"/>
      <c r="R39" s="127"/>
      <c r="S39" s="127"/>
      <c r="T39" s="127"/>
      <c r="U39" s="127"/>
      <c r="V39" s="127"/>
      <c r="W39" s="127"/>
      <c r="X39" s="127"/>
      <c r="Y39" s="127"/>
      <c r="Z39" s="127"/>
      <c r="AA39" s="127"/>
    </row>
    <row r="40" spans="2:27" s="152" customFormat="1" ht="14.25">
      <c r="B40" s="373" t="s">
        <v>435</v>
      </c>
      <c r="C40" s="374"/>
      <c r="D40" s="374"/>
      <c r="E40" s="375"/>
      <c r="F40" s="153">
        <v>8061099</v>
      </c>
      <c r="G40" s="135" t="s">
        <v>423</v>
      </c>
      <c r="H40" s="154">
        <v>16627.162734199996</v>
      </c>
      <c r="I40" s="154">
        <v>21722.973779999993</v>
      </c>
      <c r="J40" s="155">
        <v>0.3064750810021574</v>
      </c>
      <c r="K40" s="154">
        <v>32537.02857</v>
      </c>
      <c r="L40" s="154">
        <v>31495.936110000002</v>
      </c>
      <c r="M40" s="155">
        <v>-0.03199715849159966</v>
      </c>
      <c r="N40" s="156">
        <v>0.01840075835239424</v>
      </c>
      <c r="O40" s="157">
        <v>0.1533435019704143</v>
      </c>
      <c r="P40" s="127"/>
      <c r="Q40" s="127"/>
      <c r="R40" s="127"/>
      <c r="S40" s="127"/>
      <c r="T40" s="127"/>
      <c r="U40" s="127"/>
      <c r="V40" s="127"/>
      <c r="W40" s="127"/>
      <c r="X40" s="127"/>
      <c r="Y40" s="127"/>
      <c r="Z40" s="127"/>
      <c r="AA40" s="127"/>
    </row>
    <row r="41" spans="2:27" s="152" customFormat="1" ht="14.25">
      <c r="B41" s="373" t="s">
        <v>436</v>
      </c>
      <c r="C41" s="374"/>
      <c r="D41" s="374"/>
      <c r="E41" s="375"/>
      <c r="F41" s="153">
        <v>8061019</v>
      </c>
      <c r="G41" s="135" t="s">
        <v>423</v>
      </c>
      <c r="H41" s="154">
        <v>25702.462970000004</v>
      </c>
      <c r="I41" s="154">
        <v>21376.9843</v>
      </c>
      <c r="J41" s="155">
        <v>-0.16829043485243872</v>
      </c>
      <c r="K41" s="154">
        <v>44220.51406</v>
      </c>
      <c r="L41" s="154">
        <v>29531.957710000006</v>
      </c>
      <c r="M41" s="155">
        <v>-0.3321661148052243</v>
      </c>
      <c r="N41" s="156">
        <v>0.017253350260711967</v>
      </c>
      <c r="O41" s="157">
        <v>0.17260639446227052</v>
      </c>
      <c r="P41" s="127"/>
      <c r="Q41" s="127"/>
      <c r="R41" s="127"/>
      <c r="S41" s="127"/>
      <c r="T41" s="127"/>
      <c r="U41" s="127"/>
      <c r="V41" s="127"/>
      <c r="W41" s="127"/>
      <c r="X41" s="127"/>
      <c r="Y41" s="127"/>
      <c r="Z41" s="127"/>
      <c r="AA41" s="127"/>
    </row>
    <row r="42" spans="2:27" s="152" customFormat="1" ht="14.25">
      <c r="B42" s="373" t="s">
        <v>437</v>
      </c>
      <c r="C42" s="374"/>
      <c r="D42" s="374"/>
      <c r="E42" s="375"/>
      <c r="F42" s="153">
        <v>2032920</v>
      </c>
      <c r="G42" s="135" t="s">
        <v>423</v>
      </c>
      <c r="H42" s="154">
        <v>7408.55656</v>
      </c>
      <c r="I42" s="154">
        <v>6452.449159999999</v>
      </c>
      <c r="J42" s="155">
        <v>-0.1290544780561142</v>
      </c>
      <c r="K42" s="154">
        <v>36272.17105</v>
      </c>
      <c r="L42" s="154">
        <v>27307.9119</v>
      </c>
      <c r="M42" s="155">
        <v>-0.24713875377470682</v>
      </c>
      <c r="N42" s="156">
        <v>0.015954003914201202</v>
      </c>
      <c r="O42" s="157">
        <v>0.8511240927499595</v>
      </c>
      <c r="P42" s="127"/>
      <c r="Q42" s="127"/>
      <c r="R42" s="127"/>
      <c r="S42" s="127"/>
      <c r="T42" s="127"/>
      <c r="U42" s="127"/>
      <c r="V42" s="127"/>
      <c r="W42" s="127"/>
      <c r="X42" s="127"/>
      <c r="Y42" s="127"/>
      <c r="Z42" s="127"/>
      <c r="AA42" s="127"/>
    </row>
    <row r="43" spans="2:27" s="152" customFormat="1" ht="14.25">
      <c r="B43" s="373" t="s">
        <v>438</v>
      </c>
      <c r="C43" s="374"/>
      <c r="D43" s="374"/>
      <c r="E43" s="375"/>
      <c r="F43" s="153">
        <v>22042991</v>
      </c>
      <c r="G43" s="135" t="s">
        <v>424</v>
      </c>
      <c r="H43" s="154">
        <v>21599.524</v>
      </c>
      <c r="I43" s="154">
        <v>21174.596</v>
      </c>
      <c r="J43" s="155">
        <v>-0.019673026127797994</v>
      </c>
      <c r="K43" s="154">
        <v>20270.1356</v>
      </c>
      <c r="L43" s="154">
        <v>22580.77504</v>
      </c>
      <c r="M43" s="155">
        <v>0.11399230304113006</v>
      </c>
      <c r="N43" s="156">
        <v>0.013192285616457433</v>
      </c>
      <c r="O43" s="157">
        <v>0.24642541957229425</v>
      </c>
      <c r="P43" s="127"/>
      <c r="Q43" s="127"/>
      <c r="R43" s="127"/>
      <c r="S43" s="127"/>
      <c r="T43" s="127"/>
      <c r="U43" s="127"/>
      <c r="V43" s="127"/>
      <c r="W43" s="127"/>
      <c r="X43" s="127"/>
      <c r="Y43" s="127"/>
      <c r="Z43" s="127"/>
      <c r="AA43" s="127"/>
    </row>
    <row r="44" spans="1:27" s="152" customFormat="1" ht="14.25">
      <c r="A44" s="152">
        <v>2</v>
      </c>
      <c r="B44" s="373" t="s">
        <v>439</v>
      </c>
      <c r="C44" s="374"/>
      <c r="D44" s="374"/>
      <c r="E44" s="375"/>
      <c r="F44" s="153">
        <v>22042161</v>
      </c>
      <c r="G44" s="135" t="s">
        <v>424</v>
      </c>
      <c r="H44" s="154">
        <v>5669.8705039999995</v>
      </c>
      <c r="I44" s="154">
        <v>5898.922459999999</v>
      </c>
      <c r="J44" s="155">
        <v>0.04039809301436549</v>
      </c>
      <c r="K44" s="154">
        <v>22972.637120000003</v>
      </c>
      <c r="L44" s="154">
        <v>21928.061859999998</v>
      </c>
      <c r="M44" s="155">
        <v>-0.045470411365641464</v>
      </c>
      <c r="N44" s="156">
        <v>0.012810953324676796</v>
      </c>
      <c r="O44" s="157">
        <v>0.2718047814201689</v>
      </c>
      <c r="P44" s="127"/>
      <c r="Q44" s="127"/>
      <c r="R44" s="127"/>
      <c r="S44" s="127"/>
      <c r="T44" s="127"/>
      <c r="U44" s="127"/>
      <c r="V44" s="127"/>
      <c r="W44" s="127"/>
      <c r="X44" s="127"/>
      <c r="Y44" s="127"/>
      <c r="Z44" s="127"/>
      <c r="AA44" s="127"/>
    </row>
    <row r="45" spans="1:27" s="152" customFormat="1" ht="14.25">
      <c r="A45" s="152">
        <v>3</v>
      </c>
      <c r="B45" s="373" t="s">
        <v>440</v>
      </c>
      <c r="C45" s="374"/>
      <c r="D45" s="374"/>
      <c r="E45" s="375"/>
      <c r="F45" s="153">
        <v>8093020</v>
      </c>
      <c r="G45" s="135" t="s">
        <v>423</v>
      </c>
      <c r="H45" s="154">
        <v>21247.44488</v>
      </c>
      <c r="I45" s="154">
        <v>20071.097429999994</v>
      </c>
      <c r="J45" s="158">
        <v>-0.055364184100427455</v>
      </c>
      <c r="K45" s="154">
        <v>29965.386029999998</v>
      </c>
      <c r="L45" s="154">
        <v>21872.394450000003</v>
      </c>
      <c r="M45" s="158">
        <v>-0.270078001728316</v>
      </c>
      <c r="N45" s="156">
        <v>0.012778430952395621</v>
      </c>
      <c r="O45" s="157">
        <v>0.7493557723333566</v>
      </c>
      <c r="P45" s="127"/>
      <c r="Q45" s="127"/>
      <c r="R45" s="127"/>
      <c r="S45" s="127"/>
      <c r="T45" s="127"/>
      <c r="U45" s="127"/>
      <c r="V45" s="127"/>
      <c r="W45" s="127"/>
      <c r="X45" s="127"/>
      <c r="Y45" s="127"/>
      <c r="Z45" s="127"/>
      <c r="AA45" s="127"/>
    </row>
    <row r="46" spans="2:27" s="152" customFormat="1" ht="14.25">
      <c r="B46" s="373" t="s">
        <v>441</v>
      </c>
      <c r="C46" s="374"/>
      <c r="D46" s="374"/>
      <c r="E46" s="375"/>
      <c r="F46" s="153">
        <v>2071424</v>
      </c>
      <c r="G46" s="135" t="s">
        <v>423</v>
      </c>
      <c r="H46" s="154">
        <v>7868.537974</v>
      </c>
      <c r="I46" s="154">
        <v>7589.356078</v>
      </c>
      <c r="J46" s="155">
        <v>-0.035480783968063756</v>
      </c>
      <c r="K46" s="154">
        <v>22924.84658</v>
      </c>
      <c r="L46" s="154">
        <v>21008.8955</v>
      </c>
      <c r="M46" s="155">
        <v>-0.08357530652665343</v>
      </c>
      <c r="N46" s="156">
        <v>0.012273952042449793</v>
      </c>
      <c r="O46" s="157">
        <v>0.74274294891554</v>
      </c>
      <c r="P46" s="127"/>
      <c r="Q46" s="127"/>
      <c r="R46" s="127"/>
      <c r="S46" s="127"/>
      <c r="T46" s="127"/>
      <c r="U46" s="127"/>
      <c r="V46" s="127"/>
      <c r="W46" s="127"/>
      <c r="X46" s="127"/>
      <c r="Y46" s="127"/>
      <c r="Z46" s="127"/>
      <c r="AA46" s="127"/>
    </row>
    <row r="47" spans="2:27" s="152" customFormat="1" ht="14.25">
      <c r="B47" s="373" t="s">
        <v>442</v>
      </c>
      <c r="C47" s="374"/>
      <c r="D47" s="374"/>
      <c r="E47" s="375"/>
      <c r="F47" s="153">
        <v>22042168</v>
      </c>
      <c r="G47" s="135" t="s">
        <v>424</v>
      </c>
      <c r="H47" s="154">
        <v>5026.049</v>
      </c>
      <c r="I47" s="154">
        <v>5305.026905999999</v>
      </c>
      <c r="J47" s="158">
        <v>0.055506403936770046</v>
      </c>
      <c r="K47" s="154">
        <v>18377.289490000003</v>
      </c>
      <c r="L47" s="154">
        <v>20971.04063</v>
      </c>
      <c r="M47" s="155">
        <v>0.14113893898288896</v>
      </c>
      <c r="N47" s="156">
        <v>0.012251836226844295</v>
      </c>
      <c r="O47" s="157">
        <v>0.141507783249275</v>
      </c>
      <c r="P47" s="127"/>
      <c r="Q47" s="127"/>
      <c r="R47" s="127"/>
      <c r="S47" s="127"/>
      <c r="T47" s="127"/>
      <c r="U47" s="127"/>
      <c r="V47" s="127"/>
      <c r="W47" s="127"/>
      <c r="X47" s="127"/>
      <c r="Y47" s="127"/>
      <c r="Z47" s="127"/>
      <c r="AA47" s="127"/>
    </row>
    <row r="48" spans="2:27" s="152" customFormat="1" ht="14.25">
      <c r="B48" s="373" t="s">
        <v>443</v>
      </c>
      <c r="C48" s="374"/>
      <c r="D48" s="374"/>
      <c r="E48" s="375"/>
      <c r="F48" s="153">
        <v>2032933</v>
      </c>
      <c r="G48" s="135" t="s">
        <v>423</v>
      </c>
      <c r="H48" s="154">
        <v>4591.76471</v>
      </c>
      <c r="I48" s="154">
        <v>6787.51745</v>
      </c>
      <c r="J48" s="155">
        <v>0.4781936529147635</v>
      </c>
      <c r="K48" s="154">
        <v>12855.211179999998</v>
      </c>
      <c r="L48" s="154">
        <v>18326.48355</v>
      </c>
      <c r="M48" s="155">
        <v>0.42560735046594567</v>
      </c>
      <c r="N48" s="156">
        <v>0.010706816081761416</v>
      </c>
      <c r="O48" s="157">
        <v>0.8204376456271133</v>
      </c>
      <c r="P48" s="127"/>
      <c r="Q48" s="127"/>
      <c r="R48" s="127"/>
      <c r="S48" s="127"/>
      <c r="T48" s="127"/>
      <c r="U48" s="127"/>
      <c r="V48" s="127"/>
      <c r="W48" s="127"/>
      <c r="X48" s="127"/>
      <c r="Y48" s="127"/>
      <c r="Z48" s="127"/>
      <c r="AA48" s="127"/>
    </row>
    <row r="49" spans="2:27" s="152" customFormat="1" ht="14.25">
      <c r="B49" s="373" t="s">
        <v>444</v>
      </c>
      <c r="C49" s="374"/>
      <c r="D49" s="374"/>
      <c r="E49" s="375"/>
      <c r="F49" s="153">
        <v>2032990</v>
      </c>
      <c r="G49" s="135" t="s">
        <v>423</v>
      </c>
      <c r="H49" s="154">
        <v>10238.600900000001</v>
      </c>
      <c r="I49" s="154">
        <v>11307.183610000002</v>
      </c>
      <c r="J49" s="158">
        <v>0.10436804016845705</v>
      </c>
      <c r="K49" s="154">
        <v>15683.683410000001</v>
      </c>
      <c r="L49" s="154">
        <v>16961.431099999998</v>
      </c>
      <c r="M49" s="158">
        <v>0.08146987264390314</v>
      </c>
      <c r="N49" s="156">
        <v>0.009909316360430106</v>
      </c>
      <c r="O49" s="157">
        <v>0.8410503189128592</v>
      </c>
      <c r="P49" s="127"/>
      <c r="Q49" s="127"/>
      <c r="R49" s="127"/>
      <c r="S49" s="127"/>
      <c r="T49" s="127"/>
      <c r="U49" s="127"/>
      <c r="V49" s="127"/>
      <c r="W49" s="127"/>
      <c r="X49" s="127"/>
      <c r="Y49" s="127"/>
      <c r="Z49" s="127"/>
      <c r="AA49" s="127"/>
    </row>
    <row r="50" spans="2:27" s="152" customFormat="1" ht="14.25">
      <c r="B50" s="373" t="s">
        <v>6</v>
      </c>
      <c r="C50" s="374"/>
      <c r="D50" s="374"/>
      <c r="E50" s="375"/>
      <c r="F50" s="159"/>
      <c r="G50" s="160"/>
      <c r="H50" s="136"/>
      <c r="I50" s="136"/>
      <c r="J50" s="155"/>
      <c r="K50" s="154">
        <v>341744.6347400006</v>
      </c>
      <c r="L50" s="154">
        <v>380803.0830800014</v>
      </c>
      <c r="M50" s="158">
        <v>0.11429132858140259</v>
      </c>
      <c r="N50" s="156">
        <v>0.222475226236475</v>
      </c>
      <c r="O50" s="155"/>
      <c r="P50" s="127"/>
      <c r="Q50" s="127"/>
      <c r="R50" s="127"/>
      <c r="S50" s="127"/>
      <c r="T50" s="127"/>
      <c r="U50" s="127"/>
      <c r="V50" s="127"/>
      <c r="W50" s="127"/>
      <c r="X50" s="127"/>
      <c r="Y50" s="127"/>
      <c r="Z50" s="127"/>
      <c r="AA50" s="127"/>
    </row>
    <row r="51" spans="2:28" s="126" customFormat="1" ht="14.25">
      <c r="B51" s="391" t="s">
        <v>16</v>
      </c>
      <c r="C51" s="392"/>
      <c r="D51" s="392"/>
      <c r="E51" s="393"/>
      <c r="F51" s="161"/>
      <c r="G51" s="161"/>
      <c r="H51" s="161"/>
      <c r="I51" s="162"/>
      <c r="J51" s="162"/>
      <c r="K51" s="163">
        <v>1724714.1469400004</v>
      </c>
      <c r="L51" s="163">
        <v>1711665.1122100013</v>
      </c>
      <c r="M51" s="164">
        <v>-0.0075659115762172595</v>
      </c>
      <c r="N51" s="165">
        <v>0.9999999999999999</v>
      </c>
      <c r="O51" s="166"/>
      <c r="P51" s="127"/>
      <c r="Q51" s="127"/>
      <c r="R51" s="127"/>
      <c r="S51" s="127"/>
      <c r="T51" s="127"/>
      <c r="U51" s="127"/>
      <c r="V51" s="127"/>
      <c r="W51" s="127"/>
      <c r="X51" s="127"/>
      <c r="Y51" s="127"/>
      <c r="Z51" s="127"/>
      <c r="AA51" s="127"/>
      <c r="AB51" s="127"/>
    </row>
    <row r="52" spans="2:13" ht="14.25">
      <c r="B52" s="167" t="s">
        <v>242</v>
      </c>
      <c r="I52" s="127"/>
      <c r="J52" s="127"/>
      <c r="L52" s="127"/>
      <c r="M52" s="127"/>
    </row>
    <row r="53" spans="2:15" ht="14.25">
      <c r="B53" s="394" t="s">
        <v>234</v>
      </c>
      <c r="C53" s="394"/>
      <c r="D53" s="394"/>
      <c r="E53" s="394"/>
      <c r="F53" s="394"/>
      <c r="G53" s="394"/>
      <c r="H53" s="394"/>
      <c r="I53" s="394"/>
      <c r="J53" s="394"/>
      <c r="K53" s="394"/>
      <c r="L53" s="394"/>
      <c r="M53" s="394"/>
      <c r="N53" s="394"/>
      <c r="O53" s="394"/>
    </row>
    <row r="54" spans="9:23" ht="12.75" customHeight="1" hidden="1">
      <c r="I54" s="128">
        <v>9.975</v>
      </c>
      <c r="J54" s="128">
        <v>6.633</v>
      </c>
      <c r="T54" s="128"/>
      <c r="U54" s="128"/>
      <c r="V54" s="128"/>
      <c r="W54" s="128"/>
    </row>
    <row r="55" spans="9:23" ht="12.75" customHeight="1" hidden="1">
      <c r="I55" s="128">
        <v>14.6</v>
      </c>
      <c r="J55" s="128">
        <v>11.586</v>
      </c>
      <c r="L55" s="128">
        <v>13885795.104380004</v>
      </c>
      <c r="M55" s="128">
        <v>13967325.44455</v>
      </c>
      <c r="T55" s="128"/>
      <c r="U55" s="128"/>
      <c r="V55" s="128"/>
      <c r="W55" s="128"/>
    </row>
    <row r="56" spans="9:22" ht="12.75" customHeight="1" hidden="1">
      <c r="I56" s="128">
        <v>0</v>
      </c>
      <c r="J56" s="128">
        <v>0</v>
      </c>
      <c r="T56" s="128"/>
      <c r="V56" s="128"/>
    </row>
    <row r="58" spans="21:23" ht="14.25">
      <c r="U58" s="128"/>
      <c r="W58" s="128"/>
    </row>
    <row r="59" spans="12:22" ht="12.75" customHeight="1" hidden="1">
      <c r="L59" s="128">
        <v>13885795.104380004</v>
      </c>
      <c r="M59" s="128">
        <v>13967325.44455</v>
      </c>
      <c r="T59" s="128"/>
      <c r="V59" s="128"/>
    </row>
    <row r="61" spans="21:23" ht="14.25">
      <c r="U61" s="128"/>
      <c r="W61" s="128"/>
    </row>
    <row r="62" spans="21:23" ht="14.25">
      <c r="U62" s="128"/>
      <c r="W62" s="128"/>
    </row>
    <row r="66" spans="21:23" ht="14.25">
      <c r="U66" s="128"/>
      <c r="W66" s="128"/>
    </row>
    <row r="69" spans="21:23" ht="14.25">
      <c r="U69" s="128"/>
      <c r="W69" s="128"/>
    </row>
    <row r="70" spans="21:23" ht="14.25">
      <c r="U70" s="128"/>
      <c r="W70" s="128"/>
    </row>
    <row r="71" spans="21:23" ht="14.25">
      <c r="U71" s="128"/>
      <c r="W71" s="128"/>
    </row>
    <row r="72" spans="21:23" ht="14.25">
      <c r="U72" s="128"/>
      <c r="W72" s="128"/>
    </row>
    <row r="73" ht="14.25">
      <c r="W73" s="128"/>
    </row>
    <row r="75" spans="21:23" ht="14.25">
      <c r="U75" s="128"/>
      <c r="W75" s="128"/>
    </row>
    <row r="76" spans="21:23" ht="14.25">
      <c r="U76" s="128"/>
      <c r="W76" s="128"/>
    </row>
    <row r="77" spans="21:23" ht="14.25">
      <c r="U77" s="128"/>
      <c r="W77" s="128"/>
    </row>
    <row r="78" spans="21:23" ht="14.25">
      <c r="U78" s="128"/>
      <c r="W78" s="128"/>
    </row>
    <row r="81" spans="21:23" ht="14.25">
      <c r="U81" s="128"/>
      <c r="W81" s="128"/>
    </row>
    <row r="82" spans="21:23" ht="14.25">
      <c r="U82" s="128"/>
      <c r="W82" s="128"/>
    </row>
    <row r="83" ht="14.25">
      <c r="W83" s="128"/>
    </row>
    <row r="85" spans="21:23" ht="14.25">
      <c r="U85" s="128"/>
      <c r="W85" s="128"/>
    </row>
    <row r="86" ht="14.25">
      <c r="W86" s="128"/>
    </row>
    <row r="87" spans="21:23" ht="14.25">
      <c r="U87" s="128"/>
      <c r="W87" s="128"/>
    </row>
    <row r="88" spans="21:23" ht="14.25">
      <c r="U88" s="128"/>
      <c r="W88" s="128"/>
    </row>
    <row r="89" spans="21:23" ht="14.25">
      <c r="U89" s="128"/>
      <c r="W89" s="128"/>
    </row>
    <row r="90" spans="21:23" ht="14.25">
      <c r="U90" s="128"/>
      <c r="W90" s="128"/>
    </row>
    <row r="91" spans="21:23" ht="14.25">
      <c r="U91" s="128"/>
      <c r="W91" s="128"/>
    </row>
    <row r="92" spans="21:23" ht="14.25">
      <c r="U92" s="128"/>
      <c r="W92" s="128"/>
    </row>
    <row r="93" ht="14.25">
      <c r="W93" s="128"/>
    </row>
    <row r="95" ht="14.25">
      <c r="W95" s="128"/>
    </row>
    <row r="97" spans="21:23" ht="14.25">
      <c r="U97" s="128"/>
      <c r="W97" s="128"/>
    </row>
  </sheetData>
  <sheetProtection/>
  <mergeCells count="36">
    <mergeCell ref="B49:E49"/>
    <mergeCell ref="B50:E50"/>
    <mergeCell ref="B51:E51"/>
    <mergeCell ref="B53:O53"/>
    <mergeCell ref="B30:E30"/>
    <mergeCell ref="B31:E31"/>
    <mergeCell ref="B32:E32"/>
    <mergeCell ref="B33:E33"/>
    <mergeCell ref="B34:E34"/>
    <mergeCell ref="B35:E35"/>
    <mergeCell ref="B44:E44"/>
    <mergeCell ref="B45:E45"/>
    <mergeCell ref="B46:E46"/>
    <mergeCell ref="B47:E47"/>
    <mergeCell ref="B36:E36"/>
    <mergeCell ref="B37:E37"/>
    <mergeCell ref="B38:E38"/>
    <mergeCell ref="B39:E39"/>
    <mergeCell ref="B40:E40"/>
    <mergeCell ref="B41:E41"/>
    <mergeCell ref="B48:E48"/>
    <mergeCell ref="B27:E29"/>
    <mergeCell ref="F27:F29"/>
    <mergeCell ref="G27:G29"/>
    <mergeCell ref="H27:J27"/>
    <mergeCell ref="K27:O27"/>
    <mergeCell ref="H28:I28"/>
    <mergeCell ref="K28:L28"/>
    <mergeCell ref="B42:E42"/>
    <mergeCell ref="B43:E43"/>
    <mergeCell ref="B3:O4"/>
    <mergeCell ref="B7:B8"/>
    <mergeCell ref="C7:C8"/>
    <mergeCell ref="D7:D8"/>
    <mergeCell ref="E7:F7"/>
    <mergeCell ref="B9:B22"/>
  </mergeCells>
  <printOptions horizontalCentered="1"/>
  <pageMargins left="0.3937007874015748" right="0.3937007874015748" top="0.4724409448818898" bottom="0.3937007874015748" header="0.31496062992125984" footer="0.31496062992125984"/>
  <pageSetup horizontalDpi="600" verticalDpi="600" orientation="landscape" scale="65" r:id="rId1"/>
  <headerFooter alignWithMargins="0">
    <oddHeader>&amp;RRegión de O'Higgins</oddHeader>
  </headerFooter>
  <rowBreaks count="1" manualBreakCount="1">
    <brk id="56" min="1" max="14" man="1"/>
  </rowBreaks>
</worksheet>
</file>

<file path=xl/worksheets/sheet7.xml><?xml version="1.0" encoding="utf-8"?>
<worksheet xmlns="http://schemas.openxmlformats.org/spreadsheetml/2006/main" xmlns:r="http://schemas.openxmlformats.org/officeDocument/2006/relationships">
  <dimension ref="A1:G96"/>
  <sheetViews>
    <sheetView view="pageBreakPreview" zoomScale="90" zoomScaleSheetLayoutView="90" zoomScalePageLayoutView="0" workbookViewId="0" topLeftCell="A1">
      <selection activeCell="A1" sqref="A1"/>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54</v>
      </c>
    </row>
    <row r="2" ht="15">
      <c r="A2" s="1"/>
    </row>
    <row r="3" ht="15">
      <c r="A3" s="1" t="s">
        <v>40</v>
      </c>
    </row>
    <row r="4" ht="15">
      <c r="A4" s="1"/>
    </row>
    <row r="5" spans="1:6" ht="15" customHeight="1">
      <c r="A5" s="328" t="s">
        <v>267</v>
      </c>
      <c r="B5" s="328"/>
      <c r="C5" s="328"/>
      <c r="D5" s="328"/>
      <c r="E5" s="328"/>
      <c r="F5" s="328"/>
    </row>
    <row r="6" spans="1:6" ht="15" customHeight="1">
      <c r="A6" s="328"/>
      <c r="B6" s="328"/>
      <c r="C6" s="328"/>
      <c r="D6" s="328"/>
      <c r="E6" s="328"/>
      <c r="F6" s="328"/>
    </row>
    <row r="7" spans="1:6" ht="15" customHeight="1">
      <c r="A7" s="328"/>
      <c r="B7" s="328"/>
      <c r="C7" s="328"/>
      <c r="D7" s="328"/>
      <c r="E7" s="328"/>
      <c r="F7" s="328"/>
    </row>
    <row r="8" spans="1:6" ht="15">
      <c r="A8" s="328"/>
      <c r="B8" s="328"/>
      <c r="C8" s="328"/>
      <c r="D8" s="328"/>
      <c r="E8" s="328"/>
      <c r="F8" s="328"/>
    </row>
    <row r="9" spans="1:6" ht="15">
      <c r="A9" s="3"/>
      <c r="B9" s="3"/>
      <c r="C9" s="3"/>
      <c r="D9" s="3"/>
      <c r="E9" s="3"/>
      <c r="F9" s="3"/>
    </row>
    <row r="10" ht="15">
      <c r="A10" s="27" t="s">
        <v>269</v>
      </c>
    </row>
    <row r="11" spans="1:5" ht="15">
      <c r="A11" s="4" t="s">
        <v>270</v>
      </c>
      <c r="B11" s="4" t="s">
        <v>28</v>
      </c>
      <c r="C11" s="4" t="s">
        <v>69</v>
      </c>
      <c r="D11" s="4" t="s">
        <v>29</v>
      </c>
      <c r="E11" s="4" t="s">
        <v>66</v>
      </c>
    </row>
    <row r="12" spans="1:5" ht="15" customHeight="1">
      <c r="A12" s="30" t="s">
        <v>35</v>
      </c>
      <c r="B12" s="32">
        <v>141023.0495447652</v>
      </c>
      <c r="C12" s="31">
        <f>B12/$B$24</f>
        <v>0.38760145921071637</v>
      </c>
      <c r="D12" s="32">
        <v>2706038.8198307166</v>
      </c>
      <c r="E12" s="31">
        <f>B12/D12</f>
        <v>0.05211420047314298</v>
      </c>
    </row>
    <row r="13" spans="1:5" ht="15">
      <c r="A13" s="30" t="s">
        <v>31</v>
      </c>
      <c r="B13" s="32">
        <v>78275.60002702438</v>
      </c>
      <c r="C13" s="31">
        <f aca="true" t="shared" si="0" ref="C13:C24">B13/$B$24</f>
        <v>0.2151402688355441</v>
      </c>
      <c r="D13" s="32">
        <v>310046.53024562844</v>
      </c>
      <c r="E13" s="31">
        <f aca="true" t="shared" si="1" ref="E13:E24">B13/D13</f>
        <v>0.25246404133280265</v>
      </c>
    </row>
    <row r="14" spans="1:5" ht="15" customHeight="1">
      <c r="A14" s="30" t="s">
        <v>74</v>
      </c>
      <c r="B14" s="32">
        <v>56627.200000000004</v>
      </c>
      <c r="C14" s="31">
        <f t="shared" si="0"/>
        <v>0.15563970160813914</v>
      </c>
      <c r="D14" s="32">
        <v>480602.55000000005</v>
      </c>
      <c r="E14" s="31">
        <f t="shared" si="1"/>
        <v>0.11782542560375511</v>
      </c>
    </row>
    <row r="15" spans="1:5" ht="15" customHeight="1">
      <c r="A15" s="30" t="s">
        <v>37</v>
      </c>
      <c r="B15" s="32">
        <v>35876.42999999999</v>
      </c>
      <c r="C15" s="31">
        <f t="shared" si="0"/>
        <v>0.09860626801193226</v>
      </c>
      <c r="D15" s="32">
        <v>130440.83999999991</v>
      </c>
      <c r="E15" s="31">
        <f t="shared" si="1"/>
        <v>0.2750398571490341</v>
      </c>
    </row>
    <row r="16" spans="1:5" ht="15" customHeight="1">
      <c r="A16" s="30" t="s">
        <v>34</v>
      </c>
      <c r="B16" s="32">
        <v>17232.15000108214</v>
      </c>
      <c r="C16" s="31">
        <f t="shared" si="0"/>
        <v>0.04736251632139888</v>
      </c>
      <c r="D16" s="32">
        <v>513190.82013781375</v>
      </c>
      <c r="E16" s="31">
        <f t="shared" si="1"/>
        <v>0.03357844553114681</v>
      </c>
    </row>
    <row r="17" spans="1:5" ht="15">
      <c r="A17" s="30" t="s">
        <v>30</v>
      </c>
      <c r="B17" s="32">
        <v>13134.251607139267</v>
      </c>
      <c r="C17" s="31">
        <f t="shared" si="0"/>
        <v>0.036099453989979685</v>
      </c>
      <c r="D17" s="32">
        <v>95953.72188329409</v>
      </c>
      <c r="E17" s="31">
        <f t="shared" si="1"/>
        <v>0.13688110632242179</v>
      </c>
    </row>
    <row r="18" spans="1:5" ht="15">
      <c r="A18" s="30" t="s">
        <v>39</v>
      </c>
      <c r="B18" s="183">
        <v>11935.200006095984</v>
      </c>
      <c r="C18" s="33">
        <f t="shared" si="0"/>
        <v>0.032803864001438164</v>
      </c>
      <c r="D18" s="183">
        <v>42511.08001550114</v>
      </c>
      <c r="E18" s="33">
        <f t="shared" si="1"/>
        <v>0.2807550408445036</v>
      </c>
    </row>
    <row r="19" spans="1:5" ht="15">
      <c r="A19" s="30" t="s">
        <v>33</v>
      </c>
      <c r="B19" s="32">
        <v>5295.2</v>
      </c>
      <c r="C19" s="31">
        <f t="shared" si="0"/>
        <v>0.01455384246361145</v>
      </c>
      <c r="D19" s="32">
        <v>69998.01</v>
      </c>
      <c r="E19" s="31">
        <f t="shared" si="1"/>
        <v>0.0756478648464435</v>
      </c>
    </row>
    <row r="20" spans="1:5" ht="15">
      <c r="A20" s="30" t="s">
        <v>32</v>
      </c>
      <c r="B20" s="32">
        <v>3636.899999999999</v>
      </c>
      <c r="C20" s="31">
        <f t="shared" si="0"/>
        <v>0.009996009528612418</v>
      </c>
      <c r="D20" s="32">
        <v>71389.60000000002</v>
      </c>
      <c r="E20" s="31">
        <f t="shared" si="1"/>
        <v>0.05094439526205495</v>
      </c>
    </row>
    <row r="21" spans="1:5" ht="15" customHeight="1">
      <c r="A21" s="30" t="s">
        <v>38</v>
      </c>
      <c r="B21" s="32">
        <v>419.80000068972697</v>
      </c>
      <c r="C21" s="31">
        <f t="shared" si="0"/>
        <v>0.0011538191336044465</v>
      </c>
      <c r="D21" s="32">
        <v>3103.1300078060976</v>
      </c>
      <c r="E21" s="31">
        <f t="shared" si="1"/>
        <v>0.1352827627697507</v>
      </c>
    </row>
    <row r="22" spans="1:5" ht="15">
      <c r="A22" s="30" t="s">
        <v>265</v>
      </c>
      <c r="B22" s="32">
        <v>262.450003486164</v>
      </c>
      <c r="C22" s="31">
        <f t="shared" si="0"/>
        <v>0.0007213431041909478</v>
      </c>
      <c r="D22" s="32">
        <v>16138.200179683308</v>
      </c>
      <c r="E22" s="31">
        <f t="shared" si="1"/>
        <v>0.016262656341105953</v>
      </c>
    </row>
    <row r="23" spans="1:5" ht="15">
      <c r="A23" s="30" t="s">
        <v>36</v>
      </c>
      <c r="B23" s="32">
        <v>116.95620022468498</v>
      </c>
      <c r="C23" s="31">
        <f t="shared" si="0"/>
        <v>0.00032145379083182193</v>
      </c>
      <c r="D23" s="32">
        <v>2176.41010581238</v>
      </c>
      <c r="E23" s="31">
        <f t="shared" si="1"/>
        <v>0.05373812587634038</v>
      </c>
    </row>
    <row r="24" spans="1:5" ht="15">
      <c r="A24" s="4" t="s">
        <v>2</v>
      </c>
      <c r="B24" s="35">
        <f>SUM(B12:B23)</f>
        <v>363835.18739050766</v>
      </c>
      <c r="C24" s="34">
        <f t="shared" si="0"/>
        <v>1</v>
      </c>
      <c r="D24" s="35">
        <f>SUM(D12:D23)</f>
        <v>4441589.712406254</v>
      </c>
      <c r="E24" s="34">
        <f t="shared" si="1"/>
        <v>0.0819155327143889</v>
      </c>
    </row>
    <row r="25" spans="1:6" ht="15" customHeight="1">
      <c r="A25" s="397" t="s">
        <v>27</v>
      </c>
      <c r="B25" s="397"/>
      <c r="C25" s="397"/>
      <c r="D25" s="397"/>
      <c r="E25" s="397"/>
      <c r="F25" s="397"/>
    </row>
    <row r="26" spans="1:6" ht="15" customHeight="1">
      <c r="A26" s="397"/>
      <c r="B26" s="397"/>
      <c r="C26" s="397"/>
      <c r="D26" s="397"/>
      <c r="E26" s="397"/>
      <c r="F26" s="397"/>
    </row>
    <row r="27" spans="1:6" ht="15" customHeight="1">
      <c r="A27" s="36"/>
      <c r="B27" s="36"/>
      <c r="C27" s="36"/>
      <c r="D27" s="36"/>
      <c r="E27" s="36"/>
      <c r="F27" s="36"/>
    </row>
    <row r="28" spans="1:6" ht="15" customHeight="1">
      <c r="A28" s="395" t="s">
        <v>268</v>
      </c>
      <c r="B28" s="328"/>
      <c r="C28" s="328"/>
      <c r="D28" s="328"/>
      <c r="E28" s="328"/>
      <c r="F28" s="328"/>
    </row>
    <row r="29" spans="1:6" ht="15" customHeight="1">
      <c r="A29" s="328"/>
      <c r="B29" s="328"/>
      <c r="C29" s="328"/>
      <c r="D29" s="328"/>
      <c r="E29" s="328"/>
      <c r="F29" s="328"/>
    </row>
    <row r="30" spans="1:6" ht="15" customHeight="1">
      <c r="A30" s="328"/>
      <c r="B30" s="328"/>
      <c r="C30" s="328"/>
      <c r="D30" s="328"/>
      <c r="E30" s="328"/>
      <c r="F30" s="328"/>
    </row>
    <row r="31" spans="1:6" ht="15">
      <c r="A31" s="328"/>
      <c r="B31" s="328"/>
      <c r="C31" s="328"/>
      <c r="D31" s="328"/>
      <c r="E31" s="328"/>
      <c r="F31" s="328"/>
    </row>
    <row r="32" spans="1:6" ht="15">
      <c r="A32" s="328"/>
      <c r="B32" s="328"/>
      <c r="C32" s="328"/>
      <c r="D32" s="328"/>
      <c r="E32" s="328"/>
      <c r="F32" s="328"/>
    </row>
    <row r="33" spans="1:6" ht="15" customHeight="1">
      <c r="A33" s="328"/>
      <c r="B33" s="328"/>
      <c r="C33" s="328"/>
      <c r="D33" s="328"/>
      <c r="E33" s="328"/>
      <c r="F33" s="328"/>
    </row>
    <row r="34" spans="1:6" ht="15" customHeight="1">
      <c r="A34" s="328"/>
      <c r="B34" s="328"/>
      <c r="C34" s="328"/>
      <c r="D34" s="328"/>
      <c r="E34" s="328"/>
      <c r="F34" s="328"/>
    </row>
    <row r="35" spans="1:6" ht="15" customHeight="1">
      <c r="A35" s="328"/>
      <c r="B35" s="328"/>
      <c r="C35" s="328"/>
      <c r="D35" s="328"/>
      <c r="E35" s="328"/>
      <c r="F35" s="328"/>
    </row>
    <row r="36" spans="1:6" ht="15" customHeight="1">
      <c r="A36" s="328"/>
      <c r="B36" s="328"/>
      <c r="C36" s="328"/>
      <c r="D36" s="328"/>
      <c r="E36" s="328"/>
      <c r="F36" s="328"/>
    </row>
    <row r="37" spans="1:6" ht="15" customHeight="1">
      <c r="A37" s="328"/>
      <c r="B37" s="328"/>
      <c r="C37" s="328"/>
      <c r="D37" s="328"/>
      <c r="E37" s="328"/>
      <c r="F37" s="328"/>
    </row>
    <row r="38" spans="1:6" ht="15" customHeight="1">
      <c r="A38" s="328"/>
      <c r="B38" s="328"/>
      <c r="C38" s="328"/>
      <c r="D38" s="328"/>
      <c r="E38" s="328"/>
      <c r="F38" s="328"/>
    </row>
    <row r="39" spans="1:6" ht="15" customHeight="1">
      <c r="A39" s="328"/>
      <c r="B39" s="328"/>
      <c r="C39" s="328"/>
      <c r="D39" s="328"/>
      <c r="E39" s="328"/>
      <c r="F39" s="328"/>
    </row>
    <row r="40" spans="1:6" ht="15" customHeight="1">
      <c r="A40" s="328"/>
      <c r="B40" s="328"/>
      <c r="C40" s="328"/>
      <c r="D40" s="328"/>
      <c r="E40" s="328"/>
      <c r="F40" s="328"/>
    </row>
    <row r="41" spans="1:6" ht="15" customHeight="1">
      <c r="A41" s="37"/>
      <c r="B41" s="37"/>
      <c r="C41" s="37"/>
      <c r="D41" s="37"/>
      <c r="E41" s="37"/>
      <c r="F41" s="37"/>
    </row>
    <row r="42" spans="1:6" ht="15" customHeight="1">
      <c r="A42" s="27" t="s">
        <v>65</v>
      </c>
      <c r="B42" s="38"/>
      <c r="C42" s="38"/>
      <c r="D42" s="38"/>
      <c r="E42" s="38"/>
      <c r="F42" s="38"/>
    </row>
    <row r="43" spans="1:5" ht="15" customHeight="1">
      <c r="A43" s="4" t="s">
        <v>42</v>
      </c>
      <c r="B43" s="4" t="s">
        <v>28</v>
      </c>
      <c r="C43" s="4" t="s">
        <v>70</v>
      </c>
      <c r="D43" s="4" t="s">
        <v>29</v>
      </c>
      <c r="E43" s="4" t="s">
        <v>66</v>
      </c>
    </row>
    <row r="44" spans="1:5" ht="15" customHeight="1">
      <c r="A44" s="30" t="s">
        <v>75</v>
      </c>
      <c r="B44" s="32">
        <v>16941.59997160173</v>
      </c>
      <c r="C44" s="6">
        <f>B44/$B$58</f>
        <v>0.21643526163648313</v>
      </c>
      <c r="D44" s="32">
        <v>62462.59999261367</v>
      </c>
      <c r="E44" s="31">
        <f>B44/D44</f>
        <v>0.2712279023544506</v>
      </c>
    </row>
    <row r="45" spans="1:5" ht="15" customHeight="1">
      <c r="A45" s="30" t="s">
        <v>101</v>
      </c>
      <c r="B45" s="32">
        <v>7335.400009393561</v>
      </c>
      <c r="C45" s="6">
        <f aca="true" t="shared" si="2" ref="C45:C58">B45/$B$58</f>
        <v>0.09371247242896943</v>
      </c>
      <c r="D45" s="32">
        <v>12169.300018953132</v>
      </c>
      <c r="E45" s="31">
        <f aca="true" t="shared" si="3" ref="E45:E58">B45/D45</f>
        <v>0.6027791243513603</v>
      </c>
    </row>
    <row r="46" spans="1:5" ht="15">
      <c r="A46" s="30" t="s">
        <v>136</v>
      </c>
      <c r="B46" s="32">
        <v>6911.300011015389</v>
      </c>
      <c r="C46" s="6">
        <f t="shared" si="2"/>
        <v>0.08829443669073488</v>
      </c>
      <c r="D46" s="32">
        <v>28383.579976973615</v>
      </c>
      <c r="E46" s="31">
        <f t="shared" si="3"/>
        <v>0.24349641647115097</v>
      </c>
    </row>
    <row r="47" spans="1:7" ht="15">
      <c r="A47" s="30" t="s">
        <v>137</v>
      </c>
      <c r="B47" s="32">
        <v>5020.90000215802</v>
      </c>
      <c r="C47" s="6">
        <f t="shared" si="2"/>
        <v>0.06414387114790013</v>
      </c>
      <c r="D47" s="32">
        <v>10386.520013919684</v>
      </c>
      <c r="E47" s="31">
        <f t="shared" si="3"/>
        <v>0.4834054135003032</v>
      </c>
      <c r="G47" s="115"/>
    </row>
    <row r="48" spans="1:7" ht="15" customHeight="1">
      <c r="A48" s="30" t="s">
        <v>104</v>
      </c>
      <c r="B48" s="32">
        <v>4204.100000806242</v>
      </c>
      <c r="C48" s="6">
        <f t="shared" si="2"/>
        <v>0.053708946330079756</v>
      </c>
      <c r="D48" s="32">
        <v>13583.720003669241</v>
      </c>
      <c r="E48" s="31">
        <f t="shared" si="3"/>
        <v>0.3094954842760767</v>
      </c>
      <c r="G48" s="115"/>
    </row>
    <row r="49" spans="1:7" ht="15" customHeight="1">
      <c r="A49" s="30" t="s">
        <v>138</v>
      </c>
      <c r="B49" s="32">
        <v>3763.5999999567307</v>
      </c>
      <c r="C49" s="6">
        <f t="shared" si="2"/>
        <v>0.048081394440379385</v>
      </c>
      <c r="D49" s="32">
        <v>9029.140013951792</v>
      </c>
      <c r="E49" s="31">
        <f t="shared" si="3"/>
        <v>0.41682818010809786</v>
      </c>
      <c r="G49" s="115"/>
    </row>
    <row r="50" spans="1:7" ht="15" customHeight="1">
      <c r="A50" s="30" t="s">
        <v>71</v>
      </c>
      <c r="B50" s="32">
        <v>3618.300010381911</v>
      </c>
      <c r="C50" s="6">
        <f t="shared" si="2"/>
        <v>0.046225132852800936</v>
      </c>
      <c r="D50" s="32">
        <v>9290.620018364125</v>
      </c>
      <c r="E50" s="31">
        <f t="shared" si="3"/>
        <v>0.3894573239708295</v>
      </c>
      <c r="G50" s="115"/>
    </row>
    <row r="51" spans="1:7" ht="15" customHeight="1">
      <c r="A51" s="30" t="s">
        <v>139</v>
      </c>
      <c r="B51" s="32">
        <v>3581.9000051849403</v>
      </c>
      <c r="C51" s="6">
        <f t="shared" si="2"/>
        <v>0.04576010920322938</v>
      </c>
      <c r="D51" s="32">
        <v>6625.04000433432</v>
      </c>
      <c r="E51" s="31">
        <f t="shared" si="3"/>
        <v>0.5406608870046887</v>
      </c>
      <c r="G51" s="115"/>
    </row>
    <row r="52" spans="1:7" ht="15" customHeight="1">
      <c r="A52" s="30" t="s">
        <v>102</v>
      </c>
      <c r="B52" s="32">
        <v>3300.300007299121</v>
      </c>
      <c r="C52" s="6">
        <f t="shared" si="2"/>
        <v>0.042162564147188955</v>
      </c>
      <c r="D52" s="32">
        <v>6878.42000685557</v>
      </c>
      <c r="E52" s="31">
        <f t="shared" si="3"/>
        <v>0.479804955790688</v>
      </c>
      <c r="G52" s="115"/>
    </row>
    <row r="53" spans="1:7" ht="15" customHeight="1">
      <c r="A53" s="30" t="s">
        <v>103</v>
      </c>
      <c r="B53" s="32">
        <v>3211.5000010727827</v>
      </c>
      <c r="C53" s="6">
        <f t="shared" si="2"/>
        <v>0.04102811093066068</v>
      </c>
      <c r="D53" s="32">
        <v>6496.000005227778</v>
      </c>
      <c r="E53" s="31">
        <f t="shared" si="3"/>
        <v>0.49438115740275057</v>
      </c>
      <c r="G53" s="115"/>
    </row>
    <row r="54" spans="1:7" ht="15" customHeight="1">
      <c r="A54" s="30" t="s">
        <v>140</v>
      </c>
      <c r="B54" s="32">
        <v>3137.2999989622303</v>
      </c>
      <c r="C54" s="6">
        <f t="shared" si="2"/>
        <v>0.040080178214911014</v>
      </c>
      <c r="D54" s="32">
        <v>5314.030002131225</v>
      </c>
      <c r="E54" s="31">
        <f t="shared" si="3"/>
        <v>0.5903805582023429</v>
      </c>
      <c r="G54" s="115"/>
    </row>
    <row r="55" spans="1:7" ht="15" customHeight="1">
      <c r="A55" s="30" t="s">
        <v>141</v>
      </c>
      <c r="B55" s="32">
        <v>3050.9999968771795</v>
      </c>
      <c r="C55" s="6">
        <f t="shared" si="2"/>
        <v>0.03897766348419983</v>
      </c>
      <c r="D55" s="32">
        <v>9957.369999143611</v>
      </c>
      <c r="E55" s="31">
        <f t="shared" si="3"/>
        <v>0.30640620938456464</v>
      </c>
      <c r="G55" s="115"/>
    </row>
    <row r="56" spans="1:7" ht="15" customHeight="1">
      <c r="A56" s="30" t="s">
        <v>76</v>
      </c>
      <c r="B56" s="32">
        <v>2953.6999961287174</v>
      </c>
      <c r="C56" s="6">
        <f t="shared" si="2"/>
        <v>0.03773461966575743</v>
      </c>
      <c r="D56" s="32">
        <v>39887.46006564213</v>
      </c>
      <c r="E56" s="31">
        <f t="shared" si="3"/>
        <v>0.07405084182517167</v>
      </c>
      <c r="G56" s="115"/>
    </row>
    <row r="57" spans="1:7" ht="15" customHeight="1">
      <c r="A57" s="30" t="s">
        <v>6</v>
      </c>
      <c r="B57" s="32">
        <v>11244.70001618583</v>
      </c>
      <c r="C57" s="6">
        <f t="shared" si="2"/>
        <v>0.14365523882670508</v>
      </c>
      <c r="D57" s="32">
        <v>89582.73012384854</v>
      </c>
      <c r="E57" s="6">
        <f t="shared" si="3"/>
        <v>0.12552307794861778</v>
      </c>
      <c r="G57" s="115"/>
    </row>
    <row r="58" spans="1:5" ht="15" customHeight="1">
      <c r="A58" s="179" t="s">
        <v>2</v>
      </c>
      <c r="B58" s="35">
        <v>78275.60002702438</v>
      </c>
      <c r="C58" s="34">
        <f t="shared" si="2"/>
        <v>1</v>
      </c>
      <c r="D58" s="185">
        <v>310046.53024562844</v>
      </c>
      <c r="E58" s="34">
        <f t="shared" si="3"/>
        <v>0.25246404133280265</v>
      </c>
    </row>
    <row r="59" spans="1:6" ht="15">
      <c r="A59" s="397" t="s">
        <v>27</v>
      </c>
      <c r="B59" s="397"/>
      <c r="C59" s="397"/>
      <c r="D59" s="397"/>
      <c r="E59" s="397"/>
      <c r="F59" s="397"/>
    </row>
    <row r="60" spans="1:6" ht="15" customHeight="1">
      <c r="A60" s="397"/>
      <c r="B60" s="397"/>
      <c r="C60" s="397"/>
      <c r="D60" s="397"/>
      <c r="E60" s="397"/>
      <c r="F60" s="397"/>
    </row>
    <row r="61" spans="1:6" ht="15">
      <c r="A61" s="1" t="s">
        <v>54</v>
      </c>
      <c r="B61" s="37"/>
      <c r="C61" s="39"/>
      <c r="D61" s="40"/>
      <c r="E61" s="40"/>
      <c r="F61" s="40"/>
    </row>
    <row r="62" spans="1:6" ht="15">
      <c r="A62" s="1"/>
      <c r="B62" s="37"/>
      <c r="C62" s="39"/>
      <c r="D62" s="40"/>
      <c r="E62" s="40"/>
      <c r="F62" s="40"/>
    </row>
    <row r="63" spans="1:6" ht="15">
      <c r="A63" s="1" t="s">
        <v>40</v>
      </c>
      <c r="B63" s="37"/>
      <c r="C63" s="39"/>
      <c r="D63" s="40"/>
      <c r="E63" s="40"/>
      <c r="F63" s="40"/>
    </row>
    <row r="64" spans="1:6" ht="15" customHeight="1">
      <c r="A64" s="37"/>
      <c r="B64" s="37"/>
      <c r="C64" s="39"/>
      <c r="D64" s="40"/>
      <c r="E64" s="40"/>
      <c r="F64" s="40"/>
    </row>
    <row r="65" spans="1:6" ht="15" customHeight="1">
      <c r="A65" s="396" t="s">
        <v>142</v>
      </c>
      <c r="B65" s="396"/>
      <c r="C65" s="396"/>
      <c r="D65" s="396"/>
      <c r="E65" s="396"/>
      <c r="F65" s="396"/>
    </row>
    <row r="66" spans="1:6" ht="15" customHeight="1">
      <c r="A66" s="396"/>
      <c r="B66" s="396"/>
      <c r="C66" s="396"/>
      <c r="D66" s="396"/>
      <c r="E66" s="396"/>
      <c r="F66" s="396"/>
    </row>
    <row r="67" spans="1:6" ht="15" customHeight="1">
      <c r="A67" s="396"/>
      <c r="B67" s="396"/>
      <c r="C67" s="396"/>
      <c r="D67" s="396"/>
      <c r="E67" s="396"/>
      <c r="F67" s="396"/>
    </row>
    <row r="68" spans="1:6" ht="15">
      <c r="A68" s="396"/>
      <c r="B68" s="396"/>
      <c r="C68" s="396"/>
      <c r="D68" s="396"/>
      <c r="E68" s="396"/>
      <c r="F68" s="396"/>
    </row>
    <row r="69" spans="1:6" ht="15">
      <c r="A69" s="396"/>
      <c r="B69" s="396"/>
      <c r="C69" s="396"/>
      <c r="D69" s="396"/>
      <c r="E69" s="396"/>
      <c r="F69" s="396"/>
    </row>
    <row r="70" spans="1:6" ht="15">
      <c r="A70" s="40"/>
      <c r="B70" s="40"/>
      <c r="C70" s="40"/>
      <c r="D70" s="40"/>
      <c r="E70" s="40"/>
      <c r="F70" s="40"/>
    </row>
    <row r="71" ht="15">
      <c r="A71" s="1" t="s">
        <v>146</v>
      </c>
    </row>
    <row r="72" spans="1:5" ht="15">
      <c r="A72" s="179" t="s">
        <v>143</v>
      </c>
      <c r="B72" s="179" t="s">
        <v>28</v>
      </c>
      <c r="C72" s="179" t="s">
        <v>70</v>
      </c>
      <c r="D72" s="179" t="s">
        <v>29</v>
      </c>
      <c r="E72" s="179" t="s">
        <v>66</v>
      </c>
    </row>
    <row r="73" spans="1:5" ht="15">
      <c r="A73" s="30" t="s">
        <v>144</v>
      </c>
      <c r="B73" s="32">
        <v>82734.54971447674</v>
      </c>
      <c r="C73" s="31">
        <f>B73/$B$76</f>
        <v>0.5866739513969605</v>
      </c>
      <c r="D73" s="32">
        <v>1614019.0496791766</v>
      </c>
      <c r="E73" s="31">
        <f>B73/D73</f>
        <v>0.05125995862993199</v>
      </c>
    </row>
    <row r="74" spans="1:5" ht="15">
      <c r="A74" s="30" t="s">
        <v>145</v>
      </c>
      <c r="B74" s="32">
        <v>46404.74986019408</v>
      </c>
      <c r="C74" s="31">
        <f>B74/$B$76</f>
        <v>0.3290579093984472</v>
      </c>
      <c r="D74" s="32">
        <v>655866.9495046207</v>
      </c>
      <c r="E74" s="31">
        <f>B74/D74</f>
        <v>0.07075329820361248</v>
      </c>
    </row>
    <row r="75" spans="1:5" ht="15">
      <c r="A75" s="30" t="s">
        <v>6</v>
      </c>
      <c r="B75" s="32">
        <v>11883.749970094388</v>
      </c>
      <c r="C75" s="31">
        <f>B75/$B$76</f>
        <v>0.08426813920459228</v>
      </c>
      <c r="D75" s="32">
        <v>436152.8206469193</v>
      </c>
      <c r="E75" s="31">
        <f>B75/D75</f>
        <v>0.027246757117076383</v>
      </c>
    </row>
    <row r="76" spans="1:5" ht="15">
      <c r="A76" s="179" t="s">
        <v>2</v>
      </c>
      <c r="B76" s="35">
        <v>141023.0495447652</v>
      </c>
      <c r="C76" s="34">
        <f>B76/$B$76</f>
        <v>1</v>
      </c>
      <c r="D76" s="35">
        <v>2706038.8198307166</v>
      </c>
      <c r="E76" s="34">
        <f>B76/D76</f>
        <v>0.05211420047314298</v>
      </c>
    </row>
    <row r="77" spans="1:7" ht="15" customHeight="1">
      <c r="A77" s="397" t="s">
        <v>27</v>
      </c>
      <c r="B77" s="397"/>
      <c r="C77" s="397"/>
      <c r="D77" s="397"/>
      <c r="E77" s="397"/>
      <c r="F77" s="397"/>
      <c r="G77" s="41"/>
    </row>
    <row r="78" spans="1:7" ht="15">
      <c r="A78" s="397"/>
      <c r="B78" s="397"/>
      <c r="C78" s="397"/>
      <c r="D78" s="397"/>
      <c r="E78" s="397"/>
      <c r="F78" s="397"/>
      <c r="G78" s="41"/>
    </row>
    <row r="80" spans="1:6" ht="15.75" customHeight="1">
      <c r="A80" s="395" t="s">
        <v>271</v>
      </c>
      <c r="B80" s="396"/>
      <c r="C80" s="396"/>
      <c r="D80" s="396"/>
      <c r="E80" s="396"/>
      <c r="F80" s="396"/>
    </row>
    <row r="81" spans="1:6" ht="15">
      <c r="A81" s="396"/>
      <c r="B81" s="396"/>
      <c r="C81" s="396"/>
      <c r="D81" s="396"/>
      <c r="E81" s="396"/>
      <c r="F81" s="396"/>
    </row>
    <row r="82" spans="1:6" ht="15">
      <c r="A82" s="396"/>
      <c r="B82" s="396"/>
      <c r="C82" s="396"/>
      <c r="D82" s="396"/>
      <c r="E82" s="396"/>
      <c r="F82" s="396"/>
    </row>
    <row r="83" spans="1:6" ht="15">
      <c r="A83" s="396"/>
      <c r="B83" s="396"/>
      <c r="C83" s="396"/>
      <c r="D83" s="396"/>
      <c r="E83" s="396"/>
      <c r="F83" s="396"/>
    </row>
    <row r="85" ht="15">
      <c r="A85" s="1" t="s">
        <v>147</v>
      </c>
    </row>
    <row r="86" spans="1:5" ht="15">
      <c r="A86" s="179" t="s">
        <v>148</v>
      </c>
      <c r="B86" s="179" t="s">
        <v>28</v>
      </c>
      <c r="C86" s="179" t="s">
        <v>149</v>
      </c>
      <c r="D86" s="179" t="s">
        <v>29</v>
      </c>
      <c r="E86" s="179" t="s">
        <v>66</v>
      </c>
    </row>
    <row r="87" spans="1:5" ht="15">
      <c r="A87" s="30" t="s">
        <v>150</v>
      </c>
      <c r="B87" s="32">
        <v>30536.650045371505</v>
      </c>
      <c r="C87" s="31">
        <f>B87/$B$90</f>
        <v>0.8511618911956373</v>
      </c>
      <c r="D87" s="32">
        <v>88291.96008065807</v>
      </c>
      <c r="E87" s="31">
        <f>B87/D87</f>
        <v>0.34585991768078445</v>
      </c>
    </row>
    <row r="88" spans="1:5" ht="15">
      <c r="A88" s="30" t="s">
        <v>151</v>
      </c>
      <c r="B88" s="32">
        <v>5339.779998361194</v>
      </c>
      <c r="C88" s="31">
        <f>B88/$B$90</f>
        <v>0.1488381088043627</v>
      </c>
      <c r="D88" s="32">
        <v>31643.33004855397</v>
      </c>
      <c r="E88" s="31">
        <f>B88/D88</f>
        <v>0.16874899039284932</v>
      </c>
    </row>
    <row r="89" spans="1:5" ht="15">
      <c r="A89" s="30" t="s">
        <v>152</v>
      </c>
      <c r="B89" s="183">
        <v>0</v>
      </c>
      <c r="C89" s="31">
        <f>B89/$B$90</f>
        <v>0</v>
      </c>
      <c r="D89" s="32">
        <v>10505.550003201359</v>
      </c>
      <c r="E89" s="31">
        <f>B89/D89</f>
        <v>0</v>
      </c>
    </row>
    <row r="90" spans="1:5" ht="15">
      <c r="A90" s="179" t="s">
        <v>2</v>
      </c>
      <c r="B90" s="35">
        <f>SUM(B87:B89)</f>
        <v>35876.4300437327</v>
      </c>
      <c r="C90" s="34">
        <f>B90/$B$90</f>
        <v>1</v>
      </c>
      <c r="D90" s="35">
        <f>SUM(D87:D89)</f>
        <v>130440.8401324134</v>
      </c>
      <c r="E90" s="34">
        <f>B90/D90</f>
        <v>0.2750398572051033</v>
      </c>
    </row>
    <row r="91" spans="1:6" ht="15">
      <c r="A91" s="397" t="s">
        <v>27</v>
      </c>
      <c r="B91" s="397"/>
      <c r="C91" s="397"/>
      <c r="D91" s="397"/>
      <c r="E91" s="397"/>
      <c r="F91" s="397"/>
    </row>
    <row r="92" spans="1:6" ht="15">
      <c r="A92" s="397"/>
      <c r="B92" s="397"/>
      <c r="C92" s="397"/>
      <c r="D92" s="397"/>
      <c r="E92" s="397"/>
      <c r="F92" s="397"/>
    </row>
    <row r="95" ht="15" customHeight="1">
      <c r="G95" s="41"/>
    </row>
    <row r="96" ht="15">
      <c r="G96" s="41"/>
    </row>
  </sheetData>
  <sheetProtection/>
  <mergeCells count="8">
    <mergeCell ref="A5:F8"/>
    <mergeCell ref="A28:F40"/>
    <mergeCell ref="A65:F69"/>
    <mergeCell ref="A80:F83"/>
    <mergeCell ref="A91:F92"/>
    <mergeCell ref="A59:F60"/>
    <mergeCell ref="A77:F78"/>
    <mergeCell ref="A25:F26"/>
  </mergeCells>
  <printOptions horizontalCentered="1"/>
  <pageMargins left="0.5905511811023623" right="0.5905511811023623" top="0.5905511811023623" bottom="0.5905511811023623" header="0.31496062992125984" footer="0.31496062992125984"/>
  <pageSetup horizontalDpi="600" verticalDpi="600" orientation="portrait" scale="76" r:id="rId1"/>
  <headerFooter>
    <oddHeader>&amp;R&amp;12Región de O'Higgins, Información Censo 2007</oddHeader>
  </headerFooter>
  <rowBreaks count="1" manualBreakCount="1">
    <brk id="60" max="5" man="1"/>
  </rowBreaks>
  <ignoredErrors>
    <ignoredError sqref="C90 C24" formula="1"/>
  </ignoredErrors>
</worksheet>
</file>

<file path=xl/worksheets/sheet8.xml><?xml version="1.0" encoding="utf-8"?>
<worksheet xmlns="http://schemas.openxmlformats.org/spreadsheetml/2006/main" xmlns:r="http://schemas.openxmlformats.org/officeDocument/2006/relationships">
  <dimension ref="A1:E28"/>
  <sheetViews>
    <sheetView view="pageBreakPreview" zoomScaleSheetLayoutView="100" zoomScalePageLayoutView="0" workbookViewId="0" topLeftCell="A1">
      <selection activeCell="G22" sqref="G22"/>
    </sheetView>
  </sheetViews>
  <sheetFormatPr defaultColWidth="11.421875" defaultRowHeight="15"/>
  <cols>
    <col min="1" max="2" width="20.8515625" style="2" customWidth="1"/>
    <col min="3" max="3" width="7.28125" style="2" customWidth="1"/>
    <col min="4" max="4" width="20.28125" style="2" customWidth="1"/>
    <col min="5" max="5" width="21.28125" style="2" customWidth="1"/>
    <col min="6" max="16384" width="11.421875" style="2" customWidth="1"/>
  </cols>
  <sheetData>
    <row r="1" ht="15.75" customHeight="1">
      <c r="A1" s="1" t="s">
        <v>67</v>
      </c>
    </row>
    <row r="2" ht="15.75" customHeight="1">
      <c r="A2" s="1"/>
    </row>
    <row r="3" ht="15.75" customHeight="1"/>
    <row r="4" spans="1:5" ht="21" customHeight="1">
      <c r="A4" s="401" t="s">
        <v>187</v>
      </c>
      <c r="B4" s="401"/>
      <c r="D4" s="401" t="s">
        <v>181</v>
      </c>
      <c r="E4" s="401"/>
    </row>
    <row r="5" spans="1:5" ht="15.75" customHeight="1">
      <c r="A5" s="402" t="s">
        <v>68</v>
      </c>
      <c r="B5" s="403"/>
      <c r="D5" s="402" t="s">
        <v>68</v>
      </c>
      <c r="E5" s="403"/>
    </row>
    <row r="6" spans="1:5" ht="15.75" customHeight="1">
      <c r="A6" s="398" t="s">
        <v>182</v>
      </c>
      <c r="B6" s="399"/>
      <c r="D6" s="398" t="s">
        <v>165</v>
      </c>
      <c r="E6" s="399"/>
    </row>
    <row r="7" spans="1:5" ht="15.75" customHeight="1">
      <c r="A7" s="398" t="s">
        <v>183</v>
      </c>
      <c r="B7" s="399"/>
      <c r="D7" s="398" t="s">
        <v>166</v>
      </c>
      <c r="E7" s="399"/>
    </row>
    <row r="8" spans="1:5" ht="15.75" customHeight="1">
      <c r="A8" s="398" t="s">
        <v>184</v>
      </c>
      <c r="B8" s="399"/>
      <c r="D8" s="398" t="s">
        <v>167</v>
      </c>
      <c r="E8" s="399"/>
    </row>
    <row r="9" spans="1:5" ht="15.75" customHeight="1">
      <c r="A9" s="398" t="s">
        <v>185</v>
      </c>
      <c r="B9" s="399"/>
      <c r="D9" s="398" t="s">
        <v>168</v>
      </c>
      <c r="E9" s="399"/>
    </row>
    <row r="10" spans="1:5" ht="15.75" customHeight="1">
      <c r="A10" s="398" t="s">
        <v>330</v>
      </c>
      <c r="B10" s="399"/>
      <c r="D10" s="398" t="s">
        <v>169</v>
      </c>
      <c r="E10" s="399"/>
    </row>
    <row r="11" spans="1:5" ht="15.75" customHeight="1">
      <c r="A11" s="398" t="s">
        <v>186</v>
      </c>
      <c r="B11" s="399"/>
      <c r="D11" s="398" t="s">
        <v>170</v>
      </c>
      <c r="E11" s="399"/>
    </row>
    <row r="12" spans="1:5" ht="15.75" customHeight="1">
      <c r="A12" s="239"/>
      <c r="B12" s="239"/>
      <c r="D12" s="398" t="s">
        <v>171</v>
      </c>
      <c r="E12" s="399"/>
    </row>
    <row r="13" spans="1:5" ht="15.75" customHeight="1">
      <c r="A13" s="240"/>
      <c r="B13" s="240"/>
      <c r="D13" s="398" t="s">
        <v>172</v>
      </c>
      <c r="E13" s="399"/>
    </row>
    <row r="14" spans="1:5" ht="21" customHeight="1">
      <c r="A14" s="401" t="s">
        <v>331</v>
      </c>
      <c r="B14" s="401"/>
      <c r="D14" s="398" t="s">
        <v>173</v>
      </c>
      <c r="E14" s="399"/>
    </row>
    <row r="15" spans="1:5" ht="15.75" customHeight="1">
      <c r="A15" s="402" t="s">
        <v>68</v>
      </c>
      <c r="B15" s="403"/>
      <c r="D15" s="398" t="s">
        <v>174</v>
      </c>
      <c r="E15" s="399"/>
    </row>
    <row r="16" spans="1:5" ht="15.75" customHeight="1">
      <c r="A16" s="398" t="s">
        <v>190</v>
      </c>
      <c r="B16" s="399"/>
      <c r="D16" s="398" t="s">
        <v>175</v>
      </c>
      <c r="E16" s="399"/>
    </row>
    <row r="17" spans="1:5" ht="15.75" customHeight="1">
      <c r="A17" s="398" t="s">
        <v>196</v>
      </c>
      <c r="B17" s="399"/>
      <c r="D17" s="398" t="s">
        <v>176</v>
      </c>
      <c r="E17" s="399"/>
    </row>
    <row r="18" spans="1:5" ht="15.75" customHeight="1">
      <c r="A18" s="398" t="s">
        <v>197</v>
      </c>
      <c r="B18" s="399"/>
      <c r="D18" s="398" t="s">
        <v>177</v>
      </c>
      <c r="E18" s="399"/>
    </row>
    <row r="19" spans="1:5" ht="15.75" customHeight="1">
      <c r="A19" s="398" t="s">
        <v>195</v>
      </c>
      <c r="B19" s="399"/>
      <c r="D19" s="398" t="s">
        <v>178</v>
      </c>
      <c r="E19" s="399"/>
    </row>
    <row r="20" spans="1:5" ht="15.75" customHeight="1">
      <c r="A20" s="398" t="s">
        <v>193</v>
      </c>
      <c r="B20" s="399"/>
      <c r="D20" s="398" t="s">
        <v>332</v>
      </c>
      <c r="E20" s="399"/>
    </row>
    <row r="21" spans="1:5" ht="15.75" customHeight="1">
      <c r="A21" s="398" t="s">
        <v>189</v>
      </c>
      <c r="B21" s="399"/>
      <c r="D21" s="398" t="s">
        <v>179</v>
      </c>
      <c r="E21" s="399"/>
    </row>
    <row r="22" spans="1:5" ht="15.75" customHeight="1">
      <c r="A22" s="404" t="s">
        <v>188</v>
      </c>
      <c r="B22" s="404"/>
      <c r="D22" s="398" t="s">
        <v>180</v>
      </c>
      <c r="E22" s="399"/>
    </row>
    <row r="23" spans="1:5" ht="15.75" customHeight="1">
      <c r="A23" s="398" t="s">
        <v>194</v>
      </c>
      <c r="B23" s="399"/>
      <c r="C23" s="241"/>
      <c r="D23" s="241"/>
      <c r="E23" s="241"/>
    </row>
    <row r="24" spans="1:5" ht="15.75" customHeight="1">
      <c r="A24" s="398" t="s">
        <v>191</v>
      </c>
      <c r="B24" s="399"/>
      <c r="C24" s="241"/>
      <c r="D24" s="241"/>
      <c r="E24" s="241"/>
    </row>
    <row r="25" spans="1:5" ht="15.75" customHeight="1">
      <c r="A25" s="398" t="s">
        <v>192</v>
      </c>
      <c r="B25" s="399"/>
      <c r="C25" s="241"/>
      <c r="D25" s="241"/>
      <c r="E25" s="241"/>
    </row>
    <row r="26" spans="1:5" ht="15.75" customHeight="1">
      <c r="A26" s="242"/>
      <c r="B26" s="242"/>
      <c r="C26" s="241"/>
      <c r="D26" s="241"/>
      <c r="E26" s="241"/>
    </row>
    <row r="27" spans="1:5" ht="15.75" customHeight="1">
      <c r="A27" s="400" t="s">
        <v>333</v>
      </c>
      <c r="B27" s="400"/>
      <c r="C27" s="400"/>
      <c r="D27" s="400"/>
      <c r="E27" s="400"/>
    </row>
    <row r="28" spans="1:5" ht="15.75" customHeight="1">
      <c r="A28" s="400"/>
      <c r="B28" s="400"/>
      <c r="C28" s="400"/>
      <c r="D28" s="400"/>
      <c r="E28" s="400"/>
    </row>
  </sheetData>
  <sheetProtection/>
  <mergeCells count="40">
    <mergeCell ref="A4:B4"/>
    <mergeCell ref="A5:B5"/>
    <mergeCell ref="A6:B6"/>
    <mergeCell ref="A7:B7"/>
    <mergeCell ref="A8:B8"/>
    <mergeCell ref="A9:B9"/>
    <mergeCell ref="A23:B23"/>
    <mergeCell ref="A10:B10"/>
    <mergeCell ref="A11:B11"/>
    <mergeCell ref="A14:B14"/>
    <mergeCell ref="A15:B15"/>
    <mergeCell ref="A16:B16"/>
    <mergeCell ref="A17:B17"/>
    <mergeCell ref="A24:B24"/>
    <mergeCell ref="A25:B25"/>
    <mergeCell ref="D4:E4"/>
    <mergeCell ref="D5:E5"/>
    <mergeCell ref="D6:E6"/>
    <mergeCell ref="A18:B18"/>
    <mergeCell ref="A19:B19"/>
    <mergeCell ref="A20:B20"/>
    <mergeCell ref="A21:B21"/>
    <mergeCell ref="A22:B22"/>
    <mergeCell ref="D18:E18"/>
    <mergeCell ref="D7:E7"/>
    <mergeCell ref="D8:E8"/>
    <mergeCell ref="D9:E9"/>
    <mergeCell ref="D10:E10"/>
    <mergeCell ref="D11:E11"/>
    <mergeCell ref="D12:E12"/>
    <mergeCell ref="D19:E19"/>
    <mergeCell ref="D20:E20"/>
    <mergeCell ref="D21:E21"/>
    <mergeCell ref="D22:E22"/>
    <mergeCell ref="A27:E28"/>
    <mergeCell ref="D13:E13"/>
    <mergeCell ref="D14:E14"/>
    <mergeCell ref="D15:E15"/>
    <mergeCell ref="D16:E16"/>
    <mergeCell ref="D17:E17"/>
  </mergeCells>
  <printOptions horizontalCentered="1"/>
  <pageMargins left="0.5905511811023623" right="0.5905511811023623" top="0.5905511811023623" bottom="0.5905511811023623" header="0.31496062992125984" footer="0.31496062992125984"/>
  <pageSetup horizontalDpi="600" verticalDpi="600" orientation="landscape" scale="99" r:id="rId1"/>
  <headerFooter>
    <oddHeader>&amp;R&amp;12Región de O'Higgins</oddHeader>
  </headerFooter>
</worksheet>
</file>

<file path=xl/worksheets/sheet9.xml><?xml version="1.0" encoding="utf-8"?>
<worksheet xmlns="http://schemas.openxmlformats.org/spreadsheetml/2006/main" xmlns:r="http://schemas.openxmlformats.org/officeDocument/2006/relationships">
  <dimension ref="A1:G65"/>
  <sheetViews>
    <sheetView view="pageBreakPreview" zoomScale="90" zoomScaleSheetLayoutView="90" zoomScalePageLayoutView="0" workbookViewId="0" topLeftCell="A1">
      <selection activeCell="A1" sqref="A1"/>
    </sheetView>
  </sheetViews>
  <sheetFormatPr defaultColWidth="11.421875" defaultRowHeight="15"/>
  <cols>
    <col min="1" max="1" width="48.00390625" style="193" customWidth="1"/>
    <col min="2" max="2" width="19.8515625" style="193" customWidth="1"/>
    <col min="3" max="3" width="7.140625" style="193" customWidth="1"/>
    <col min="4" max="4" width="43.7109375" style="193" bestFit="1" customWidth="1"/>
    <col min="5" max="5" width="26.00390625" style="193" bestFit="1" customWidth="1"/>
    <col min="6" max="6" width="33.7109375" style="193" customWidth="1"/>
    <col min="7" max="16384" width="11.421875" style="193" customWidth="1"/>
  </cols>
  <sheetData>
    <row r="1" spans="1:7" ht="21">
      <c r="A1" s="261" t="s">
        <v>63</v>
      </c>
      <c r="B1" s="260"/>
      <c r="C1" s="260"/>
      <c r="D1" s="260"/>
      <c r="E1" s="260"/>
      <c r="F1" s="260"/>
      <c r="G1" s="260"/>
    </row>
    <row r="2" spans="1:7" ht="21">
      <c r="A2" s="260"/>
      <c r="B2" s="260"/>
      <c r="C2" s="261"/>
      <c r="D2" s="261"/>
      <c r="E2" s="261"/>
      <c r="F2" s="261"/>
      <c r="G2" s="261"/>
    </row>
    <row r="3" spans="1:7" ht="21">
      <c r="A3" s="267" t="s">
        <v>7</v>
      </c>
      <c r="B3" s="267" t="s">
        <v>45</v>
      </c>
      <c r="C3" s="261"/>
      <c r="D3" s="267" t="s">
        <v>11</v>
      </c>
      <c r="E3" s="267" t="s">
        <v>47</v>
      </c>
      <c r="F3" s="267" t="s">
        <v>45</v>
      </c>
      <c r="G3" s="261"/>
    </row>
    <row r="4" spans="1:7" ht="21">
      <c r="A4" s="264" t="s">
        <v>313</v>
      </c>
      <c r="B4" s="268" t="s">
        <v>43</v>
      </c>
      <c r="C4" s="260"/>
      <c r="D4" s="264" t="s">
        <v>198</v>
      </c>
      <c r="E4" s="264" t="s">
        <v>165</v>
      </c>
      <c r="F4" s="268" t="s">
        <v>43</v>
      </c>
      <c r="G4" s="261"/>
    </row>
    <row r="5" spans="1:7" ht="21">
      <c r="A5" s="264" t="s">
        <v>224</v>
      </c>
      <c r="B5" s="268" t="s">
        <v>48</v>
      </c>
      <c r="C5" s="260"/>
      <c r="D5" s="264" t="s">
        <v>282</v>
      </c>
      <c r="E5" s="264" t="s">
        <v>166</v>
      </c>
      <c r="F5" s="268" t="s">
        <v>83</v>
      </c>
      <c r="G5" s="261"/>
    </row>
    <row r="6" spans="1:7" ht="21">
      <c r="A6" s="266"/>
      <c r="B6" s="266"/>
      <c r="C6" s="260"/>
      <c r="D6" s="264" t="s">
        <v>199</v>
      </c>
      <c r="E6" s="264" t="s">
        <v>167</v>
      </c>
      <c r="F6" s="268" t="s">
        <v>95</v>
      </c>
      <c r="G6" s="261"/>
    </row>
    <row r="7" spans="1:7" ht="21">
      <c r="A7" s="260"/>
      <c r="B7" s="260"/>
      <c r="C7" s="260"/>
      <c r="D7" s="264" t="s">
        <v>200</v>
      </c>
      <c r="E7" s="264" t="s">
        <v>168</v>
      </c>
      <c r="F7" s="268" t="s">
        <v>43</v>
      </c>
      <c r="G7" s="261"/>
    </row>
    <row r="8" spans="1:7" ht="21">
      <c r="A8" s="260"/>
      <c r="B8" s="260"/>
      <c r="C8" s="260"/>
      <c r="D8" s="264" t="s">
        <v>201</v>
      </c>
      <c r="E8" s="264" t="s">
        <v>169</v>
      </c>
      <c r="F8" s="268" t="s">
        <v>43</v>
      </c>
      <c r="G8" s="260"/>
    </row>
    <row r="9" spans="1:7" ht="21">
      <c r="A9" s="267" t="s">
        <v>8</v>
      </c>
      <c r="B9" s="267" t="s">
        <v>45</v>
      </c>
      <c r="C9" s="260"/>
      <c r="D9" s="264" t="s">
        <v>202</v>
      </c>
      <c r="E9" s="264" t="s">
        <v>170</v>
      </c>
      <c r="F9" s="268" t="s">
        <v>43</v>
      </c>
      <c r="G9" s="260"/>
    </row>
    <row r="10" spans="1:7" ht="21">
      <c r="A10" s="265" t="s">
        <v>220</v>
      </c>
      <c r="B10" s="268" t="s">
        <v>48</v>
      </c>
      <c r="C10" s="260"/>
      <c r="D10" s="264" t="s">
        <v>283</v>
      </c>
      <c r="E10" s="264" t="s">
        <v>171</v>
      </c>
      <c r="F10" s="268" t="s">
        <v>48</v>
      </c>
      <c r="G10" s="260"/>
    </row>
    <row r="11" spans="1:7" ht="21">
      <c r="A11" s="265" t="s">
        <v>219</v>
      </c>
      <c r="B11" s="268" t="s">
        <v>43</v>
      </c>
      <c r="C11" s="260"/>
      <c r="D11" s="264" t="s">
        <v>314</v>
      </c>
      <c r="E11" s="264" t="s">
        <v>172</v>
      </c>
      <c r="F11" s="268" t="s">
        <v>82</v>
      </c>
      <c r="G11" s="260"/>
    </row>
    <row r="12" spans="1:7" ht="21">
      <c r="A12" s="265" t="s">
        <v>222</v>
      </c>
      <c r="B12" s="268" t="s">
        <v>43</v>
      </c>
      <c r="C12" s="260"/>
      <c r="D12" s="264" t="s">
        <v>308</v>
      </c>
      <c r="E12" s="264" t="s">
        <v>173</v>
      </c>
      <c r="F12" s="268" t="s">
        <v>48</v>
      </c>
      <c r="G12" s="260"/>
    </row>
    <row r="13" spans="1:7" ht="21">
      <c r="A13" s="265" t="s">
        <v>338</v>
      </c>
      <c r="B13" s="268" t="s">
        <v>46</v>
      </c>
      <c r="C13" s="260"/>
      <c r="D13" s="264" t="s">
        <v>203</v>
      </c>
      <c r="E13" s="264" t="s">
        <v>174</v>
      </c>
      <c r="F13" s="268" t="s">
        <v>46</v>
      </c>
      <c r="G13" s="260"/>
    </row>
    <row r="14" spans="1:7" ht="21">
      <c r="A14" s="265" t="s">
        <v>339</v>
      </c>
      <c r="B14" s="268" t="s">
        <v>95</v>
      </c>
      <c r="C14" s="260"/>
      <c r="D14" s="264" t="s">
        <v>324</v>
      </c>
      <c r="E14" s="264" t="s">
        <v>175</v>
      </c>
      <c r="F14" s="268" t="s">
        <v>83</v>
      </c>
      <c r="G14" s="260"/>
    </row>
    <row r="15" spans="1:7" ht="21">
      <c r="A15" s="265" t="s">
        <v>223</v>
      </c>
      <c r="B15" s="268" t="s">
        <v>43</v>
      </c>
      <c r="C15" s="260"/>
      <c r="D15" s="264" t="s">
        <v>204</v>
      </c>
      <c r="E15" s="264" t="s">
        <v>176</v>
      </c>
      <c r="F15" s="268" t="s">
        <v>83</v>
      </c>
      <c r="G15" s="260"/>
    </row>
    <row r="16" spans="1:7" ht="21">
      <c r="A16" s="265" t="s">
        <v>340</v>
      </c>
      <c r="B16" s="268" t="s">
        <v>207</v>
      </c>
      <c r="C16" s="260"/>
      <c r="D16" s="264" t="s">
        <v>205</v>
      </c>
      <c r="E16" s="264" t="s">
        <v>206</v>
      </c>
      <c r="F16" s="268" t="s">
        <v>82</v>
      </c>
      <c r="G16" s="260"/>
    </row>
    <row r="17" spans="1:6" ht="21">
      <c r="A17" s="265" t="s">
        <v>221</v>
      </c>
      <c r="B17" s="268" t="s">
        <v>341</v>
      </c>
      <c r="C17" s="260"/>
      <c r="D17" s="264" t="s">
        <v>284</v>
      </c>
      <c r="E17" s="264" t="s">
        <v>178</v>
      </c>
      <c r="F17" s="268" t="s">
        <v>207</v>
      </c>
    </row>
    <row r="18" spans="1:6" ht="21">
      <c r="A18" s="264" t="s">
        <v>342</v>
      </c>
      <c r="B18" s="268" t="s">
        <v>43</v>
      </c>
      <c r="C18" s="260"/>
      <c r="D18" s="264" t="s">
        <v>285</v>
      </c>
      <c r="E18" s="264" t="s">
        <v>208</v>
      </c>
      <c r="F18" s="268" t="s">
        <v>48</v>
      </c>
    </row>
    <row r="19" spans="1:6" ht="21">
      <c r="A19" s="263"/>
      <c r="B19" s="263"/>
      <c r="C19" s="260"/>
      <c r="D19" s="264" t="s">
        <v>309</v>
      </c>
      <c r="E19" s="264" t="s">
        <v>179</v>
      </c>
      <c r="F19" s="268" t="s">
        <v>83</v>
      </c>
    </row>
    <row r="20" spans="1:6" ht="21">
      <c r="A20" s="260"/>
      <c r="B20" s="260"/>
      <c r="C20" s="260"/>
      <c r="D20" s="264" t="s">
        <v>286</v>
      </c>
      <c r="E20" s="264" t="s">
        <v>180</v>
      </c>
      <c r="F20" s="268" t="s">
        <v>83</v>
      </c>
    </row>
    <row r="21" spans="1:6" ht="21">
      <c r="A21" s="405" t="s">
        <v>322</v>
      </c>
      <c r="B21" s="405"/>
      <c r="C21" s="260"/>
      <c r="D21" s="264" t="s">
        <v>209</v>
      </c>
      <c r="E21" s="264" t="s">
        <v>182</v>
      </c>
      <c r="F21" s="268" t="s">
        <v>83</v>
      </c>
    </row>
    <row r="22" spans="1:6" ht="21">
      <c r="A22" s="406" t="s">
        <v>362</v>
      </c>
      <c r="B22" s="406"/>
      <c r="C22" s="260"/>
      <c r="D22" s="264" t="s">
        <v>260</v>
      </c>
      <c r="E22" s="264" t="s">
        <v>183</v>
      </c>
      <c r="F22" s="268" t="s">
        <v>43</v>
      </c>
    </row>
    <row r="23" spans="1:6" ht="21">
      <c r="A23" s="260"/>
      <c r="B23" s="260"/>
      <c r="C23" s="260"/>
      <c r="D23" s="264" t="s">
        <v>210</v>
      </c>
      <c r="E23" s="264" t="s">
        <v>184</v>
      </c>
      <c r="F23" s="268" t="s">
        <v>281</v>
      </c>
    </row>
    <row r="24" spans="1:6" ht="21">
      <c r="A24" s="260"/>
      <c r="B24" s="260"/>
      <c r="C24" s="260"/>
      <c r="D24" s="264" t="s">
        <v>211</v>
      </c>
      <c r="E24" s="264" t="s">
        <v>185</v>
      </c>
      <c r="F24" s="268" t="s">
        <v>48</v>
      </c>
    </row>
    <row r="25" spans="1:6" ht="21">
      <c r="A25" s="260"/>
      <c r="B25" s="260"/>
      <c r="C25" s="260"/>
      <c r="D25" s="264" t="s">
        <v>212</v>
      </c>
      <c r="E25" s="264" t="s">
        <v>261</v>
      </c>
      <c r="F25" s="268" t="s">
        <v>43</v>
      </c>
    </row>
    <row r="26" spans="1:6" ht="21">
      <c r="A26" s="267" t="s">
        <v>9</v>
      </c>
      <c r="B26" s="267" t="s">
        <v>44</v>
      </c>
      <c r="C26" s="260"/>
      <c r="D26" s="264" t="s">
        <v>213</v>
      </c>
      <c r="E26" s="264" t="s">
        <v>186</v>
      </c>
      <c r="F26" s="268" t="s">
        <v>82</v>
      </c>
    </row>
    <row r="27" spans="1:6" ht="21">
      <c r="A27" s="264" t="s">
        <v>343</v>
      </c>
      <c r="B27" s="264" t="s">
        <v>162</v>
      </c>
      <c r="C27" s="260"/>
      <c r="D27" s="264" t="s">
        <v>325</v>
      </c>
      <c r="E27" s="264" t="s">
        <v>188</v>
      </c>
      <c r="F27" s="268" t="s">
        <v>82</v>
      </c>
    </row>
    <row r="28" spans="1:6" ht="21">
      <c r="A28" s="264" t="s">
        <v>344</v>
      </c>
      <c r="B28" s="264" t="s">
        <v>164</v>
      </c>
      <c r="C28" s="260"/>
      <c r="D28" s="264" t="s">
        <v>262</v>
      </c>
      <c r="E28" s="264" t="s">
        <v>189</v>
      </c>
      <c r="F28" s="268" t="s">
        <v>95</v>
      </c>
    </row>
    <row r="29" spans="1:6" ht="21">
      <c r="A29" s="264" t="s">
        <v>363</v>
      </c>
      <c r="B29" s="264" t="s">
        <v>163</v>
      </c>
      <c r="C29" s="260"/>
      <c r="D29" s="264" t="s">
        <v>214</v>
      </c>
      <c r="E29" s="264" t="s">
        <v>190</v>
      </c>
      <c r="F29" s="268" t="s">
        <v>83</v>
      </c>
    </row>
    <row r="30" spans="1:6" ht="21">
      <c r="A30" s="266"/>
      <c r="B30" s="266"/>
      <c r="C30" s="260"/>
      <c r="D30" s="264" t="s">
        <v>215</v>
      </c>
      <c r="E30" s="264" t="s">
        <v>191</v>
      </c>
      <c r="F30" s="268" t="s">
        <v>46</v>
      </c>
    </row>
    <row r="31" spans="1:6" ht="21">
      <c r="A31" s="266"/>
      <c r="B31" s="266"/>
      <c r="C31" s="260"/>
      <c r="D31" s="264" t="s">
        <v>216</v>
      </c>
      <c r="E31" s="264" t="s">
        <v>192</v>
      </c>
      <c r="F31" s="268" t="s">
        <v>83</v>
      </c>
    </row>
    <row r="32" spans="1:6" ht="21">
      <c r="A32" s="266"/>
      <c r="B32" s="266"/>
      <c r="C32" s="260"/>
      <c r="D32" s="264" t="s">
        <v>326</v>
      </c>
      <c r="E32" s="264" t="s">
        <v>193</v>
      </c>
      <c r="F32" s="268" t="s">
        <v>48</v>
      </c>
    </row>
    <row r="33" spans="1:6" ht="21">
      <c r="A33" s="405" t="s">
        <v>10</v>
      </c>
      <c r="B33" s="405"/>
      <c r="C33" s="260"/>
      <c r="D33" s="264" t="s">
        <v>287</v>
      </c>
      <c r="E33" s="264" t="s">
        <v>194</v>
      </c>
      <c r="F33" s="268" t="s">
        <v>95</v>
      </c>
    </row>
    <row r="34" spans="1:6" ht="21">
      <c r="A34" s="406" t="s">
        <v>364</v>
      </c>
      <c r="B34" s="406"/>
      <c r="C34" s="260"/>
      <c r="D34" s="264" t="s">
        <v>217</v>
      </c>
      <c r="E34" s="264" t="s">
        <v>195</v>
      </c>
      <c r="F34" s="268" t="s">
        <v>83</v>
      </c>
    </row>
    <row r="35" spans="1:6" ht="21">
      <c r="A35" s="260"/>
      <c r="B35" s="260"/>
      <c r="C35" s="260"/>
      <c r="D35" s="264" t="s">
        <v>218</v>
      </c>
      <c r="E35" s="264" t="s">
        <v>196</v>
      </c>
      <c r="F35" s="268" t="s">
        <v>43</v>
      </c>
    </row>
    <row r="36" spans="1:6" ht="21">
      <c r="A36" s="260"/>
      <c r="B36" s="260"/>
      <c r="C36" s="260"/>
      <c r="D36" s="264" t="s">
        <v>327</v>
      </c>
      <c r="E36" s="264" t="s">
        <v>197</v>
      </c>
      <c r="F36" s="268" t="s">
        <v>310</v>
      </c>
    </row>
    <row r="37" spans="1:6" ht="21" customHeight="1">
      <c r="A37" s="407" t="s">
        <v>227</v>
      </c>
      <c r="B37" s="407"/>
      <c r="C37" s="407"/>
      <c r="D37" s="407"/>
      <c r="E37" s="407"/>
      <c r="F37" s="407"/>
    </row>
    <row r="65" spans="1:3" s="192" customFormat="1" ht="21">
      <c r="A65" s="262"/>
      <c r="B65" s="262"/>
      <c r="C65" s="262"/>
    </row>
  </sheetData>
  <sheetProtection/>
  <mergeCells count="5">
    <mergeCell ref="A21:B21"/>
    <mergeCell ref="A22:B22"/>
    <mergeCell ref="A33:B33"/>
    <mergeCell ref="A34:B34"/>
    <mergeCell ref="A37:F37"/>
  </mergeCells>
  <printOptions horizontalCentered="1"/>
  <pageMargins left="0.5905511811023623" right="0.5905511811023623" top="0.5905511811023623" bottom="0.5905511811023623" header="0.31496062992125984" footer="0.31496062992125984"/>
  <pageSetup horizontalDpi="600" verticalDpi="600" orientation="landscape" scale="65" r:id="rId1"/>
  <headerFooter>
    <oddHeader>&amp;R&amp;12Región de O'Higgins</oddHeader>
  </headerFooter>
  <rowBreaks count="1" manualBreakCount="1">
    <brk id="3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2015-03-31T14:44:41Z</cp:lastPrinted>
  <dcterms:created xsi:type="dcterms:W3CDTF">2013-06-10T19:00:49Z</dcterms:created>
  <dcterms:modified xsi:type="dcterms:W3CDTF">2019-05-28T18:50:55Z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