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<sst xmlns="http://schemas.openxmlformats.org/spreadsheetml/2006/main" count="187" uniqueCount="86">
  <si>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</si>
  <si>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</si>
  <si>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</si>
  <si>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</si>
  <si>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</si>
  <si>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</si>
  <si>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</si>
  <si>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</si>
  <si>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</si>
  <si>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</si>
  <si>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</si>
  <si>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</si>
  <si>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</si>
  <si>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</si>
  <si>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</si>
  <si>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</si>
  <si>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</si>
  <si>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</si>
  <si>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</si>
  <si>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</si>
  <si>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</si>
  <si>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</si>
  <si>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</si>
  <si>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</si>
  <si>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</si>
  <si>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</si>
  <si>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</si>
  <si>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</si>
  <si>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</si>
  <si>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</si>
  <si>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</si>
  <si>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</si>
  <si>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</si>
  <si>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</si>
  <si>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</si>
  <si>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</si>
  <si>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</si>
  <si>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</si>
  <si>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</si>
  <si>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</si>
  <si>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</si>
  <si>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</si>
  <si>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</si>
  <si>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</si>
  <si>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</si>
  <si>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</si>
  <si>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</si>
  <si>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</si>
  <si>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</si>
  <si>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</si>
  <si>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</si>
  <si>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</si>
  <si>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</si>
  <si>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</si>
  <si>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</si>
  <si>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</si>
  <si>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</si>
  <si>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</si>
  <si>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</si>
  <si>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</si>
  <si>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</si>
  <si>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</si>
  <si>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</si>
  <si>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</si>
  <si>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</si>
  <si>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</si>
  <si>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</si>
  <si>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</si>
  <si>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</si>
  <si>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</si>
  <si>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</si>
  <si>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</si>
  <si>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</si>
  <si>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</si>
  <si>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</si>
  <si>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</si>
  <si>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</si>
  <si>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</si>
  <si>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</si>
  <si>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</si>
  <si>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</si>
  <si>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</si>
  <si>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</t>
  </si>
  <si>
    <t>Octubre 2019</t>
  </si>
  <si>
    <t>Nota: lunes 14 de octubre feriado nacional en Argentina y Canadá, mercados cerrados.</t>
  </si>
  <si>
    <t>semana del 14 al 20 de octubre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</si>
</sst>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6" t="s">
        <v>47</v>
      </c>
      <c r="B10" s="186"/>
      <c r="C10" s="186"/>
      <c r="D10" s="187"/>
      <c r="E10" s="186"/>
      <c r="F10" s="186"/>
      <c r="G10" s="59"/>
      <c r="H10" s="58"/>
    </row>
    <row r="11" spans="1:8" ht="18">
      <c r="A11" s="188" t="s">
        <v>49</v>
      </c>
      <c r="B11" s="188"/>
      <c r="C11" s="188"/>
      <c r="D11" s="188"/>
      <c r="E11" s="188"/>
      <c r="F11" s="18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1" t="s">
        <v>44</v>
      </c>
      <c r="B14" s="181"/>
      <c r="C14" s="181"/>
      <c r="D14" s="182"/>
      <c r="E14" s="181"/>
      <c r="F14" s="181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1" t="s">
        <v>77</v>
      </c>
      <c r="B18" s="181"/>
      <c r="C18" s="181"/>
      <c r="D18" s="182"/>
      <c r="E18" s="181"/>
      <c r="F18" s="181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1" t="s">
        <v>45</v>
      </c>
      <c r="B22" s="181"/>
      <c r="C22" s="181"/>
      <c r="D22" s="182"/>
      <c r="E22" s="181"/>
      <c r="F22" s="181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9" t="s">
        <v>48</v>
      </c>
      <c r="C36" s="179"/>
      <c r="D36" s="179"/>
    </row>
    <row r="37" spans="2:4" ht="18">
      <c r="B37" s="179" t="s">
        <v>57</v>
      </c>
      <c r="C37" s="179"/>
      <c r="D37" s="12"/>
    </row>
    <row r="38" spans="2:4" ht="18">
      <c r="B38" s="179" t="s">
        <v>58</v>
      </c>
      <c r="C38" s="179"/>
      <c r="D38" s="12"/>
    </row>
    <row r="39" spans="2:4" ht="18">
      <c r="B39" s="180" t="s">
        <v>46</v>
      </c>
      <c r="C39" s="180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14</v>
      </c>
      <c r="C4" s="45">
        <v>15</v>
      </c>
      <c r="D4" s="45">
        <v>16</v>
      </c>
      <c r="E4" s="45">
        <v>17</v>
      </c>
      <c r="F4" s="45">
        <v>18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140" t="s">
        <v>62</v>
      </c>
      <c r="C6" s="95">
        <v>228</v>
      </c>
      <c r="D6" s="87">
        <v>230</v>
      </c>
      <c r="E6" s="87">
        <v>230</v>
      </c>
      <c r="F6" s="87">
        <v>230</v>
      </c>
      <c r="G6" s="87">
        <v>228</v>
      </c>
      <c r="H6" s="95">
        <f>AVERAGE(B6:F6)</f>
        <v>229.5</v>
      </c>
      <c r="I6" s="95">
        <f>(H6/G6-1)*100</f>
        <v>0.6578947368421018</v>
      </c>
      <c r="J6" s="164">
        <v>234.85</v>
      </c>
      <c r="K6" s="153">
        <v>228.1429</v>
      </c>
      <c r="L6" s="95">
        <f>(K6/J6-1)*100</f>
        <v>-2.8559080263998338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224.5</v>
      </c>
      <c r="C10" s="95">
        <v>223</v>
      </c>
      <c r="D10" s="95">
        <v>225.3</v>
      </c>
      <c r="E10" s="95">
        <v>229.8</v>
      </c>
      <c r="F10" s="176">
        <v>232.3</v>
      </c>
      <c r="G10" s="29">
        <v>218.28000000000003</v>
      </c>
      <c r="H10" s="95">
        <f aca="true" t="shared" si="0" ref="H10:H16">AVERAGE(B10:F10)</f>
        <v>226.97999999999996</v>
      </c>
      <c r="I10" s="95">
        <f aca="true" t="shared" si="1" ref="I10:I16">(H10/G10-1)*100</f>
        <v>3.985706432105518</v>
      </c>
      <c r="J10" s="164">
        <v>217.5947</v>
      </c>
      <c r="K10" s="153">
        <v>211.26</v>
      </c>
      <c r="L10" s="95">
        <f>(K10/J10-1)*100</f>
        <v>-2.9112381873271698</v>
      </c>
      <c r="M10" s="4"/>
      <c r="N10" s="4"/>
      <c r="O10" s="4"/>
    </row>
    <row r="11" spans="1:15" ht="15">
      <c r="A11" s="34" t="s">
        <v>14</v>
      </c>
      <c r="B11" s="28">
        <v>222.5</v>
      </c>
      <c r="C11" s="28">
        <v>220.9</v>
      </c>
      <c r="D11" s="28">
        <v>222.3</v>
      </c>
      <c r="E11" s="28">
        <v>224.6</v>
      </c>
      <c r="F11" s="177">
        <v>225.5</v>
      </c>
      <c r="G11" s="28">
        <v>215.16</v>
      </c>
      <c r="H11" s="28">
        <f t="shared" si="0"/>
        <v>223.16000000000003</v>
      </c>
      <c r="I11" s="28">
        <f t="shared" si="1"/>
        <v>3.7181632273656895</v>
      </c>
      <c r="J11" s="168">
        <v>243.7842</v>
      </c>
      <c r="K11" s="155">
        <v>208.865</v>
      </c>
      <c r="L11" s="28">
        <f>(K11/J11-1)*100</f>
        <v>-14.323815899471736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231.76278</v>
      </c>
      <c r="C13" s="88">
        <v>230.1093</v>
      </c>
      <c r="D13" s="146">
        <v>231.4872</v>
      </c>
      <c r="E13" s="146">
        <v>233.78369999999998</v>
      </c>
      <c r="F13" s="88">
        <v>234.70229999999998</v>
      </c>
      <c r="G13" s="122">
        <v>220.353768</v>
      </c>
      <c r="H13" s="146">
        <f t="shared" si="0"/>
        <v>232.369056</v>
      </c>
      <c r="I13" s="146">
        <f t="shared" si="1"/>
        <v>5.4527263631815925</v>
      </c>
      <c r="J13" s="170">
        <v>248.57316</v>
      </c>
      <c r="K13" s="156">
        <v>214.061358</v>
      </c>
      <c r="L13" s="88">
        <f>(K13/J13-1)*100</f>
        <v>-13.883961566888392</v>
      </c>
      <c r="M13" s="4"/>
      <c r="N13" s="4"/>
      <c r="O13" s="4"/>
    </row>
    <row r="14" spans="1:15" ht="15">
      <c r="A14" s="35" t="s">
        <v>15</v>
      </c>
      <c r="B14" s="147">
        <v>217.06518</v>
      </c>
      <c r="C14" s="149">
        <v>215.4117</v>
      </c>
      <c r="D14" s="147">
        <v>216.7896</v>
      </c>
      <c r="E14" s="147">
        <v>219.0861</v>
      </c>
      <c r="F14" s="89">
        <v>220.00469999999999</v>
      </c>
      <c r="G14" s="89">
        <v>209.330568</v>
      </c>
      <c r="H14" s="147">
        <f t="shared" si="0"/>
        <v>217.67145599999998</v>
      </c>
      <c r="I14" s="147">
        <f t="shared" si="1"/>
        <v>3.984553273652791</v>
      </c>
      <c r="J14" s="169">
        <v>243.06155999999996</v>
      </c>
      <c r="K14" s="157">
        <v>203.038158</v>
      </c>
      <c r="L14" s="89">
        <f>(K14/J14-1)*100</f>
        <v>-16.466364323507165</v>
      </c>
      <c r="M14" s="4"/>
      <c r="N14" s="4"/>
      <c r="O14" s="4"/>
    </row>
    <row r="15" spans="1:15" ht="15">
      <c r="A15" s="36" t="s">
        <v>42</v>
      </c>
      <c r="B15" s="146">
        <v>207.87918</v>
      </c>
      <c r="C15" s="88">
        <v>206.2257</v>
      </c>
      <c r="D15" s="146">
        <v>207.6036</v>
      </c>
      <c r="E15" s="146">
        <v>209.90009999999998</v>
      </c>
      <c r="F15" s="88">
        <v>210.8187</v>
      </c>
      <c r="G15" s="88">
        <v>203.81896799999998</v>
      </c>
      <c r="H15" s="146">
        <f t="shared" si="0"/>
        <v>208.48545599999997</v>
      </c>
      <c r="I15" s="146">
        <f t="shared" si="1"/>
        <v>2.289525869839548</v>
      </c>
      <c r="J15" s="170">
        <v>241.22436000000002</v>
      </c>
      <c r="K15" s="156">
        <v>197.52655800000005</v>
      </c>
      <c r="L15" s="88">
        <f>(K15/J15-1)*100</f>
        <v>-18.115003808073105</v>
      </c>
      <c r="M15" s="4"/>
      <c r="N15" s="4"/>
      <c r="O15" s="4"/>
    </row>
    <row r="16" spans="1:15" ht="15">
      <c r="A16" s="37" t="s">
        <v>64</v>
      </c>
      <c r="B16" s="95">
        <v>224.8733</v>
      </c>
      <c r="C16" s="95">
        <v>224.8733</v>
      </c>
      <c r="D16" s="87">
        <v>224.8733</v>
      </c>
      <c r="E16" s="87">
        <v>224.8733</v>
      </c>
      <c r="F16" s="87">
        <v>236.9988</v>
      </c>
      <c r="G16" s="87">
        <v>225.16726</v>
      </c>
      <c r="H16" s="95">
        <f t="shared" si="0"/>
        <v>227.2984</v>
      </c>
      <c r="I16" s="95">
        <f t="shared" si="1"/>
        <v>0.9464697487547635</v>
      </c>
      <c r="J16" s="164">
        <v>237.3276</v>
      </c>
      <c r="K16" s="153">
        <v>215.081</v>
      </c>
      <c r="L16" s="87">
        <f>(K16/J16-1)*100</f>
        <v>-9.373793861312386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140" t="s">
        <v>62</v>
      </c>
      <c r="C20" s="95">
        <v>155</v>
      </c>
      <c r="D20" s="95">
        <v>154</v>
      </c>
      <c r="E20" s="87">
        <v>155</v>
      </c>
      <c r="F20" s="87">
        <v>154</v>
      </c>
      <c r="G20" s="87">
        <v>153.2</v>
      </c>
      <c r="H20" s="95">
        <f>AVERAGE(B20:F20)</f>
        <v>154.5</v>
      </c>
      <c r="I20" s="95">
        <f>(H20/G20-1)*100</f>
        <v>0.8485639686684143</v>
      </c>
      <c r="J20" s="172">
        <v>159.6</v>
      </c>
      <c r="K20" s="160">
        <v>146.0952</v>
      </c>
      <c r="L20" s="95">
        <f>(K20/J20-1)*100</f>
        <v>-8.461654135338337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175.3</v>
      </c>
      <c r="C22" s="95">
        <v>173.53</v>
      </c>
      <c r="D22" s="95">
        <v>172.94</v>
      </c>
      <c r="E22" s="95">
        <v>175.3</v>
      </c>
      <c r="F22" s="87">
        <v>173.83</v>
      </c>
      <c r="G22" s="104">
        <v>170.596</v>
      </c>
      <c r="H22" s="95">
        <f>AVERAGE(B22:F22)</f>
        <v>174.18</v>
      </c>
      <c r="I22" s="95">
        <f>(H22/G22-1)*100</f>
        <v>2.1008698914394275</v>
      </c>
      <c r="J22" s="172">
        <v>162.3832</v>
      </c>
      <c r="K22" s="160">
        <v>162.32</v>
      </c>
      <c r="L22" s="95">
        <f>(K22/J22-1)*100</f>
        <v>-0.03892028239373957</v>
      </c>
      <c r="M22" s="4"/>
      <c r="N22" s="4"/>
      <c r="O22" s="4"/>
    </row>
    <row r="23" spans="1:15" ht="15">
      <c r="A23" s="73" t="s">
        <v>19</v>
      </c>
      <c r="B23" s="28">
        <v>174.3</v>
      </c>
      <c r="C23" s="28">
        <v>172.53</v>
      </c>
      <c r="D23" s="28">
        <v>171.94</v>
      </c>
      <c r="E23" s="28">
        <v>174.3</v>
      </c>
      <c r="F23" s="28">
        <v>172.83</v>
      </c>
      <c r="G23" s="105">
        <v>169.596</v>
      </c>
      <c r="H23" s="28">
        <f>AVERAGE(B23:F23)</f>
        <v>173.18</v>
      </c>
      <c r="I23" s="28">
        <f>(H23/G23-1)*100</f>
        <v>2.1132573881459393</v>
      </c>
      <c r="J23" s="173">
        <v>161.3832</v>
      </c>
      <c r="K23" s="161">
        <v>161.32</v>
      </c>
      <c r="L23" s="28">
        <f>(K23/J23-1)*100</f>
        <v>-0.03916144927105236</v>
      </c>
      <c r="M23" s="4"/>
      <c r="N23" s="4"/>
      <c r="O23" s="4"/>
    </row>
    <row r="24" spans="1:15" ht="15">
      <c r="A24" s="70" t="s">
        <v>65</v>
      </c>
      <c r="B24" s="95">
        <v>264.3344679800349</v>
      </c>
      <c r="C24" s="95">
        <v>262.0196123388419</v>
      </c>
      <c r="D24" s="95">
        <v>264.11400553801656</v>
      </c>
      <c r="E24" s="95">
        <v>264.3344679800349</v>
      </c>
      <c r="F24" s="87">
        <v>262.5707684438879</v>
      </c>
      <c r="G24" s="106">
        <v>262.7471383975026</v>
      </c>
      <c r="H24" s="151">
        <f>AVERAGE(B24:F24)</f>
        <v>263.4746644561633</v>
      </c>
      <c r="I24" s="151">
        <f>(H24/G24-1)*100</f>
        <v>0.27689209598926734</v>
      </c>
      <c r="J24" s="171">
        <v>226.9138692690208</v>
      </c>
      <c r="K24" s="162">
        <v>264.4777685673469</v>
      </c>
      <c r="L24" s="95">
        <f>(K24/J24-1)*100</f>
        <v>16.55425444876255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425</v>
      </c>
      <c r="C26" s="106">
        <v>425</v>
      </c>
      <c r="D26" s="106">
        <v>425</v>
      </c>
      <c r="E26" s="106">
        <v>422</v>
      </c>
      <c r="F26" s="106">
        <v>422</v>
      </c>
      <c r="G26" s="106">
        <v>425</v>
      </c>
      <c r="H26" s="106">
        <f>AVERAGE(B26:F26)</f>
        <v>423.8</v>
      </c>
      <c r="I26" s="95">
        <f aca="true" t="shared" si="2" ref="I26:I31">(H26/G26-1)*100</f>
        <v>-0.2823529411764669</v>
      </c>
      <c r="J26" s="171">
        <v>405.45</v>
      </c>
      <c r="K26" s="162">
        <v>427.7619</v>
      </c>
      <c r="L26" s="95">
        <f aca="true" t="shared" si="3" ref="L26:L31">(K26/J26-1)*100</f>
        <v>5.502996670366267</v>
      </c>
      <c r="M26" s="4"/>
      <c r="N26" s="4"/>
      <c r="O26" s="4"/>
    </row>
    <row r="27" spans="1:12" ht="15">
      <c r="A27" s="72" t="s">
        <v>21</v>
      </c>
      <c r="B27" s="90">
        <v>422</v>
      </c>
      <c r="C27" s="90">
        <v>422</v>
      </c>
      <c r="D27" s="90">
        <v>422</v>
      </c>
      <c r="E27" s="90">
        <v>418</v>
      </c>
      <c r="F27" s="90">
        <v>418</v>
      </c>
      <c r="G27" s="90">
        <v>421.4</v>
      </c>
      <c r="H27" s="90">
        <f>AVERAGE(B27:F27)</f>
        <v>420.4</v>
      </c>
      <c r="I27" s="28">
        <f t="shared" si="2"/>
        <v>-0.23730422401518902</v>
      </c>
      <c r="J27" s="168">
        <v>402.45</v>
      </c>
      <c r="K27" s="155">
        <v>424.7619</v>
      </c>
      <c r="L27" s="28">
        <f t="shared" si="3"/>
        <v>5.544017890421182</v>
      </c>
    </row>
    <row r="28" spans="1:12" ht="15">
      <c r="A28" s="70" t="s">
        <v>22</v>
      </c>
      <c r="B28" s="106">
        <v>423</v>
      </c>
      <c r="C28" s="106">
        <v>423</v>
      </c>
      <c r="D28" s="106">
        <v>423</v>
      </c>
      <c r="E28" s="106">
        <v>419</v>
      </c>
      <c r="F28" s="106">
        <v>419</v>
      </c>
      <c r="G28" s="106">
        <v>422.4</v>
      </c>
      <c r="H28" s="106">
        <f>AVERAGE(B28:F28)</f>
        <v>421.4</v>
      </c>
      <c r="I28" s="106">
        <f t="shared" si="2"/>
        <v>-0.23674242424241987</v>
      </c>
      <c r="J28" s="171">
        <v>398.95</v>
      </c>
      <c r="K28" s="162">
        <v>424.381</v>
      </c>
      <c r="L28" s="106">
        <f t="shared" si="3"/>
        <v>6.37448301792205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350</v>
      </c>
      <c r="F30" s="106">
        <v>350</v>
      </c>
      <c r="G30" s="106">
        <v>341</v>
      </c>
      <c r="H30" s="106">
        <f>AVERAGE(B30:F30)</f>
        <v>350</v>
      </c>
      <c r="I30" s="106">
        <f t="shared" si="2"/>
        <v>2.639296187683282</v>
      </c>
      <c r="J30" s="171">
        <v>400.375</v>
      </c>
      <c r="K30" s="162">
        <v>328.8095238095238</v>
      </c>
      <c r="L30" s="106">
        <f t="shared" si="3"/>
        <v>-17.874611599244762</v>
      </c>
    </row>
    <row r="31" spans="1:12" ht="15">
      <c r="A31" s="93" t="s">
        <v>67</v>
      </c>
      <c r="B31" s="83">
        <v>345</v>
      </c>
      <c r="C31" s="83">
        <v>345</v>
      </c>
      <c r="D31" s="83">
        <v>345</v>
      </c>
      <c r="E31" s="83">
        <v>345</v>
      </c>
      <c r="F31" s="83">
        <v>345</v>
      </c>
      <c r="G31" s="83">
        <v>333</v>
      </c>
      <c r="H31" s="123">
        <f>AVERAGE(B31:F31)</f>
        <v>345</v>
      </c>
      <c r="I31" s="83">
        <f t="shared" si="2"/>
        <v>3.603603603603611</v>
      </c>
      <c r="J31" s="175">
        <v>391.575</v>
      </c>
      <c r="K31" s="163">
        <v>323.92857142857144</v>
      </c>
      <c r="L31" s="83">
        <f t="shared" si="3"/>
        <v>-17.275471766948492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24:I24 I21 H21 H22 H10:H19" formulaRange="1" unlockedFormula="1"/>
    <ignoredError sqref="K25 L20:L26 L6:L10 I26:I31 I25 I10:I19 I22 H6:I6 H20:I20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14</v>
      </c>
      <c r="C5" s="114">
        <v>15</v>
      </c>
      <c r="D5" s="114">
        <v>16</v>
      </c>
      <c r="E5" s="114">
        <v>17</v>
      </c>
      <c r="F5" s="114">
        <v>18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205.1319</v>
      </c>
      <c r="C8" s="28">
        <v>204.2707</v>
      </c>
      <c r="D8" s="112">
        <v>208.4043</v>
      </c>
      <c r="E8" s="28">
        <v>205.8208</v>
      </c>
      <c r="F8" s="28">
        <v>202.7206</v>
      </c>
      <c r="G8" s="28">
        <v>196.41678</v>
      </c>
      <c r="H8" s="28">
        <f>AVERAGE(B8:F8)</f>
        <v>205.26966000000002</v>
      </c>
      <c r="I8" s="28">
        <f>(H8/G8-1)*100</f>
        <v>4.5071912898684285</v>
      </c>
      <c r="J8" s="124">
        <v>168.328</v>
      </c>
      <c r="K8" s="125">
        <v>190.6125</v>
      </c>
      <c r="L8" s="28">
        <f>(K8/J8-1)*100</f>
        <v>13.238736276792928</v>
      </c>
    </row>
    <row r="9" spans="1:12" ht="15" customHeight="1">
      <c r="A9" s="33" t="s">
        <v>25</v>
      </c>
      <c r="B9" s="27" t="s">
        <v>62</v>
      </c>
      <c r="C9" s="87">
        <v>354</v>
      </c>
      <c r="D9" s="29">
        <v>352</v>
      </c>
      <c r="E9" s="87">
        <v>353</v>
      </c>
      <c r="F9" s="87">
        <v>353</v>
      </c>
      <c r="G9" s="87">
        <v>353.4</v>
      </c>
      <c r="H9" s="87">
        <f>AVERAGE(B9:F9)</f>
        <v>353</v>
      </c>
      <c r="I9" s="87">
        <f>(H9/G9-1)*100</f>
        <v>-0.11318619128465324</v>
      </c>
      <c r="J9" s="126">
        <v>380.1</v>
      </c>
      <c r="K9" s="126">
        <v>347.8095</v>
      </c>
      <c r="L9" s="87">
        <f>(K9/J9-1)*100</f>
        <v>-8.495264404104185</v>
      </c>
    </row>
    <row r="10" spans="1:12" ht="15" customHeight="1">
      <c r="A10" s="50" t="s">
        <v>26</v>
      </c>
      <c r="B10" s="28">
        <v>345.5773</v>
      </c>
      <c r="C10" s="28">
        <v>343.189</v>
      </c>
      <c r="D10" s="112">
        <v>340.9843</v>
      </c>
      <c r="E10" s="28">
        <v>342.2704</v>
      </c>
      <c r="F10" s="28">
        <v>343.189</v>
      </c>
      <c r="G10" s="28">
        <v>339.4337</v>
      </c>
      <c r="H10" s="112">
        <f>AVERAGE(B10:F10)</f>
        <v>343.04200000000003</v>
      </c>
      <c r="I10" s="28">
        <f>(H10/G10-1)*100</f>
        <v>1.0630352849466673</v>
      </c>
      <c r="J10" s="125">
        <v>306.4353</v>
      </c>
      <c r="K10" s="125">
        <v>322.4562</v>
      </c>
      <c r="L10" s="28">
        <f>(K10/J10-1)*100</f>
        <v>5.228150934308173</v>
      </c>
    </row>
    <row r="11" spans="1:12" ht="15" customHeight="1">
      <c r="A11" s="33" t="s">
        <v>50</v>
      </c>
      <c r="B11" s="27" t="s">
        <v>63</v>
      </c>
      <c r="C11" s="87">
        <v>348.77919721823264</v>
      </c>
      <c r="D11" s="29">
        <v>348.48484848484844</v>
      </c>
      <c r="E11" s="87">
        <v>346.4220739842329</v>
      </c>
      <c r="F11" s="87">
        <v>332.85116102017514</v>
      </c>
      <c r="G11" s="87">
        <v>346.88792600354134</v>
      </c>
      <c r="H11" s="87">
        <f>AVERAGE(B11:F11)</f>
        <v>344.1343201768723</v>
      </c>
      <c r="I11" s="87">
        <f>(H11/G11-1)*100</f>
        <v>-0.7938027300036232</v>
      </c>
      <c r="J11" s="126">
        <v>492.71578947368414</v>
      </c>
      <c r="K11" s="126">
        <v>337.8361508857948</v>
      </c>
      <c r="L11" s="87">
        <f>(K11/J11-1)*100</f>
        <v>-31.433869564710072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131.75</v>
      </c>
      <c r="K13" s="107">
        <v>148</v>
      </c>
      <c r="L13" s="87">
        <f aca="true" t="shared" si="0" ref="L13:L22">(K13/J13-1)*100</f>
        <v>12.333965844402272</v>
      </c>
    </row>
    <row r="14" spans="1:12" ht="15" customHeight="1">
      <c r="A14" s="115" t="s">
        <v>28</v>
      </c>
      <c r="B14" s="28">
        <v>661.386</v>
      </c>
      <c r="C14" s="28">
        <v>669.984</v>
      </c>
      <c r="D14" s="112">
        <v>670.2045</v>
      </c>
      <c r="E14" s="28">
        <v>669.984</v>
      </c>
      <c r="F14" s="28">
        <v>669.3226</v>
      </c>
      <c r="G14" s="28">
        <v>658.4759</v>
      </c>
      <c r="H14" s="112">
        <f aca="true" t="shared" si="1" ref="H14:H31">AVERAGE(B14:F14)</f>
        <v>668.1762200000001</v>
      </c>
      <c r="I14" s="28">
        <f aca="true" t="shared" si="2" ref="I14:I31">(H14/G14-1)*100</f>
        <v>1.4731473088081204</v>
      </c>
      <c r="J14" s="108">
        <v>632.0413</v>
      </c>
      <c r="K14" s="108">
        <v>641.0153</v>
      </c>
      <c r="L14" s="28">
        <f t="shared" si="0"/>
        <v>1.4198439247561812</v>
      </c>
    </row>
    <row r="15" spans="1:12" ht="15" customHeight="1">
      <c r="A15" s="116" t="s">
        <v>29</v>
      </c>
      <c r="B15" s="87">
        <v>661.386</v>
      </c>
      <c r="C15" s="87">
        <v>669.984</v>
      </c>
      <c r="D15" s="29">
        <v>670.2045</v>
      </c>
      <c r="E15" s="87">
        <v>669.984</v>
      </c>
      <c r="F15" s="87">
        <v>669.3226</v>
      </c>
      <c r="G15" s="87">
        <v>656.7122</v>
      </c>
      <c r="H15" s="29">
        <f t="shared" si="1"/>
        <v>668.1762200000001</v>
      </c>
      <c r="I15" s="87">
        <f t="shared" si="2"/>
        <v>1.7456688028637313</v>
      </c>
      <c r="J15" s="109">
        <v>616.2145</v>
      </c>
      <c r="K15" s="109">
        <v>640.376</v>
      </c>
      <c r="L15" s="87">
        <f t="shared" si="0"/>
        <v>3.920956095645245</v>
      </c>
    </row>
    <row r="16" spans="1:12" ht="15" customHeight="1">
      <c r="A16" s="115" t="s">
        <v>30</v>
      </c>
      <c r="B16" s="28">
        <v>759.7173</v>
      </c>
      <c r="C16" s="28">
        <v>758.8793</v>
      </c>
      <c r="D16" s="112">
        <v>763.0389</v>
      </c>
      <c r="E16" s="28">
        <v>766.3344</v>
      </c>
      <c r="F16" s="28">
        <v>767.6903</v>
      </c>
      <c r="G16" s="28">
        <v>766.6452999999999</v>
      </c>
      <c r="H16" s="112">
        <f t="shared" si="1"/>
        <v>763.1320400000001</v>
      </c>
      <c r="I16" s="28">
        <f t="shared" si="2"/>
        <v>-0.45826407596835095</v>
      </c>
      <c r="J16" s="108">
        <v>755.5706</v>
      </c>
      <c r="K16" s="108">
        <v>778.6772</v>
      </c>
      <c r="L16" s="28">
        <f t="shared" si="0"/>
        <v>3.058165577114824</v>
      </c>
    </row>
    <row r="17" spans="1:12" ht="15" customHeight="1">
      <c r="A17" s="116" t="s">
        <v>31</v>
      </c>
      <c r="B17" s="27" t="s">
        <v>62</v>
      </c>
      <c r="C17" s="87">
        <v>663</v>
      </c>
      <c r="D17" s="29">
        <v>661</v>
      </c>
      <c r="E17" s="87">
        <v>660</v>
      </c>
      <c r="F17" s="87">
        <v>660</v>
      </c>
      <c r="G17" s="87">
        <v>661.8</v>
      </c>
      <c r="H17" s="87">
        <f>AVERAGE(B17:F17)</f>
        <v>661</v>
      </c>
      <c r="I17" s="87">
        <f>(H17/G17-1)*100</f>
        <v>-0.12088244182532071</v>
      </c>
      <c r="J17" s="109">
        <v>641.7</v>
      </c>
      <c r="K17" s="109">
        <v>668.5238</v>
      </c>
      <c r="L17" s="87">
        <f t="shared" si="0"/>
        <v>4.180115318684741</v>
      </c>
    </row>
    <row r="18" spans="1:12" ht="15" customHeight="1">
      <c r="A18" s="115" t="s">
        <v>32</v>
      </c>
      <c r="B18" s="28">
        <v>745</v>
      </c>
      <c r="C18" s="28">
        <v>740</v>
      </c>
      <c r="D18" s="112">
        <v>730</v>
      </c>
      <c r="E18" s="28">
        <v>730</v>
      </c>
      <c r="F18" s="28">
        <v>727.5</v>
      </c>
      <c r="G18" s="28">
        <v>745</v>
      </c>
      <c r="H18" s="112">
        <f t="shared" si="1"/>
        <v>734.5</v>
      </c>
      <c r="I18" s="28">
        <f t="shared" si="2"/>
        <v>-1.4093959731543593</v>
      </c>
      <c r="J18" s="108">
        <v>714.125</v>
      </c>
      <c r="K18" s="108">
        <v>752.5952</v>
      </c>
      <c r="L18" s="28">
        <f t="shared" si="0"/>
        <v>5.38704008401889</v>
      </c>
    </row>
    <row r="19" spans="1:12" ht="15" customHeight="1">
      <c r="A19" s="116" t="s">
        <v>33</v>
      </c>
      <c r="B19" s="27" t="s">
        <v>62</v>
      </c>
      <c r="C19" s="87">
        <v>685</v>
      </c>
      <c r="D19" s="29">
        <v>680</v>
      </c>
      <c r="E19" s="87">
        <v>670</v>
      </c>
      <c r="F19" s="87">
        <v>670</v>
      </c>
      <c r="G19" s="87">
        <v>692</v>
      </c>
      <c r="H19" s="87">
        <f t="shared" si="1"/>
        <v>676.25</v>
      </c>
      <c r="I19" s="87">
        <f t="shared" si="2"/>
        <v>-2.276011560693647</v>
      </c>
      <c r="J19" s="109">
        <v>699.85</v>
      </c>
      <c r="K19" s="109">
        <v>709.8095</v>
      </c>
      <c r="L19" s="87">
        <f t="shared" si="0"/>
        <v>1.423090662284765</v>
      </c>
    </row>
    <row r="20" spans="1:12" ht="15" customHeight="1">
      <c r="A20" s="115" t="s">
        <v>34</v>
      </c>
      <c r="B20" s="28">
        <v>922.0406</v>
      </c>
      <c r="C20" s="28">
        <v>915.5085</v>
      </c>
      <c r="D20" s="112">
        <v>911.8977</v>
      </c>
      <c r="E20" s="28">
        <v>919.1584</v>
      </c>
      <c r="F20" s="28">
        <v>923.4535</v>
      </c>
      <c r="G20" s="28">
        <v>915.7656599999998</v>
      </c>
      <c r="H20" s="112">
        <f t="shared" si="1"/>
        <v>918.4117399999999</v>
      </c>
      <c r="I20" s="28">
        <f t="shared" si="2"/>
        <v>0.28894728374069256</v>
      </c>
      <c r="J20" s="108">
        <v>841.1144</v>
      </c>
      <c r="K20" s="108">
        <v>902.4163</v>
      </c>
      <c r="L20" s="28">
        <f t="shared" si="0"/>
        <v>7.288176257593482</v>
      </c>
    </row>
    <row r="21" spans="1:12" ht="15" customHeight="1">
      <c r="A21" s="116" t="s">
        <v>35</v>
      </c>
      <c r="B21" s="87">
        <v>661.386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661.386</v>
      </c>
      <c r="H21" s="29">
        <f t="shared" si="1"/>
        <v>661.386</v>
      </c>
      <c r="I21" s="87">
        <f t="shared" si="2"/>
        <v>0</v>
      </c>
      <c r="J21" s="109">
        <v>661.386</v>
      </c>
      <c r="K21" s="109">
        <v>639.3398</v>
      </c>
      <c r="L21" s="87">
        <f t="shared" si="0"/>
        <v>-3.3333333333333326</v>
      </c>
    </row>
    <row r="22" spans="1:12" ht="15" customHeight="1">
      <c r="A22" s="115" t="s">
        <v>36</v>
      </c>
      <c r="B22" s="28">
        <v>903.8942</v>
      </c>
      <c r="C22" s="28">
        <v>903.8942</v>
      </c>
      <c r="D22" s="112">
        <v>903.8942</v>
      </c>
      <c r="E22" s="28">
        <v>903.8942</v>
      </c>
      <c r="F22" s="28">
        <v>903.8942</v>
      </c>
      <c r="G22" s="28">
        <v>903.8942</v>
      </c>
      <c r="H22" s="112">
        <f t="shared" si="1"/>
        <v>903.8942</v>
      </c>
      <c r="I22" s="28">
        <f t="shared" si="2"/>
        <v>0</v>
      </c>
      <c r="J22" s="108">
        <v>903.8942</v>
      </c>
      <c r="K22" s="128">
        <v>881.848</v>
      </c>
      <c r="L22" s="28">
        <f t="shared" si="0"/>
        <v>-2.4390243902439046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276.0184</v>
      </c>
      <c r="C24" s="28">
        <v>278.0026</v>
      </c>
      <c r="D24" s="112">
        <v>279.9867</v>
      </c>
      <c r="E24" s="28">
        <v>274.4752</v>
      </c>
      <c r="F24" s="28">
        <v>272.2706</v>
      </c>
      <c r="G24" s="28">
        <v>278.57578</v>
      </c>
      <c r="H24" s="112">
        <f t="shared" si="1"/>
        <v>276.15070000000003</v>
      </c>
      <c r="I24" s="28">
        <f t="shared" si="2"/>
        <v>-0.8705279403686816</v>
      </c>
      <c r="J24" s="110">
        <v>250.9298</v>
      </c>
      <c r="K24" s="28">
        <v>261.027</v>
      </c>
      <c r="L24" s="112">
        <f>(K24/J24-1)*100</f>
        <v>4.023914258091299</v>
      </c>
    </row>
    <row r="25" spans="1:12" ht="15" customHeight="1">
      <c r="A25" s="116" t="s">
        <v>39</v>
      </c>
      <c r="B25" s="87">
        <v>345.2</v>
      </c>
      <c r="C25" s="87">
        <v>347.6</v>
      </c>
      <c r="D25" s="29">
        <v>341.7</v>
      </c>
      <c r="E25" s="87">
        <v>339</v>
      </c>
      <c r="F25" s="87">
        <v>335.9</v>
      </c>
      <c r="G25" s="87">
        <v>340.6</v>
      </c>
      <c r="H25" s="29">
        <f t="shared" si="1"/>
        <v>341.88</v>
      </c>
      <c r="I25" s="87">
        <f t="shared" si="2"/>
        <v>0.37580739870815005</v>
      </c>
      <c r="J25" s="106">
        <v>326.8</v>
      </c>
      <c r="K25" s="106">
        <v>319.8095</v>
      </c>
      <c r="L25" s="87">
        <f>(K25/J25-1)*100</f>
        <v>-2.139075887392905</v>
      </c>
    </row>
    <row r="26" spans="1:12" ht="15" customHeight="1">
      <c r="A26" s="115" t="s">
        <v>40</v>
      </c>
      <c r="B26" s="28">
        <v>276.0184</v>
      </c>
      <c r="C26" s="28">
        <v>277.5617</v>
      </c>
      <c r="D26" s="112">
        <v>272.2706</v>
      </c>
      <c r="E26" s="28">
        <v>269.8455</v>
      </c>
      <c r="F26" s="28">
        <v>271.6092</v>
      </c>
      <c r="G26" s="28">
        <v>274.29879999999997</v>
      </c>
      <c r="H26" s="28">
        <f t="shared" si="1"/>
        <v>273.4610799999999</v>
      </c>
      <c r="I26" s="28">
        <f t="shared" si="2"/>
        <v>-0.30540417967561684</v>
      </c>
      <c r="J26" s="111">
        <v>237.7393</v>
      </c>
      <c r="K26" s="127">
        <v>246.7962</v>
      </c>
      <c r="L26" s="112">
        <f>(K26/J26-1)*100</f>
        <v>3.80959311312854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2438.83875</v>
      </c>
      <c r="C29" s="87">
        <v>2447.1059999999998</v>
      </c>
      <c r="D29" s="137">
        <v>2476.8680999999997</v>
      </c>
      <c r="E29" s="137">
        <v>2477.9704</v>
      </c>
      <c r="F29" s="137">
        <v>2435.53185</v>
      </c>
      <c r="G29" s="137">
        <v>2394.52629</v>
      </c>
      <c r="H29" s="87">
        <f t="shared" si="1"/>
        <v>2455.26302</v>
      </c>
      <c r="I29" s="87">
        <f t="shared" si="2"/>
        <v>2.5364820696957224</v>
      </c>
      <c r="J29" s="141">
        <v>2463.7913410526317</v>
      </c>
      <c r="K29" s="141">
        <v>2196.99413</v>
      </c>
      <c r="L29" s="141">
        <f>(K29/J29-1)*100</f>
        <v>-10.828725899273806</v>
      </c>
    </row>
    <row r="30" spans="1:12" ht="15" customHeight="1">
      <c r="A30" s="132" t="s">
        <v>75</v>
      </c>
      <c r="B30" s="28">
        <v>3208.7953</v>
      </c>
      <c r="C30" s="28">
        <v>3196.67</v>
      </c>
      <c r="D30" s="138">
        <v>3201.63035</v>
      </c>
      <c r="E30" s="138">
        <v>3179.0332</v>
      </c>
      <c r="F30" s="138">
        <v>3163.601</v>
      </c>
      <c r="G30" s="138">
        <v>3159.74295</v>
      </c>
      <c r="H30" s="28">
        <f t="shared" si="1"/>
        <v>3189.9459699999998</v>
      </c>
      <c r="I30" s="28">
        <f t="shared" si="2"/>
        <v>0.9558695272980922</v>
      </c>
      <c r="J30" s="142">
        <v>3417.0023652631576</v>
      </c>
      <c r="K30" s="142">
        <v>3041.8740109999994</v>
      </c>
      <c r="L30" s="142">
        <f>(K30/J30-1)*100</f>
        <v>-10.978287813806297</v>
      </c>
    </row>
    <row r="31" spans="1:12" ht="18">
      <c r="A31" s="136" t="s">
        <v>76</v>
      </c>
      <c r="B31" s="139">
        <v>1390.55145</v>
      </c>
      <c r="C31" s="139">
        <v>1590.06775</v>
      </c>
      <c r="D31" s="139">
        <v>1387.13432</v>
      </c>
      <c r="E31" s="139">
        <v>1502.4349</v>
      </c>
      <c r="F31" s="139">
        <v>1498.0257</v>
      </c>
      <c r="G31" s="139">
        <v>1368.28499</v>
      </c>
      <c r="H31" s="139">
        <f t="shared" si="1"/>
        <v>1473.642824</v>
      </c>
      <c r="I31" s="139">
        <f t="shared" si="2"/>
        <v>7.69999194392974</v>
      </c>
      <c r="J31" s="143">
        <v>1274.1137605263157</v>
      </c>
      <c r="K31" s="143">
        <v>1401.5468925</v>
      </c>
      <c r="L31" s="143">
        <f>(K31/J31-1)*100</f>
        <v>10.001707533638427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 t="s">
        <v>84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26:H31 H14:H16 H18 H20:H25 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2019-10-20T23:34:37Z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