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<sst xmlns="http://schemas.openxmlformats.org/spreadsheetml/2006/main" count="186" uniqueCount="86">
  <si>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</si>
  <si>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</si>
  <si>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</si>
  <si>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</si>
  <si>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</si>
  <si>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</si>
  <si>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</si>
  <si>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</si>
  <si>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</si>
  <si>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</si>
  <si>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</si>
  <si>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</si>
  <si>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</si>
  <si>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</si>
  <si>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</si>
  <si>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</si>
  <si>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</si>
  <si>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</si>
  <si>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</si>
  <si>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</si>
  <si>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</si>
  <si>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</si>
  <si>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</si>
  <si>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</si>
  <si>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</si>
  <si>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</si>
  <si>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</si>
  <si>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</si>
  <si>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</si>
  <si>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</si>
  <si>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</si>
  <si>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</si>
  <si>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</si>
  <si>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</si>
  <si>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</si>
  <si>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</si>
  <si>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</si>
  <si>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</si>
  <si>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</si>
  <si>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</si>
  <si>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</si>
  <si>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</si>
  <si>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</si>
  <si>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</si>
  <si>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</si>
  <si>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</si>
  <si>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</si>
  <si>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</si>
  <si>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</si>
  <si>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</si>
  <si>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</si>
  <si>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</si>
  <si>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</si>
  <si>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</si>
  <si>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</si>
  <si>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</si>
  <si>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</si>
  <si>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</si>
  <si>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</si>
  <si>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</si>
  <si>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</si>
  <si>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</si>
  <si>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</si>
  <si>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</si>
  <si>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</si>
  <si>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</si>
  <si>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</si>
  <si>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</si>
  <si>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</si>
  <si>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</si>
  <si>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</si>
  <si>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</si>
  <si>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</si>
  <si>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</si>
  <si>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</si>
  <si>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</si>
  <si>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</si>
  <si>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</si>
  <si>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</si>
  <si>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</si>
  <si>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</si>
  <si>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</si>
  <si>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Octubre</t>
  </si>
  <si>
    <t>Noviembre 2019</t>
  </si>
  <si>
    <t>Nota. Lunes 18 de noviembre feriado nacional en Argentina, mercados cerrados.</t>
  </si>
  <si>
    <t>semana del 18 al 24 de noviembre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</si>
</sst>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1" t="s">
        <v>47</v>
      </c>
      <c r="B10" s="181"/>
      <c r="C10" s="181"/>
      <c r="D10" s="182"/>
      <c r="E10" s="181"/>
      <c r="F10" s="181"/>
      <c r="G10" s="59"/>
      <c r="H10" s="58"/>
    </row>
    <row r="11" spans="1:8" ht="18">
      <c r="A11" s="183" t="s">
        <v>49</v>
      </c>
      <c r="B11" s="183"/>
      <c r="C11" s="183"/>
      <c r="D11" s="183"/>
      <c r="E11" s="183"/>
      <c r="F11" s="18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4" t="s">
        <v>43</v>
      </c>
      <c r="B13" s="184"/>
      <c r="C13" s="184"/>
      <c r="D13" s="185"/>
      <c r="E13" s="184"/>
      <c r="F13" s="184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4" t="s">
        <v>78</v>
      </c>
      <c r="B19" s="184"/>
      <c r="C19" s="184"/>
      <c r="D19" s="185"/>
      <c r="E19" s="184"/>
      <c r="F19" s="18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9" t="s">
        <v>0</v>
      </c>
      <c r="B24" s="179"/>
      <c r="C24" s="179"/>
      <c r="D24" s="179"/>
      <c r="E24" s="179"/>
      <c r="F24" s="17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57</v>
      </c>
      <c r="C37" s="180"/>
      <c r="D37" s="12"/>
    </row>
    <row r="38" spans="2:4" ht="18">
      <c r="B38" s="180" t="s">
        <v>58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18</v>
      </c>
      <c r="C4" s="45">
        <v>19</v>
      </c>
      <c r="D4" s="45">
        <v>20</v>
      </c>
      <c r="E4" s="45">
        <v>21</v>
      </c>
      <c r="F4" s="45">
        <v>22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140" t="s">
        <v>62</v>
      </c>
      <c r="C6" s="95">
        <v>197</v>
      </c>
      <c r="D6" s="87">
        <v>197</v>
      </c>
      <c r="E6" s="87">
        <v>197</v>
      </c>
      <c r="F6" s="87">
        <v>197</v>
      </c>
      <c r="G6" s="87">
        <v>197.8</v>
      </c>
      <c r="H6" s="140">
        <f>AVERAGE(B6:F6)</f>
        <v>197</v>
      </c>
      <c r="I6" s="95">
        <f>(H6/G6-1)*100</f>
        <v>-0.4044489383215444</v>
      </c>
      <c r="J6" s="164">
        <v>233.0454</v>
      </c>
      <c r="K6" s="153">
        <v>226.7272</v>
      </c>
      <c r="L6" s="95">
        <f>(K6/J6-1)*100</f>
        <v>-2.711145553613159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226.8</v>
      </c>
      <c r="C10" s="95">
        <v>228.5</v>
      </c>
      <c r="D10" s="95">
        <v>229.8</v>
      </c>
      <c r="E10" s="95">
        <v>227.4</v>
      </c>
      <c r="F10" s="176">
        <v>234.7</v>
      </c>
      <c r="G10" s="29">
        <v>228.26</v>
      </c>
      <c r="H10" s="95">
        <f aca="true" t="shared" si="0" ref="H10:H16">AVERAGE(B10:F10)</f>
        <v>229.44</v>
      </c>
      <c r="I10" s="95">
        <f aca="true" t="shared" si="1" ref="I10:I16">(H10/G10-1)*100</f>
        <v>0.5169543503022789</v>
      </c>
      <c r="J10" s="164">
        <v>216.6304</v>
      </c>
      <c r="K10" s="153">
        <v>222.7217</v>
      </c>
      <c r="L10" s="95">
        <f>(K10/J10-1)*100</f>
        <v>2.8118398895076613</v>
      </c>
      <c r="M10" s="4"/>
      <c r="N10" s="4"/>
      <c r="O10" s="4"/>
    </row>
    <row r="11" spans="1:15" ht="15">
      <c r="A11" s="34" t="s">
        <v>14</v>
      </c>
      <c r="B11" s="28">
        <v>223.5</v>
      </c>
      <c r="C11" s="28">
        <v>226.2</v>
      </c>
      <c r="D11" s="28">
        <v>226.3</v>
      </c>
      <c r="E11" s="28">
        <v>224.5</v>
      </c>
      <c r="F11" s="177">
        <v>227.1</v>
      </c>
      <c r="G11" s="28">
        <v>225.96000000000004</v>
      </c>
      <c r="H11" s="28">
        <f t="shared" si="0"/>
        <v>225.51999999999998</v>
      </c>
      <c r="I11" s="28">
        <f t="shared" si="1"/>
        <v>-0.19472473004074065</v>
      </c>
      <c r="J11" s="168">
        <v>242.3043</v>
      </c>
      <c r="K11" s="155">
        <v>219.2086</v>
      </c>
      <c r="L11" s="28">
        <f>(K11/J11-1)*100</f>
        <v>-9.531692173849171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230.93604</v>
      </c>
      <c r="C13" s="88">
        <v>233.59998</v>
      </c>
      <c r="D13" s="146">
        <v>233.69183999999998</v>
      </c>
      <c r="E13" s="146">
        <v>231.85464</v>
      </c>
      <c r="F13" s="88">
        <v>234.51858</v>
      </c>
      <c r="G13" s="122">
        <v>235.198344</v>
      </c>
      <c r="H13" s="146">
        <f t="shared" si="0"/>
        <v>232.92021599999998</v>
      </c>
      <c r="I13" s="146">
        <f t="shared" si="1"/>
        <v>-0.9685986564599292</v>
      </c>
      <c r="J13" s="170">
        <v>243.72055565217389</v>
      </c>
      <c r="K13" s="156">
        <v>225.79587391304347</v>
      </c>
      <c r="L13" s="88">
        <f>(K13/J13-1)*100</f>
        <v>-7.3546040017698155</v>
      </c>
      <c r="M13" s="4"/>
      <c r="N13" s="4"/>
      <c r="O13" s="4"/>
    </row>
    <row r="14" spans="1:15" ht="15">
      <c r="A14" s="35" t="s">
        <v>15</v>
      </c>
      <c r="B14" s="147">
        <v>216.23844</v>
      </c>
      <c r="C14" s="149">
        <v>218.90238</v>
      </c>
      <c r="D14" s="147">
        <v>218.99424</v>
      </c>
      <c r="E14" s="147">
        <v>217.15704</v>
      </c>
      <c r="F14" s="89">
        <v>219.82098</v>
      </c>
      <c r="G14" s="89">
        <v>220.500744</v>
      </c>
      <c r="H14" s="147">
        <f t="shared" si="0"/>
        <v>218.22261599999996</v>
      </c>
      <c r="I14" s="147">
        <f t="shared" si="1"/>
        <v>-1.033161139810046</v>
      </c>
      <c r="J14" s="169">
        <v>238.20895565217393</v>
      </c>
      <c r="K14" s="157">
        <v>212.5360826086957</v>
      </c>
      <c r="L14" s="89">
        <f>(K14/J14-1)*100</f>
        <v>-10.777459215666541</v>
      </c>
      <c r="M14" s="4"/>
      <c r="N14" s="4"/>
      <c r="O14" s="4"/>
    </row>
    <row r="15" spans="1:15" ht="15">
      <c r="A15" s="36" t="s">
        <v>42</v>
      </c>
      <c r="B15" s="146">
        <v>208.88963999999999</v>
      </c>
      <c r="C15" s="88">
        <v>211.55357999999998</v>
      </c>
      <c r="D15" s="146">
        <v>211.64544</v>
      </c>
      <c r="E15" s="146">
        <v>209.80823999999998</v>
      </c>
      <c r="F15" s="88">
        <v>212.47217999999998</v>
      </c>
      <c r="G15" s="88">
        <v>213.15194400000001</v>
      </c>
      <c r="H15" s="146">
        <f t="shared" si="0"/>
        <v>210.87381599999998</v>
      </c>
      <c r="I15" s="146">
        <f t="shared" si="1"/>
        <v>-1.0687812446130152</v>
      </c>
      <c r="J15" s="170">
        <v>236.3717556521739</v>
      </c>
      <c r="K15" s="156">
        <v>204.7878913043478</v>
      </c>
      <c r="L15" s="88">
        <f>(K15/J15-1)*100</f>
        <v>-13.361945153168996</v>
      </c>
      <c r="M15" s="4"/>
      <c r="N15" s="4"/>
      <c r="O15" s="4"/>
    </row>
    <row r="16" spans="1:15" ht="15">
      <c r="A16" s="37" t="s">
        <v>64</v>
      </c>
      <c r="B16" s="95">
        <v>256.1057</v>
      </c>
      <c r="C16" s="95">
        <v>256.1057</v>
      </c>
      <c r="D16" s="87">
        <v>256.1057</v>
      </c>
      <c r="E16" s="87">
        <v>256.1057</v>
      </c>
      <c r="F16" s="87">
        <v>243.6127</v>
      </c>
      <c r="G16" s="87">
        <v>255.81174000000001</v>
      </c>
      <c r="H16" s="95">
        <f t="shared" si="0"/>
        <v>253.6071</v>
      </c>
      <c r="I16" s="95">
        <f t="shared" si="1"/>
        <v>-0.8618212752862786</v>
      </c>
      <c r="J16" s="164">
        <v>237.1106</v>
      </c>
      <c r="K16" s="153">
        <v>228.8352</v>
      </c>
      <c r="L16" s="87">
        <f>(K16/J16-1)*100</f>
        <v>-3.4901012438920964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140" t="s">
        <v>62</v>
      </c>
      <c r="C20" s="95">
        <v>168</v>
      </c>
      <c r="D20" s="95">
        <v>167</v>
      </c>
      <c r="E20" s="87">
        <v>168</v>
      </c>
      <c r="F20" s="87">
        <v>168</v>
      </c>
      <c r="G20" s="87">
        <v>165.4</v>
      </c>
      <c r="H20" s="140">
        <f>AVERAGE(B20:F20)</f>
        <v>167.75</v>
      </c>
      <c r="I20" s="95">
        <f>(H20/G20-1)*100</f>
        <v>1.420798065296247</v>
      </c>
      <c r="J20" s="172">
        <v>162</v>
      </c>
      <c r="K20" s="160">
        <v>155.8181</v>
      </c>
      <c r="L20" s="95">
        <f>(K20/J20-1)*100</f>
        <v>-3.815987654320996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170.97</v>
      </c>
      <c r="C22" s="95">
        <v>171.46</v>
      </c>
      <c r="D22" s="95">
        <v>169.79</v>
      </c>
      <c r="E22" s="95">
        <v>170.48</v>
      </c>
      <c r="F22" s="87">
        <v>171.76</v>
      </c>
      <c r="G22" s="104">
        <v>173.45</v>
      </c>
      <c r="H22" s="95">
        <f>AVERAGE(B22:F22)</f>
        <v>170.892</v>
      </c>
      <c r="I22" s="95">
        <f>(H22/G22-1)*100</f>
        <v>-1.4747765926780065</v>
      </c>
      <c r="J22" s="172">
        <v>167.3643</v>
      </c>
      <c r="K22" s="160">
        <v>172.263</v>
      </c>
      <c r="L22" s="95">
        <f>(K22/J22-1)*100</f>
        <v>2.9269682961061694</v>
      </c>
      <c r="M22" s="4"/>
      <c r="N22" s="4"/>
      <c r="O22" s="4"/>
    </row>
    <row r="23" spans="1:15" ht="15">
      <c r="A23" s="73" t="s">
        <v>19</v>
      </c>
      <c r="B23" s="28">
        <v>169.97</v>
      </c>
      <c r="C23" s="28">
        <v>170.46</v>
      </c>
      <c r="D23" s="28">
        <v>168.79</v>
      </c>
      <c r="E23" s="28">
        <v>169.48</v>
      </c>
      <c r="F23" s="28">
        <v>170.76</v>
      </c>
      <c r="G23" s="105">
        <v>172.45</v>
      </c>
      <c r="H23" s="28">
        <f>AVERAGE(B23:F23)</f>
        <v>169.892</v>
      </c>
      <c r="I23" s="28">
        <f>(H23/G23-1)*100</f>
        <v>-1.48332850101478</v>
      </c>
      <c r="J23" s="173">
        <v>166.3643</v>
      </c>
      <c r="K23" s="161">
        <v>171.263</v>
      </c>
      <c r="L23" s="28">
        <f>(K23/J23-1)*100</f>
        <v>2.944562024424724</v>
      </c>
      <c r="M23" s="4"/>
      <c r="N23" s="4"/>
      <c r="O23" s="4"/>
    </row>
    <row r="24" spans="1:15" ht="15">
      <c r="A24" s="70" t="s">
        <v>65</v>
      </c>
      <c r="B24" s="95">
        <v>266.5390924002187</v>
      </c>
      <c r="C24" s="95">
        <v>266.5390924002187</v>
      </c>
      <c r="D24" s="95">
        <v>266.75955484223704</v>
      </c>
      <c r="E24" s="95">
        <v>269.9562602515035</v>
      </c>
      <c r="F24" s="87">
        <v>268.5232543783841</v>
      </c>
      <c r="G24" s="106">
        <v>260.01340411647476</v>
      </c>
      <c r="H24" s="151">
        <f>AVERAGE(B24:F24)</f>
        <v>267.6634508545124</v>
      </c>
      <c r="I24" s="151">
        <f>(H24/G24-1)*100</f>
        <v>2.9421739867729</v>
      </c>
      <c r="J24" s="171">
        <v>236.50827366788923</v>
      </c>
      <c r="K24" s="162">
        <v>264.4777685673469</v>
      </c>
      <c r="L24" s="95">
        <f>(K24/J24-1)*100</f>
        <v>11.826011185863683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419</v>
      </c>
      <c r="C26" s="106">
        <v>419</v>
      </c>
      <c r="D26" s="106">
        <v>419</v>
      </c>
      <c r="E26" s="106">
        <v>421</v>
      </c>
      <c r="F26" s="106">
        <v>421</v>
      </c>
      <c r="G26" s="106">
        <v>419.6</v>
      </c>
      <c r="H26" s="106">
        <f>AVERAGE(B26:F26)</f>
        <v>419.8</v>
      </c>
      <c r="I26" s="95">
        <f aca="true" t="shared" si="2" ref="I26:I31">(H26/G26-1)*100</f>
        <v>0.04766444232602307</v>
      </c>
      <c r="J26" s="171">
        <v>409.7391</v>
      </c>
      <c r="K26" s="162">
        <v>423.8695</v>
      </c>
      <c r="L26" s="95">
        <f aca="true" t="shared" si="3" ref="L26:L31">(K26/J26-1)*100</f>
        <v>3.448633532899348</v>
      </c>
      <c r="M26" s="4"/>
      <c r="N26" s="4"/>
      <c r="O26" s="4"/>
    </row>
    <row r="27" spans="1:12" ht="15">
      <c r="A27" s="72" t="s">
        <v>21</v>
      </c>
      <c r="B27" s="90">
        <v>416</v>
      </c>
      <c r="C27" s="90">
        <v>416</v>
      </c>
      <c r="D27" s="90">
        <v>416</v>
      </c>
      <c r="E27" s="90">
        <v>418</v>
      </c>
      <c r="F27" s="90">
        <v>418</v>
      </c>
      <c r="G27" s="90">
        <v>416.6</v>
      </c>
      <c r="H27" s="90">
        <f>AVERAGE(B27:F27)</f>
        <v>416.8</v>
      </c>
      <c r="I27" s="28">
        <f t="shared" si="2"/>
        <v>0.048007681228989796</v>
      </c>
      <c r="J27" s="168">
        <v>406.3043</v>
      </c>
      <c r="K27" s="155">
        <v>420.4347</v>
      </c>
      <c r="L27" s="28">
        <f t="shared" si="3"/>
        <v>3.477787461269788</v>
      </c>
    </row>
    <row r="28" spans="1:12" ht="15">
      <c r="A28" s="70" t="s">
        <v>22</v>
      </c>
      <c r="B28" s="106">
        <v>416</v>
      </c>
      <c r="C28" s="106">
        <v>416</v>
      </c>
      <c r="D28" s="106">
        <v>416</v>
      </c>
      <c r="E28" s="106">
        <v>418</v>
      </c>
      <c r="F28" s="106">
        <v>418</v>
      </c>
      <c r="G28" s="106">
        <v>416.6</v>
      </c>
      <c r="H28" s="106">
        <f>AVERAGE(B28:F28)</f>
        <v>416.8</v>
      </c>
      <c r="I28" s="106">
        <f t="shared" si="2"/>
        <v>0.048007681228989796</v>
      </c>
      <c r="J28" s="171">
        <v>402.9565</v>
      </c>
      <c r="K28" s="162">
        <v>421.0869</v>
      </c>
      <c r="L28" s="106">
        <f t="shared" si="3"/>
        <v>4.499344222019008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347.5</v>
      </c>
      <c r="C30" s="106">
        <v>347.5</v>
      </c>
      <c r="D30" s="106">
        <v>347.5</v>
      </c>
      <c r="E30" s="106">
        <v>347.5</v>
      </c>
      <c r="F30" s="106">
        <v>347.5</v>
      </c>
      <c r="G30" s="106">
        <v>347.5</v>
      </c>
      <c r="H30" s="106">
        <f>AVERAGE(B30:F30)</f>
        <v>347.5</v>
      </c>
      <c r="I30" s="106">
        <f t="shared" si="2"/>
        <v>0</v>
      </c>
      <c r="J30" s="171">
        <v>405.7608695652174</v>
      </c>
      <c r="K30" s="162">
        <v>345.8695652173913</v>
      </c>
      <c r="L30" s="106">
        <f t="shared" si="3"/>
        <v>-14.760246450575941</v>
      </c>
    </row>
    <row r="31" spans="1:12" ht="15">
      <c r="A31" s="93" t="s">
        <v>67</v>
      </c>
      <c r="B31" s="83">
        <v>342.5</v>
      </c>
      <c r="C31" s="83">
        <v>342.5</v>
      </c>
      <c r="D31" s="83">
        <v>342.5</v>
      </c>
      <c r="E31" s="83">
        <v>342.5</v>
      </c>
      <c r="F31" s="83">
        <v>342.5</v>
      </c>
      <c r="G31" s="83">
        <v>342.5</v>
      </c>
      <c r="H31" s="123">
        <f>AVERAGE(B31:F31)</f>
        <v>342.5</v>
      </c>
      <c r="I31" s="83">
        <f t="shared" si="2"/>
        <v>0</v>
      </c>
      <c r="J31" s="175">
        <v>395.7608695652174</v>
      </c>
      <c r="K31" s="163">
        <v>340.4347826086956</v>
      </c>
      <c r="L31" s="83">
        <f t="shared" si="3"/>
        <v>-13.979675913210654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 t="s">
        <v>84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1 H22 H10:H19" formulaRange="1" unlockedFormula="1"/>
    <ignoredError sqref="K25 L20:L26 L6:L10 I26:I31 I25 I10:I19 I22 H20:I20 H6: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18</v>
      </c>
      <c r="C5" s="114">
        <v>19</v>
      </c>
      <c r="D5" s="114">
        <v>20</v>
      </c>
      <c r="E5" s="114">
        <v>21</v>
      </c>
      <c r="F5" s="114">
        <v>22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208.2321</v>
      </c>
      <c r="C8" s="28">
        <v>211.1601</v>
      </c>
      <c r="D8" s="112">
        <v>216.1549</v>
      </c>
      <c r="E8" s="28">
        <v>215.9827</v>
      </c>
      <c r="F8" s="28">
        <v>214.6048</v>
      </c>
      <c r="G8" s="28">
        <v>212.64133999999999</v>
      </c>
      <c r="H8" s="28">
        <f>AVERAGE(B8:F8)</f>
        <v>213.22692</v>
      </c>
      <c r="I8" s="28">
        <f>(H8/G8-1)*100</f>
        <v>0.27538389289685217</v>
      </c>
      <c r="J8" s="124">
        <v>198.0777</v>
      </c>
      <c r="K8" s="125">
        <v>201.6122</v>
      </c>
      <c r="L8" s="28">
        <f>(K8/J8-1)*100</f>
        <v>1.7844007679814533</v>
      </c>
    </row>
    <row r="9" spans="1:12" ht="15" customHeight="1">
      <c r="A9" s="33" t="s">
        <v>25</v>
      </c>
      <c r="B9" s="27" t="s">
        <v>62</v>
      </c>
      <c r="C9" s="87">
        <v>353</v>
      </c>
      <c r="D9" s="29">
        <v>352</v>
      </c>
      <c r="E9" s="87">
        <v>354</v>
      </c>
      <c r="F9" s="87">
        <v>353</v>
      </c>
      <c r="G9" s="87">
        <v>352.6</v>
      </c>
      <c r="H9" s="87">
        <f>AVERAGE(B9:F9)</f>
        <v>353</v>
      </c>
      <c r="I9" s="87">
        <f>(H9/G9-1)*100</f>
        <v>0.11344299489506326</v>
      </c>
      <c r="J9" s="126">
        <v>392.7272</v>
      </c>
      <c r="K9" s="126">
        <v>353.8181</v>
      </c>
      <c r="L9" s="87">
        <f>(K9/J9-1)*100</f>
        <v>-9.907411556928059</v>
      </c>
    </row>
    <row r="10" spans="1:12" ht="15" customHeight="1">
      <c r="A10" s="50" t="s">
        <v>26</v>
      </c>
      <c r="B10" s="112">
        <v>334.4623</v>
      </c>
      <c r="C10" s="28">
        <v>334.9216</v>
      </c>
      <c r="D10" s="112">
        <v>332.5332</v>
      </c>
      <c r="E10" s="28">
        <v>331.0634</v>
      </c>
      <c r="F10" s="28">
        <v>329.5937</v>
      </c>
      <c r="G10" s="28">
        <v>334.24180000000007</v>
      </c>
      <c r="H10" s="112">
        <f>AVERAGE(B10:F10)</f>
        <v>332.51484</v>
      </c>
      <c r="I10" s="28">
        <f>(H10/G10-1)*100</f>
        <v>-0.5166798407620132</v>
      </c>
      <c r="J10" s="125">
        <v>315.8546</v>
      </c>
      <c r="K10" s="125">
        <v>339.8724</v>
      </c>
      <c r="L10" s="28">
        <f>(K10/J10-1)*100</f>
        <v>7.604068454282453</v>
      </c>
    </row>
    <row r="11" spans="1:12" ht="15" customHeight="1">
      <c r="A11" s="33" t="s">
        <v>50</v>
      </c>
      <c r="B11" s="29">
        <v>350.4725897920605</v>
      </c>
      <c r="C11" s="87">
        <v>352.3441642051049</v>
      </c>
      <c r="D11" s="29">
        <v>352.5810596326808</v>
      </c>
      <c r="E11" s="87">
        <v>347.8783327074728</v>
      </c>
      <c r="F11" s="87">
        <v>349.6761560475975</v>
      </c>
      <c r="G11" s="87">
        <v>346.5498714849483</v>
      </c>
      <c r="H11" s="87">
        <f>AVERAGE(B11:F11)</f>
        <v>350.5904604769833</v>
      </c>
      <c r="I11" s="87">
        <f>(H11/G11-1)*100</f>
        <v>1.1659473352915395</v>
      </c>
      <c r="J11" s="126">
        <v>491.4</v>
      </c>
      <c r="K11" s="126">
        <v>345.3531590917473</v>
      </c>
      <c r="L11" s="87">
        <f>(K11/J11-1)*100</f>
        <v>-29.72056184539127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7" t="s">
        <v>62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669.984</v>
      </c>
      <c r="C14" s="28">
        <v>677.0388</v>
      </c>
      <c r="D14" s="112">
        <v>682.3299</v>
      </c>
      <c r="E14" s="28">
        <v>687.621</v>
      </c>
      <c r="F14" s="28">
        <v>691.8098</v>
      </c>
      <c r="G14" s="28">
        <v>674.39326</v>
      </c>
      <c r="H14" s="112">
        <f aca="true" t="shared" si="1" ref="H14:H31">AVERAGE(B14:F14)</f>
        <v>681.7567</v>
      </c>
      <c r="I14" s="28">
        <f aca="true" t="shared" si="2" ref="I14:I31">(H14/G14-1)*100</f>
        <v>1.0918614459462406</v>
      </c>
      <c r="J14" s="108">
        <v>656.0565</v>
      </c>
      <c r="K14" s="108">
        <v>667.5589</v>
      </c>
      <c r="L14" s="28">
        <f t="shared" si="0"/>
        <v>1.753263628970969</v>
      </c>
    </row>
    <row r="15" spans="1:12" ht="15" customHeight="1">
      <c r="A15" s="116" t="s">
        <v>29</v>
      </c>
      <c r="B15" s="87">
        <v>675.4956</v>
      </c>
      <c r="C15" s="87">
        <v>682.5504</v>
      </c>
      <c r="D15" s="29">
        <v>687.8414</v>
      </c>
      <c r="E15" s="87">
        <v>676.5979</v>
      </c>
      <c r="F15" s="87">
        <v>680.7867</v>
      </c>
      <c r="G15" s="87">
        <v>679.86072</v>
      </c>
      <c r="H15" s="29">
        <f t="shared" si="1"/>
        <v>680.6544</v>
      </c>
      <c r="I15" s="87">
        <f t="shared" si="2"/>
        <v>0.11674155847685164</v>
      </c>
      <c r="J15" s="109">
        <v>637.5089</v>
      </c>
      <c r="K15" s="109">
        <v>667.1946</v>
      </c>
      <c r="L15" s="87">
        <f t="shared" si="0"/>
        <v>4.656515383549942</v>
      </c>
    </row>
    <row r="16" spans="1:12" ht="15" customHeight="1">
      <c r="A16" s="115" t="s">
        <v>30</v>
      </c>
      <c r="B16" s="28">
        <v>771.356</v>
      </c>
      <c r="C16" s="28">
        <v>773.4072</v>
      </c>
      <c r="D16" s="112">
        <v>784.5745</v>
      </c>
      <c r="E16" s="28">
        <v>771.6562</v>
      </c>
      <c r="F16" s="28">
        <v>768.8904</v>
      </c>
      <c r="G16" s="28">
        <v>779.4400600000001</v>
      </c>
      <c r="H16" s="112">
        <f t="shared" si="1"/>
        <v>773.97686</v>
      </c>
      <c r="I16" s="28">
        <f t="shared" si="2"/>
        <v>-0.7009134223868507</v>
      </c>
      <c r="J16" s="108">
        <v>754.1688</v>
      </c>
      <c r="K16" s="108">
        <v>769.4767</v>
      </c>
      <c r="L16" s="28">
        <f t="shared" si="0"/>
        <v>2.029771053907292</v>
      </c>
    </row>
    <row r="17" spans="1:12" ht="15" customHeight="1">
      <c r="A17" s="116" t="s">
        <v>31</v>
      </c>
      <c r="B17" s="27" t="s">
        <v>62</v>
      </c>
      <c r="C17" s="87">
        <v>701</v>
      </c>
      <c r="D17" s="29">
        <v>705</v>
      </c>
      <c r="E17" s="87">
        <v>701</v>
      </c>
      <c r="F17" s="87">
        <v>703</v>
      </c>
      <c r="G17" s="87">
        <v>699</v>
      </c>
      <c r="H17" s="87">
        <f>AVERAGE(B17:F17)</f>
        <v>702.5</v>
      </c>
      <c r="I17" s="87">
        <f>(H17/G17-1)*100</f>
        <v>0.5007153075822668</v>
      </c>
      <c r="J17" s="109">
        <v>657.7272</v>
      </c>
      <c r="K17" s="109">
        <v>665.0454</v>
      </c>
      <c r="L17" s="87">
        <f t="shared" si="0"/>
        <v>1.1126497429329252</v>
      </c>
    </row>
    <row r="18" spans="1:12" ht="15" customHeight="1">
      <c r="A18" s="115" t="s">
        <v>32</v>
      </c>
      <c r="B18" s="28">
        <v>760</v>
      </c>
      <c r="C18" s="28">
        <v>765</v>
      </c>
      <c r="D18" s="112">
        <v>770</v>
      </c>
      <c r="E18" s="28">
        <v>765</v>
      </c>
      <c r="F18" s="28">
        <v>765</v>
      </c>
      <c r="G18" s="28">
        <v>764</v>
      </c>
      <c r="H18" s="112">
        <f t="shared" si="1"/>
        <v>765</v>
      </c>
      <c r="I18" s="28">
        <f t="shared" si="2"/>
        <v>0.13089005235602524</v>
      </c>
      <c r="J18" s="108">
        <v>712.6086</v>
      </c>
      <c r="K18" s="108">
        <v>736.7391</v>
      </c>
      <c r="L18" s="28">
        <f t="shared" si="0"/>
        <v>3.3862207107800746</v>
      </c>
    </row>
    <row r="19" spans="1:12" ht="15" customHeight="1">
      <c r="A19" s="116" t="s">
        <v>33</v>
      </c>
      <c r="B19" s="27" t="s">
        <v>62</v>
      </c>
      <c r="C19" s="87">
        <v>695</v>
      </c>
      <c r="D19" s="29">
        <v>697</v>
      </c>
      <c r="E19" s="87">
        <v>705</v>
      </c>
      <c r="F19" s="87">
        <v>705</v>
      </c>
      <c r="G19" s="87">
        <v>688</v>
      </c>
      <c r="H19" s="87">
        <f>AVERAGE(B19:F19)</f>
        <v>700.5</v>
      </c>
      <c r="I19" s="87">
        <f>(H19/G19-1)*100</f>
        <v>1.8168604651162878</v>
      </c>
      <c r="J19" s="109">
        <v>673.409</v>
      </c>
      <c r="K19" s="109">
        <v>680.4545</v>
      </c>
      <c r="L19" s="87">
        <f t="shared" si="0"/>
        <v>1.046243813195269</v>
      </c>
    </row>
    <row r="20" spans="1:12" ht="15" customHeight="1">
      <c r="A20" s="115" t="s">
        <v>34</v>
      </c>
      <c r="B20" s="28">
        <v>911.703</v>
      </c>
      <c r="C20" s="28">
        <v>914.1274</v>
      </c>
      <c r="D20" s="112">
        <v>910.9043</v>
      </c>
      <c r="E20" s="28">
        <v>904.9674</v>
      </c>
      <c r="F20" s="28">
        <v>904.9674</v>
      </c>
      <c r="G20" s="28">
        <v>916.0660799999999</v>
      </c>
      <c r="H20" s="112">
        <f t="shared" si="1"/>
        <v>909.3339</v>
      </c>
      <c r="I20" s="28">
        <f t="shared" si="2"/>
        <v>-0.7349011328964372</v>
      </c>
      <c r="J20" s="108">
        <v>872.0676</v>
      </c>
      <c r="K20" s="108">
        <v>907.8564</v>
      </c>
      <c r="L20" s="28">
        <f t="shared" si="0"/>
        <v>4.1039020369521895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639.3398</v>
      </c>
      <c r="H21" s="29">
        <f t="shared" si="1"/>
        <v>639.3398</v>
      </c>
      <c r="I21" s="87">
        <f t="shared" si="2"/>
        <v>0</v>
      </c>
      <c r="J21" s="109">
        <v>661.386</v>
      </c>
      <c r="K21" s="109">
        <v>661.386</v>
      </c>
      <c r="L21" s="87">
        <f t="shared" si="0"/>
        <v>0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881.848</v>
      </c>
      <c r="H22" s="112">
        <f t="shared" si="1"/>
        <v>881.848</v>
      </c>
      <c r="I22" s="28">
        <f t="shared" si="2"/>
        <v>0</v>
      </c>
      <c r="J22" s="108">
        <v>901.9771</v>
      </c>
      <c r="K22" s="128">
        <v>903.8942</v>
      </c>
      <c r="L22" s="28">
        <f t="shared" si="0"/>
        <v>0.21254419873852903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283.2937</v>
      </c>
      <c r="C24" s="28">
        <v>283.7346</v>
      </c>
      <c r="D24" s="112">
        <v>282.6323</v>
      </c>
      <c r="E24" s="28">
        <v>283.7346</v>
      </c>
      <c r="F24" s="28">
        <v>280.6481</v>
      </c>
      <c r="G24" s="28">
        <v>281.70634</v>
      </c>
      <c r="H24" s="112">
        <f t="shared" si="1"/>
        <v>282.80866</v>
      </c>
      <c r="I24" s="28">
        <f t="shared" si="2"/>
        <v>0.39130109744778263</v>
      </c>
      <c r="J24" s="110">
        <v>290.6647</v>
      </c>
      <c r="K24" s="28">
        <v>277.2069</v>
      </c>
      <c r="L24" s="112">
        <f>(K24/J24-1)*100</f>
        <v>-4.630008391111806</v>
      </c>
    </row>
    <row r="25" spans="1:12" ht="15" customHeight="1">
      <c r="A25" s="116" t="s">
        <v>39</v>
      </c>
      <c r="B25" s="87">
        <v>340.3</v>
      </c>
      <c r="C25" s="87">
        <v>336</v>
      </c>
      <c r="D25" s="29">
        <v>336.6</v>
      </c>
      <c r="E25" s="87">
        <v>334.3</v>
      </c>
      <c r="F25" s="87">
        <v>339.9</v>
      </c>
      <c r="G25" s="87">
        <v>332.56</v>
      </c>
      <c r="H25" s="29">
        <f t="shared" si="1"/>
        <v>337.41999999999996</v>
      </c>
      <c r="I25" s="87">
        <f t="shared" si="2"/>
        <v>1.4613904257878119</v>
      </c>
      <c r="J25" s="106">
        <v>361.9739</v>
      </c>
      <c r="K25" s="106">
        <v>340.1434</v>
      </c>
      <c r="L25" s="87">
        <f>(K25/J25-1)*100</f>
        <v>-6.030959690740145</v>
      </c>
    </row>
    <row r="26" spans="1:12" ht="15" customHeight="1">
      <c r="A26" s="115" t="s">
        <v>40</v>
      </c>
      <c r="B26" s="28">
        <v>281.3095</v>
      </c>
      <c r="C26" s="28">
        <v>279.7663</v>
      </c>
      <c r="D26" s="112">
        <v>281.089</v>
      </c>
      <c r="E26" s="28">
        <v>278.0026</v>
      </c>
      <c r="F26" s="28">
        <v>282.8527</v>
      </c>
      <c r="G26" s="28">
        <v>280.2072</v>
      </c>
      <c r="H26" s="28">
        <f t="shared" si="1"/>
        <v>280.60402000000005</v>
      </c>
      <c r="I26" s="28">
        <f t="shared" si="2"/>
        <v>0.1416166322635748</v>
      </c>
      <c r="J26" s="111">
        <v>290.6743</v>
      </c>
      <c r="K26" s="127">
        <v>274.6381</v>
      </c>
      <c r="L26" s="112">
        <f>(K26/J26-1)*100</f>
        <v>-5.516896402605942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2616.8602</v>
      </c>
      <c r="C29" s="87">
        <v>2618.51365</v>
      </c>
      <c r="D29" s="137">
        <v>2630.0878</v>
      </c>
      <c r="E29" s="137">
        <v>2630.63895</v>
      </c>
      <c r="F29" s="137">
        <v>2616.30905</v>
      </c>
      <c r="G29" s="137">
        <v>2627.44228</v>
      </c>
      <c r="H29" s="87">
        <f t="shared" si="1"/>
        <v>2622.48193</v>
      </c>
      <c r="I29" s="87">
        <f t="shared" si="2"/>
        <v>-0.18879006544723076</v>
      </c>
      <c r="J29" s="141">
        <v>2499.081841304348</v>
      </c>
      <c r="K29" s="141">
        <v>2424.9641478260874</v>
      </c>
      <c r="L29" s="141">
        <f>(K29/J29-1)*100</f>
        <v>-2.9657969680407237</v>
      </c>
    </row>
    <row r="30" spans="1:12" ht="15" customHeight="1">
      <c r="A30" s="132" t="s">
        <v>75</v>
      </c>
      <c r="B30" s="28">
        <v>3226.9832499999998</v>
      </c>
      <c r="C30" s="28">
        <v>3231.9435999999996</v>
      </c>
      <c r="D30" s="138">
        <v>3231.9435999999996</v>
      </c>
      <c r="E30" s="138">
        <v>3208.24415</v>
      </c>
      <c r="F30" s="138">
        <v>3070.45665</v>
      </c>
      <c r="G30" s="138">
        <v>3235.58119</v>
      </c>
      <c r="H30" s="28">
        <f t="shared" si="1"/>
        <v>3193.91425</v>
      </c>
      <c r="I30" s="28">
        <f t="shared" si="2"/>
        <v>-1.2877729703948515</v>
      </c>
      <c r="J30" s="142">
        <v>3430.621193478261</v>
      </c>
      <c r="K30" s="142">
        <v>3175.918004347826</v>
      </c>
      <c r="L30" s="142">
        <f>(K30/J30-1)*100</f>
        <v>-7.42440435028604</v>
      </c>
    </row>
    <row r="31" spans="1:12" ht="18">
      <c r="A31" s="136" t="s">
        <v>76</v>
      </c>
      <c r="B31" s="139">
        <v>1383.3865</v>
      </c>
      <c r="C31" s="139">
        <v>1370.1589</v>
      </c>
      <c r="D31" s="139">
        <v>1332.6807000000001</v>
      </c>
      <c r="E31" s="139">
        <v>1337.0899</v>
      </c>
      <c r="F31" s="139">
        <v>1349.76635</v>
      </c>
      <c r="G31" s="139">
        <v>1398.15732</v>
      </c>
      <c r="H31" s="139">
        <f t="shared" si="1"/>
        <v>1354.61647</v>
      </c>
      <c r="I31" s="139">
        <f t="shared" si="2"/>
        <v>-3.1141595711132175</v>
      </c>
      <c r="J31" s="143">
        <v>1358.9681586956522</v>
      </c>
      <c r="K31" s="143">
        <v>1422.9207291304344</v>
      </c>
      <c r="L31" s="143">
        <f>(K31/J31-1)*100</f>
        <v>4.705965333004158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 t="s">
        <v>84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0 H18 H14:H16 H11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2019-11-24T02:26:43Z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