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8800" windowHeight="1216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<sst xmlns="http://schemas.openxmlformats.org/spreadsheetml/2006/main" count="198" uniqueCount="87">
  <si>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</si>
  <si>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</si>
  <si>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</si>
  <si>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</si>
  <si>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</si>
  <si>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</si>
  <si>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</si>
  <si>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</si>
  <si>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</si>
  <si>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</si>
  <si>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</si>
  <si>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</si>
  <si>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</si>
  <si>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</si>
  <si>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</si>
  <si>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</si>
  <si>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</si>
  <si>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</si>
  <si>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</si>
  <si>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</si>
  <si>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</si>
  <si>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</si>
  <si>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</si>
  <si>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</si>
  <si>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</si>
  <si>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</si>
  <si>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</si>
  <si>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</si>
  <si>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</si>
  <si>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</si>
  <si>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</si>
  <si>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</si>
  <si>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</si>
  <si>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</si>
  <si>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</si>
  <si>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</si>
  <si>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</si>
  <si>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</si>
  <si>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</si>
  <si>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</si>
  <si>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</si>
  <si>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</si>
  <si>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</si>
  <si>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</si>
  <si>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</si>
  <si>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</si>
  <si>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</si>
  <si>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</si>
  <si>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</si>
  <si>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</si>
  <si>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</si>
  <si>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</si>
  <si>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</si>
  <si>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</si>
  <si>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</si>
  <si>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</si>
  <si>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</si>
  <si>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</si>
  <si>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</si>
  <si>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</si>
  <si>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</si>
  <si>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</si>
  <si>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</si>
  <si>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</si>
  <si>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Trigo Dark Northern Spring 13,0 Minneapolis (Spot)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</si>
  <si>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</si>
  <si>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</si>
  <si>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</si>
  <si>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</si>
  <si>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</si>
  <si>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</si>
  <si>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</si>
  <si>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</si>
  <si>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</si>
  <si>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</si>
  <si>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</si>
  <si>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</si>
  <si>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Directora y Representante Legal</t>
  </si>
  <si>
    <t>Maria Emilia Undurraga Marimón</t>
  </si>
  <si>
    <t>* Los precios de arroz de Tailandia y Vietnam, generalmente se actualizan, los días jueves de cada semana.</t>
  </si>
  <si>
    <t>Fuente: elaborado por Odepa con datos de los Mercados de Materias Primas y de Thomson Reuters.</t>
  </si>
  <si>
    <t xml:space="preserve"> </t>
  </si>
  <si>
    <t>Diciembre</t>
  </si>
  <si>
    <t>Enero 2020</t>
  </si>
  <si>
    <t>Nota: lunes 20 de enero feriado nacional en Estados Unidos de Norteamérica, mercados cerrados.</t>
  </si>
  <si>
    <t>enero 2020</t>
  </si>
  <si>
    <t>semana del 20 al 26 de enero de 2020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</si>
</sst>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40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40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40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40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40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40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40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1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1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1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1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1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4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5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1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1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1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1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1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1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8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3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4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5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6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7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7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0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8" fillId="58" borderId="26" xfId="0" applyNumberFormat="1" applyFont="1" applyFill="1" applyBorder="1" applyAlignment="1" applyProtection="1">
      <alignment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8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81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181" fontId="26" fillId="59" borderId="26" xfId="0" applyNumberFormat="1" applyFont="1" applyFill="1" applyBorder="1" applyAlignment="1" applyProtection="1">
      <alignment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4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2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8" fillId="0" borderId="30" xfId="0" applyNumberFormat="1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80" fontId="26" fillId="0" borderId="36" xfId="0" applyFont="1" applyBorder="1" applyAlignment="1">
      <alignment horizontal="right" vertical="center"/>
    </xf>
    <xf numFmtId="180" fontId="0" fillId="0" borderId="36" xfId="0" applyBorder="1" applyAlignment="1">
      <alignment/>
    </xf>
    <xf numFmtId="180" fontId="26" fillId="0" borderId="36" xfId="0" applyFont="1" applyBorder="1" applyAlignment="1">
      <alignment horizontal="left"/>
    </xf>
    <xf numFmtId="180" fontId="34" fillId="0" borderId="36" xfId="0" applyFont="1" applyBorder="1" applyAlignment="1">
      <alignment/>
    </xf>
    <xf numFmtId="180" fontId="26" fillId="58" borderId="26" xfId="0" applyFont="1" applyFill="1" applyBorder="1" applyAlignment="1" applyProtection="1">
      <alignment/>
      <protection/>
    </xf>
    <xf numFmtId="180" fontId="26" fillId="58" borderId="36" xfId="0" applyFont="1" applyFill="1" applyBorder="1" applyAlignment="1">
      <alignment/>
    </xf>
    <xf numFmtId="180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58" fillId="58" borderId="0" xfId="0" applyNumberFormat="1" applyFont="1" applyFill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83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180" fontId="26" fillId="0" borderId="36" xfId="0" applyFont="1" applyBorder="1" applyAlignment="1">
      <alignment horizontal="center" vertical="center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2" fontId="59" fillId="19" borderId="30" xfId="0" applyNumberFormat="1" applyFont="1" applyFill="1" applyBorder="1" applyAlignment="1" applyProtection="1">
      <alignment horizontal="right" vertical="center"/>
      <protection/>
    </xf>
    <xf numFmtId="2" fontId="59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58" borderId="37" xfId="0" applyNumberFormat="1" applyFont="1" applyFill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60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3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5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1066800</xdr:colOff>
      <xdr:row>8</xdr:row>
      <xdr:rowOff>200025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l="1945" r="41110"/>
        <a:stretch>
          <a:fillRect/>
        </a:stretch>
      </xdr:blipFill>
      <xdr:spPr>
        <a:xfrm>
          <a:off x="276225" y="247650"/>
          <a:ext cx="1952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79" t="s">
        <v>52</v>
      </c>
      <c r="C22" s="179"/>
      <c r="D22" s="179"/>
      <c r="E22" s="179"/>
      <c r="F22" s="1"/>
      <c r="G22" s="1"/>
      <c r="H22" s="1"/>
      <c r="I22" s="1"/>
      <c r="J22" s="1"/>
      <c r="K22" s="1"/>
      <c r="L22" s="1"/>
    </row>
    <row r="23" spans="2:12" ht="18">
      <c r="B23" s="79" t="s">
        <v>86</v>
      </c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0" t="s">
        <v>47</v>
      </c>
      <c r="B10" s="180"/>
      <c r="C10" s="180"/>
      <c r="D10" s="181"/>
      <c r="E10" s="180"/>
      <c r="F10" s="180"/>
      <c r="G10" s="59"/>
      <c r="H10" s="58"/>
    </row>
    <row r="11" spans="1:8" ht="18">
      <c r="A11" s="182" t="s">
        <v>49</v>
      </c>
      <c r="B11" s="182"/>
      <c r="C11" s="182"/>
      <c r="D11" s="182"/>
      <c r="E11" s="182"/>
      <c r="F11" s="182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83" t="s">
        <v>43</v>
      </c>
      <c r="B13" s="183"/>
      <c r="C13" s="183"/>
      <c r="D13" s="184"/>
      <c r="E13" s="183"/>
      <c r="F13" s="183"/>
      <c r="G13" s="61"/>
      <c r="H13" s="58"/>
    </row>
    <row r="14" spans="1:8" ht="18">
      <c r="A14" s="187" t="s">
        <v>44</v>
      </c>
      <c r="B14" s="187"/>
      <c r="C14" s="187"/>
      <c r="D14" s="188"/>
      <c r="E14" s="187"/>
      <c r="F14" s="187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87" t="s">
        <v>77</v>
      </c>
      <c r="B18" s="187"/>
      <c r="C18" s="187"/>
      <c r="D18" s="188"/>
      <c r="E18" s="187"/>
      <c r="F18" s="187"/>
      <c r="G18" s="64"/>
      <c r="H18" s="58"/>
      <c r="I18" s="58"/>
      <c r="J18" s="58"/>
      <c r="K18" s="58"/>
      <c r="L18" s="58"/>
    </row>
    <row r="19" spans="1:12" ht="18">
      <c r="A19" s="183" t="s">
        <v>78</v>
      </c>
      <c r="B19" s="183"/>
      <c r="C19" s="183"/>
      <c r="D19" s="184"/>
      <c r="E19" s="183"/>
      <c r="F19" s="183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87" t="s">
        <v>45</v>
      </c>
      <c r="B22" s="187"/>
      <c r="C22" s="187"/>
      <c r="D22" s="188"/>
      <c r="E22" s="187"/>
      <c r="F22" s="187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89" t="s">
        <v>0</v>
      </c>
      <c r="B24" s="189"/>
      <c r="C24" s="189"/>
      <c r="D24" s="189"/>
      <c r="E24" s="189"/>
      <c r="F24" s="189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85" t="s">
        <v>48</v>
      </c>
      <c r="C36" s="185"/>
      <c r="D36" s="185"/>
    </row>
    <row r="37" spans="2:4" ht="18">
      <c r="B37" s="185" t="s">
        <v>57</v>
      </c>
      <c r="C37" s="185"/>
      <c r="D37" s="12"/>
    </row>
    <row r="38" spans="2:4" ht="18">
      <c r="B38" s="185" t="s">
        <v>58</v>
      </c>
      <c r="C38" s="185"/>
      <c r="D38" s="12"/>
    </row>
    <row r="39" spans="2:4" ht="18">
      <c r="B39" s="186" t="s">
        <v>46</v>
      </c>
      <c r="C39" s="18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91" t="s">
        <v>1</v>
      </c>
      <c r="B1" s="15" t="s">
        <v>68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91"/>
      <c r="B2" s="192" t="s">
        <v>83</v>
      </c>
      <c r="C2" s="192"/>
      <c r="D2" s="192"/>
      <c r="E2" s="192"/>
      <c r="F2" s="192"/>
      <c r="G2" s="193" t="s">
        <v>2</v>
      </c>
      <c r="H2" s="193"/>
      <c r="I2" s="193"/>
      <c r="J2" s="193" t="s">
        <v>3</v>
      </c>
      <c r="K2" s="193"/>
      <c r="L2" s="193"/>
      <c r="M2" s="4"/>
      <c r="N2" s="4"/>
      <c r="O2" s="4"/>
    </row>
    <row r="3" spans="1:15" ht="15.75">
      <c r="A3" s="191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94"/>
      <c r="H3" s="193"/>
      <c r="I3" s="193"/>
      <c r="J3" s="195" t="s">
        <v>82</v>
      </c>
      <c r="K3" s="195"/>
      <c r="L3" s="195"/>
      <c r="M3" s="4"/>
      <c r="N3" s="4"/>
      <c r="O3" s="4"/>
    </row>
    <row r="4" spans="1:15" ht="15.75">
      <c r="A4" s="191"/>
      <c r="B4" s="45">
        <v>20</v>
      </c>
      <c r="C4" s="45">
        <v>21</v>
      </c>
      <c r="D4" s="45">
        <v>22</v>
      </c>
      <c r="E4" s="45">
        <v>23</v>
      </c>
      <c r="F4" s="45">
        <v>24</v>
      </c>
      <c r="G4" s="57" t="s">
        <v>53</v>
      </c>
      <c r="H4" s="55" t="s">
        <v>54</v>
      </c>
      <c r="I4" s="23" t="s">
        <v>9</v>
      </c>
      <c r="J4" s="24">
        <v>2018</v>
      </c>
      <c r="K4" s="24">
        <v>2019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1"/>
      <c r="K5" s="32"/>
      <c r="L5" s="32"/>
      <c r="M5" s="4"/>
      <c r="N5" s="4"/>
      <c r="O5" s="4"/>
    </row>
    <row r="6" spans="1:15" ht="15">
      <c r="A6" s="33" t="s">
        <v>11</v>
      </c>
      <c r="B6" s="95">
        <v>230</v>
      </c>
      <c r="C6" s="95">
        <v>230</v>
      </c>
      <c r="D6" s="87">
        <v>230</v>
      </c>
      <c r="E6" s="87">
        <v>240</v>
      </c>
      <c r="F6" s="87">
        <v>240</v>
      </c>
      <c r="G6" s="87">
        <v>227.6</v>
      </c>
      <c r="H6" s="95">
        <f>AVERAGE(B6:F6)</f>
        <v>234</v>
      </c>
      <c r="I6" s="95">
        <f>(H6/G6-1)*100</f>
        <v>2.811950790861162</v>
      </c>
      <c r="J6" s="163">
        <v>227.94</v>
      </c>
      <c r="K6" s="152">
        <v>201.89</v>
      </c>
      <c r="L6" s="95">
        <f>(K6/J6-1)*100</f>
        <v>-11.428446082302369</v>
      </c>
      <c r="M6" s="4"/>
      <c r="N6" s="4"/>
      <c r="O6" s="4"/>
    </row>
    <row r="7" spans="1:15" ht="15">
      <c r="A7" s="41" t="s">
        <v>51</v>
      </c>
      <c r="B7" s="91" t="s">
        <v>62</v>
      </c>
      <c r="C7" s="91" t="s">
        <v>62</v>
      </c>
      <c r="D7" s="91" t="s">
        <v>62</v>
      </c>
      <c r="E7" s="91" t="s">
        <v>62</v>
      </c>
      <c r="F7" s="91" t="s">
        <v>62</v>
      </c>
      <c r="G7" s="91" t="s">
        <v>62</v>
      </c>
      <c r="H7" s="91" t="s">
        <v>62</v>
      </c>
      <c r="I7" s="91" t="s">
        <v>62</v>
      </c>
      <c r="J7" s="145" t="s">
        <v>62</v>
      </c>
      <c r="K7" s="91" t="s">
        <v>62</v>
      </c>
      <c r="L7" s="91" t="s">
        <v>62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5"/>
      <c r="K8" s="153"/>
      <c r="L8" s="27"/>
      <c r="M8" s="4"/>
      <c r="N8" s="4"/>
      <c r="O8" s="4"/>
    </row>
    <row r="9" spans="1:15" ht="15">
      <c r="A9" s="41" t="s">
        <v>70</v>
      </c>
      <c r="B9" s="91" t="s">
        <v>62</v>
      </c>
      <c r="C9" s="91" t="s">
        <v>62</v>
      </c>
      <c r="D9" s="91" t="s">
        <v>62</v>
      </c>
      <c r="E9" s="91" t="s">
        <v>62</v>
      </c>
      <c r="F9" s="91" t="s">
        <v>62</v>
      </c>
      <c r="G9" s="91" t="s">
        <v>62</v>
      </c>
      <c r="H9" s="91" t="s">
        <v>62</v>
      </c>
      <c r="I9" s="91" t="s">
        <v>62</v>
      </c>
      <c r="J9" s="145" t="s">
        <v>62</v>
      </c>
      <c r="K9" s="91" t="s">
        <v>62</v>
      </c>
      <c r="L9" s="91" t="s">
        <v>62</v>
      </c>
      <c r="M9" s="4"/>
      <c r="N9" s="4"/>
      <c r="O9" s="4"/>
    </row>
    <row r="10" spans="1:15" ht="15">
      <c r="A10" s="49" t="s">
        <v>13</v>
      </c>
      <c r="B10" s="140" t="s">
        <v>62</v>
      </c>
      <c r="C10" s="95">
        <v>259.2</v>
      </c>
      <c r="D10" s="95">
        <v>261.8</v>
      </c>
      <c r="E10" s="95">
        <v>262.9</v>
      </c>
      <c r="F10" s="175">
        <v>260.3</v>
      </c>
      <c r="G10" s="29">
        <v>256.811368</v>
      </c>
      <c r="H10" s="140">
        <f>AVERAGE(B10:F10)</f>
        <v>261.05</v>
      </c>
      <c r="I10" s="95">
        <f>(H10/G10-1)*100</f>
        <v>1.6504845688918302</v>
      </c>
      <c r="J10" s="163">
        <v>223.86</v>
      </c>
      <c r="K10" s="152">
        <v>243.45</v>
      </c>
      <c r="L10" s="95">
        <f>(K10/J10-1)*100</f>
        <v>8.751005092468489</v>
      </c>
      <c r="M10" s="4"/>
      <c r="N10" s="4"/>
      <c r="O10" s="4"/>
    </row>
    <row r="11" spans="1:15" ht="15">
      <c r="A11" s="34" t="s">
        <v>14</v>
      </c>
      <c r="B11" s="91" t="s">
        <v>62</v>
      </c>
      <c r="C11" s="28">
        <v>245.9</v>
      </c>
      <c r="D11" s="28">
        <v>245.2</v>
      </c>
      <c r="E11" s="28">
        <v>245.1</v>
      </c>
      <c r="F11" s="176">
        <v>244.7</v>
      </c>
      <c r="G11" s="28">
        <v>245.483936</v>
      </c>
      <c r="H11" s="91">
        <f>AVERAGE(B11:F11)</f>
        <v>245.22500000000002</v>
      </c>
      <c r="I11" s="28">
        <f>(H11/G11-1)*100</f>
        <v>-0.1054798143695912</v>
      </c>
      <c r="J11" s="167">
        <v>243.75</v>
      </c>
      <c r="K11" s="154">
        <v>233.66</v>
      </c>
      <c r="L11" s="28">
        <f>(K11/J11-1)*100</f>
        <v>-4.139487179487178</v>
      </c>
      <c r="M11" s="4"/>
      <c r="N11" s="4"/>
      <c r="O11" s="4"/>
    </row>
    <row r="12" spans="1:15" ht="15">
      <c r="A12" s="46" t="s">
        <v>60</v>
      </c>
      <c r="B12" s="173" t="s">
        <v>62</v>
      </c>
      <c r="C12" s="96" t="s">
        <v>62</v>
      </c>
      <c r="D12" s="173" t="s">
        <v>62</v>
      </c>
      <c r="E12" s="173" t="s">
        <v>62</v>
      </c>
      <c r="F12" s="96" t="s">
        <v>62</v>
      </c>
      <c r="G12" s="96" t="s">
        <v>62</v>
      </c>
      <c r="H12" s="173" t="s">
        <v>62</v>
      </c>
      <c r="I12" s="173" t="s">
        <v>62</v>
      </c>
      <c r="J12" s="144"/>
      <c r="K12" s="173"/>
      <c r="L12" s="96" t="s">
        <v>63</v>
      </c>
      <c r="M12" s="4"/>
      <c r="N12" s="4"/>
      <c r="O12" s="4"/>
    </row>
    <row r="13" spans="1:15" ht="15">
      <c r="A13" s="51" t="s">
        <v>61</v>
      </c>
      <c r="B13" s="177" t="s">
        <v>62</v>
      </c>
      <c r="C13" s="88">
        <v>253.53359999999998</v>
      </c>
      <c r="D13" s="146">
        <v>250.77779999999998</v>
      </c>
      <c r="E13" s="146">
        <v>250.68594</v>
      </c>
      <c r="F13" s="88">
        <v>248.38943999999998</v>
      </c>
      <c r="G13" s="122">
        <v>250.979892</v>
      </c>
      <c r="H13" s="177">
        <f>AVERAGE(B13:F13)</f>
        <v>250.84669499999995</v>
      </c>
      <c r="I13" s="146">
        <f>(H13/G13-1)*100</f>
        <v>-0.05307078544765087</v>
      </c>
      <c r="J13" s="169">
        <v>249.101355</v>
      </c>
      <c r="K13" s="155">
        <v>241.65741428571428</v>
      </c>
      <c r="L13" s="88">
        <f>(K13/J13-1)*100</f>
        <v>-2.988318033952775</v>
      </c>
      <c r="M13" s="4"/>
      <c r="N13" s="4"/>
      <c r="O13" s="4"/>
    </row>
    <row r="14" spans="1:15" ht="15">
      <c r="A14" s="35" t="s">
        <v>15</v>
      </c>
      <c r="B14" s="173" t="s">
        <v>62</v>
      </c>
      <c r="C14" s="149">
        <v>238.83599999999998</v>
      </c>
      <c r="D14" s="147">
        <v>236.0802</v>
      </c>
      <c r="E14" s="147">
        <v>235.98834</v>
      </c>
      <c r="F14" s="89">
        <v>233.69183999999998</v>
      </c>
      <c r="G14" s="89">
        <v>236.282292</v>
      </c>
      <c r="H14" s="173">
        <f>AVERAGE(B14:F14)</f>
        <v>236.149095</v>
      </c>
      <c r="I14" s="147">
        <f>(H14/G14-1)*100</f>
        <v>-0.05637197729571053</v>
      </c>
      <c r="J14" s="168">
        <v>241.75255499999997</v>
      </c>
      <c r="K14" s="156">
        <v>226.95981428571434</v>
      </c>
      <c r="L14" s="89">
        <f>(K14/J14-1)*100</f>
        <v>-6.118959410495428</v>
      </c>
      <c r="M14" s="4"/>
      <c r="N14" s="4"/>
      <c r="O14" s="4"/>
    </row>
    <row r="15" spans="1:15" ht="15">
      <c r="A15" s="36" t="s">
        <v>42</v>
      </c>
      <c r="B15" s="177" t="s">
        <v>62</v>
      </c>
      <c r="C15" s="88">
        <v>233.3244</v>
      </c>
      <c r="D15" s="146">
        <v>230.5686</v>
      </c>
      <c r="E15" s="146">
        <v>230.47674</v>
      </c>
      <c r="F15" s="88">
        <v>228.18024</v>
      </c>
      <c r="G15" s="88">
        <v>228.93349199999997</v>
      </c>
      <c r="H15" s="177">
        <f>AVERAGE(B15:F15)</f>
        <v>230.63749500000003</v>
      </c>
      <c r="I15" s="146">
        <f>(H15/G15-1)*100</f>
        <v>0.744322285530874</v>
      </c>
      <c r="J15" s="169">
        <v>238.99675499999998</v>
      </c>
      <c r="K15" s="155">
        <v>219.6110142857142</v>
      </c>
      <c r="L15" s="88">
        <f>(K15/J15-1)*100</f>
        <v>-8.111298713777849</v>
      </c>
      <c r="M15" s="4"/>
      <c r="N15" s="4"/>
      <c r="O15" s="4"/>
    </row>
    <row r="16" spans="1:15" ht="15">
      <c r="A16" s="37" t="s">
        <v>64</v>
      </c>
      <c r="B16" s="140" t="s">
        <v>62</v>
      </c>
      <c r="C16" s="95">
        <v>243.6127</v>
      </c>
      <c r="D16" s="87">
        <v>243.6127</v>
      </c>
      <c r="E16" s="87">
        <v>243.6127</v>
      </c>
      <c r="F16" s="87">
        <v>243.6127</v>
      </c>
      <c r="G16" s="87">
        <v>243.6127</v>
      </c>
      <c r="H16" s="140">
        <f>AVERAGE(B16:F16)</f>
        <v>243.6127</v>
      </c>
      <c r="I16" s="95">
        <f>(H16/G16-1)*100</f>
        <v>0</v>
      </c>
      <c r="J16" s="163">
        <v>239.37</v>
      </c>
      <c r="K16" s="152">
        <v>243.61</v>
      </c>
      <c r="L16" s="87">
        <f>(K16/J16-1)*100</f>
        <v>1.7713163721435388</v>
      </c>
      <c r="M16" s="4"/>
      <c r="N16" s="4"/>
      <c r="O16" s="4"/>
    </row>
    <row r="17" spans="1:15" ht="15.75">
      <c r="A17" s="38" t="s">
        <v>16</v>
      </c>
      <c r="B17" s="91"/>
      <c r="C17" s="28"/>
      <c r="D17" s="91"/>
      <c r="E17" s="28"/>
      <c r="F17" s="91"/>
      <c r="G17" s="28"/>
      <c r="H17" s="91"/>
      <c r="I17" s="91"/>
      <c r="J17" s="164"/>
      <c r="K17" s="157"/>
      <c r="L17" s="44"/>
      <c r="M17" s="4"/>
      <c r="N17" s="4"/>
      <c r="O17" s="4"/>
    </row>
    <row r="18" spans="1:15" ht="15">
      <c r="A18" s="39" t="s">
        <v>59</v>
      </c>
      <c r="B18" s="140" t="s">
        <v>62</v>
      </c>
      <c r="C18" s="140" t="s">
        <v>62</v>
      </c>
      <c r="D18" s="140" t="s">
        <v>62</v>
      </c>
      <c r="E18" s="140" t="s">
        <v>62</v>
      </c>
      <c r="F18" s="140" t="s">
        <v>62</v>
      </c>
      <c r="G18" s="140" t="s">
        <v>62</v>
      </c>
      <c r="H18" s="140" t="s">
        <v>62</v>
      </c>
      <c r="I18" s="140" t="s">
        <v>62</v>
      </c>
      <c r="J18" s="151" t="s">
        <v>63</v>
      </c>
      <c r="K18" s="27" t="s">
        <v>63</v>
      </c>
      <c r="L18" s="27" t="s">
        <v>63</v>
      </c>
      <c r="M18" s="4"/>
      <c r="N18" s="4"/>
      <c r="O18" s="4"/>
    </row>
    <row r="19" spans="1:15" ht="15.75">
      <c r="A19" s="69" t="s">
        <v>10</v>
      </c>
      <c r="B19" s="28"/>
      <c r="C19" s="28"/>
      <c r="D19" s="91"/>
      <c r="E19" s="28"/>
      <c r="F19" s="91"/>
      <c r="G19" s="91"/>
      <c r="H19" s="91"/>
      <c r="I19" s="91"/>
      <c r="J19" s="166"/>
      <c r="K19" s="158"/>
      <c r="L19" s="44"/>
      <c r="M19" s="4"/>
      <c r="N19" s="4"/>
      <c r="O19" s="4"/>
    </row>
    <row r="20" spans="1:15" ht="15">
      <c r="A20" s="37" t="s">
        <v>17</v>
      </c>
      <c r="B20" s="95">
        <v>190</v>
      </c>
      <c r="C20" s="95">
        <v>191</v>
      </c>
      <c r="D20" s="95">
        <v>188</v>
      </c>
      <c r="E20" s="87">
        <v>189</v>
      </c>
      <c r="F20" s="87">
        <v>187</v>
      </c>
      <c r="G20" s="87">
        <v>185.8</v>
      </c>
      <c r="H20" s="95">
        <f>AVERAGE(B20:F20)</f>
        <v>189</v>
      </c>
      <c r="I20" s="95">
        <f>(H20/G20-1)*100</f>
        <v>1.7222820236813652</v>
      </c>
      <c r="J20" s="171">
        <v>170.94</v>
      </c>
      <c r="K20" s="159">
        <v>172</v>
      </c>
      <c r="L20" s="95">
        <f>(K20/J20-1)*100</f>
        <v>0.6201006201006276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28"/>
      <c r="H21" s="112"/>
      <c r="I21" s="112"/>
      <c r="J21" s="167"/>
      <c r="K21" s="154"/>
      <c r="L21" s="28"/>
      <c r="M21" s="4"/>
      <c r="N21" s="4"/>
      <c r="O21" s="4"/>
    </row>
    <row r="22" spans="1:15" ht="15">
      <c r="A22" s="71" t="s">
        <v>18</v>
      </c>
      <c r="B22" s="140" t="s">
        <v>62</v>
      </c>
      <c r="C22" s="95">
        <v>180.32</v>
      </c>
      <c r="D22" s="95">
        <v>180.81</v>
      </c>
      <c r="E22" s="95">
        <v>182.78</v>
      </c>
      <c r="F22" s="87">
        <v>180.22</v>
      </c>
      <c r="G22" s="104">
        <v>177.35</v>
      </c>
      <c r="H22" s="140">
        <f>AVERAGE(B22:F22)</f>
        <v>181.0325</v>
      </c>
      <c r="I22" s="95">
        <f>(H22/G22-1)*100</f>
        <v>2.0764025937412</v>
      </c>
      <c r="J22" s="171">
        <v>171.74</v>
      </c>
      <c r="K22" s="159">
        <v>174.44</v>
      </c>
      <c r="L22" s="95">
        <f>(K22/J22-1)*100</f>
        <v>1.5721439385117053</v>
      </c>
      <c r="M22" s="4"/>
      <c r="N22" s="4"/>
      <c r="O22" s="4"/>
    </row>
    <row r="23" spans="1:15" ht="15">
      <c r="A23" s="73" t="s">
        <v>19</v>
      </c>
      <c r="B23" s="91" t="s">
        <v>62</v>
      </c>
      <c r="C23" s="28">
        <v>179.32</v>
      </c>
      <c r="D23" s="28">
        <v>179.81</v>
      </c>
      <c r="E23" s="28">
        <v>181.78</v>
      </c>
      <c r="F23" s="28">
        <v>179.22</v>
      </c>
      <c r="G23" s="105">
        <v>176.35</v>
      </c>
      <c r="H23" s="91">
        <f>AVERAGE(B23:F23)</f>
        <v>180.0325</v>
      </c>
      <c r="I23" s="28">
        <f>(H23/G23-1)*100</f>
        <v>2.0881769208959566</v>
      </c>
      <c r="J23" s="172">
        <v>170.79</v>
      </c>
      <c r="K23" s="160">
        <v>173.44</v>
      </c>
      <c r="L23" s="28">
        <f>(K23/J23-1)*100</f>
        <v>1.5516130921014115</v>
      </c>
      <c r="M23" s="4"/>
      <c r="N23" s="4"/>
      <c r="O23" s="4"/>
    </row>
    <row r="24" spans="1:15" ht="15">
      <c r="A24" s="70" t="s">
        <v>65</v>
      </c>
      <c r="B24" s="140" t="s">
        <v>62</v>
      </c>
      <c r="C24" s="95">
        <v>295.7503659676537</v>
      </c>
      <c r="D24" s="95">
        <v>296.1912908516905</v>
      </c>
      <c r="E24" s="87">
        <v>300.3800772500397</v>
      </c>
      <c r="F24" s="87">
        <v>299.4982274819662</v>
      </c>
      <c r="G24" s="106">
        <v>293.3693715938553</v>
      </c>
      <c r="H24" s="140">
        <f>AVERAGE(B24:F24)</f>
        <v>297.9549903878375</v>
      </c>
      <c r="I24" s="95">
        <f>(H24/G24-1)*100</f>
        <v>1.56308709701658</v>
      </c>
      <c r="J24" s="170">
        <v>232.50520291363162</v>
      </c>
      <c r="K24" s="161">
        <v>278.82199988409974</v>
      </c>
      <c r="L24" s="95">
        <f>(K24/J24-1)*100</f>
        <v>19.920757208892816</v>
      </c>
      <c r="M24" s="4"/>
      <c r="N24" s="4"/>
      <c r="O24" s="4"/>
    </row>
    <row r="25" spans="1:15" ht="15.75">
      <c r="A25" s="74" t="s">
        <v>71</v>
      </c>
      <c r="B25" s="90"/>
      <c r="C25" s="91"/>
      <c r="D25" s="91"/>
      <c r="E25" s="28"/>
      <c r="F25" s="91"/>
      <c r="G25" s="90"/>
      <c r="H25" s="90"/>
      <c r="I25" s="90"/>
      <c r="J25" s="167"/>
      <c r="K25" s="154"/>
      <c r="L25" s="28"/>
      <c r="M25" s="4"/>
      <c r="N25" s="4"/>
      <c r="O25" s="4"/>
    </row>
    <row r="26" spans="1:15" ht="15">
      <c r="A26" s="70" t="s">
        <v>20</v>
      </c>
      <c r="B26" s="106">
        <v>450</v>
      </c>
      <c r="C26" s="106">
        <v>450</v>
      </c>
      <c r="D26" s="106">
        <v>450</v>
      </c>
      <c r="E26" s="106">
        <v>459</v>
      </c>
      <c r="F26" s="106">
        <v>459</v>
      </c>
      <c r="G26" s="106">
        <v>445.8</v>
      </c>
      <c r="H26" s="106">
        <f>AVERAGE(B26:F26)</f>
        <v>453.6</v>
      </c>
      <c r="I26" s="95">
        <f aca="true" t="shared" si="0" ref="I26:I31">(H26/G26-1)*100</f>
        <v>1.749663526244949</v>
      </c>
      <c r="J26" s="170">
        <v>403</v>
      </c>
      <c r="K26" s="161">
        <v>428.33</v>
      </c>
      <c r="L26" s="95">
        <f aca="true" t="shared" si="1" ref="L26:L31">(K26/J26-1)*100</f>
        <v>6.285359801488832</v>
      </c>
      <c r="M26" s="4"/>
      <c r="N26" s="4"/>
      <c r="O26" s="4"/>
    </row>
    <row r="27" spans="1:12" ht="15">
      <c r="A27" s="72" t="s">
        <v>21</v>
      </c>
      <c r="B27" s="90">
        <v>447</v>
      </c>
      <c r="C27" s="90">
        <v>447</v>
      </c>
      <c r="D27" s="90">
        <v>447</v>
      </c>
      <c r="E27" s="90">
        <v>456</v>
      </c>
      <c r="F27" s="90">
        <v>456</v>
      </c>
      <c r="G27" s="90">
        <v>442.8</v>
      </c>
      <c r="H27" s="90">
        <f>AVERAGE(B27:F27)</f>
        <v>450.6</v>
      </c>
      <c r="I27" s="28">
        <f t="shared" si="0"/>
        <v>1.7615176151761558</v>
      </c>
      <c r="J27" s="167">
        <v>400</v>
      </c>
      <c r="K27" s="154">
        <v>425.33</v>
      </c>
      <c r="L27" s="28">
        <f t="shared" si="1"/>
        <v>6.332499999999985</v>
      </c>
    </row>
    <row r="28" spans="1:12" ht="15">
      <c r="A28" s="70" t="s">
        <v>22</v>
      </c>
      <c r="B28" s="106">
        <v>445</v>
      </c>
      <c r="C28" s="106">
        <v>445</v>
      </c>
      <c r="D28" s="106">
        <v>445</v>
      </c>
      <c r="E28" s="106">
        <v>452</v>
      </c>
      <c r="F28" s="106">
        <v>452</v>
      </c>
      <c r="G28" s="106">
        <v>440.8</v>
      </c>
      <c r="H28" s="106">
        <f>AVERAGE(B28:F28)</f>
        <v>447.8</v>
      </c>
      <c r="I28" s="106">
        <f t="shared" si="0"/>
        <v>1.588021778584392</v>
      </c>
      <c r="J28" s="170">
        <v>398.35</v>
      </c>
      <c r="K28" s="161">
        <v>424.57</v>
      </c>
      <c r="L28" s="106">
        <f t="shared" si="1"/>
        <v>6.582151374419465</v>
      </c>
    </row>
    <row r="29" spans="1:12" ht="15.75">
      <c r="A29" s="74" t="s">
        <v>72</v>
      </c>
      <c r="B29" s="28"/>
      <c r="C29" s="28"/>
      <c r="D29" s="28"/>
      <c r="E29" s="90"/>
      <c r="F29" s="90"/>
      <c r="G29" s="90"/>
      <c r="H29" s="90"/>
      <c r="I29" s="90"/>
      <c r="J29" s="167"/>
      <c r="K29" s="154"/>
      <c r="L29" s="90"/>
    </row>
    <row r="30" spans="1:12" ht="15">
      <c r="A30" s="70" t="s">
        <v>66</v>
      </c>
      <c r="B30" s="106">
        <v>345</v>
      </c>
      <c r="C30" s="106">
        <v>345</v>
      </c>
      <c r="D30" s="106">
        <v>345</v>
      </c>
      <c r="E30" s="106">
        <v>345</v>
      </c>
      <c r="F30" s="106">
        <v>345</v>
      </c>
      <c r="G30" s="106">
        <v>351</v>
      </c>
      <c r="H30" s="106">
        <f>AVERAGE(B30:F30)</f>
        <v>345</v>
      </c>
      <c r="I30" s="106">
        <f t="shared" si="0"/>
        <v>-1.7094017094017144</v>
      </c>
      <c r="J30" s="170">
        <v>394.23809523809524</v>
      </c>
      <c r="K30" s="161">
        <v>350.1136363636364</v>
      </c>
      <c r="L30" s="106">
        <f t="shared" si="1"/>
        <v>-11.192337678024355</v>
      </c>
    </row>
    <row r="31" spans="1:12" ht="15">
      <c r="A31" s="93" t="s">
        <v>67</v>
      </c>
      <c r="B31" s="83">
        <v>340</v>
      </c>
      <c r="C31" s="83">
        <v>340</v>
      </c>
      <c r="D31" s="83">
        <v>340</v>
      </c>
      <c r="E31" s="83">
        <v>340</v>
      </c>
      <c r="F31" s="83">
        <v>340</v>
      </c>
      <c r="G31" s="83">
        <v>348</v>
      </c>
      <c r="H31" s="123">
        <f>AVERAGE(B31:F31)</f>
        <v>340</v>
      </c>
      <c r="I31" s="83">
        <f t="shared" si="0"/>
        <v>-2.298850574712641</v>
      </c>
      <c r="J31" s="174">
        <v>386.3809523809524</v>
      </c>
      <c r="K31" s="162">
        <v>344.3181818181818</v>
      </c>
      <c r="L31" s="83">
        <f t="shared" si="1"/>
        <v>-10.886346830394167</v>
      </c>
    </row>
    <row r="32" spans="1:12" ht="15.75" customHeight="1">
      <c r="A32" s="196" t="s">
        <v>80</v>
      </c>
      <c r="B32" s="196"/>
      <c r="C32" s="196"/>
      <c r="D32" s="196"/>
      <c r="E32" s="85"/>
      <c r="F32" s="85"/>
      <c r="G32" s="197" t="s">
        <v>0</v>
      </c>
      <c r="H32" s="197"/>
      <c r="I32" s="197"/>
      <c r="J32" s="86"/>
      <c r="K32" s="86"/>
      <c r="L32" s="86"/>
    </row>
    <row r="33" spans="1:12" ht="15">
      <c r="A33" s="190" t="s">
        <v>79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  <row r="34" spans="1:12" ht="15">
      <c r="A34" s="190" t="s">
        <v>84</v>
      </c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8" r:id="rId1"/>
  <ignoredErrors>
    <ignoredError sqref="H26:H31 H25 I21 H20:H21 H6 H17:H19 H12" formulaRange="1" unlockedFormula="1"/>
    <ignoredError sqref="K25 L20:L26 L6:L10 I26:I31 I25 I20 I6 I17:I19 I12 I10:I11 I13:I16 I22:I24 H10:H11 H13:H16 H22:H24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69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92" t="s">
        <v>85</v>
      </c>
      <c r="C2" s="192"/>
      <c r="D2" s="192"/>
      <c r="E2" s="192"/>
      <c r="F2" s="192"/>
      <c r="G2" s="198" t="s">
        <v>2</v>
      </c>
      <c r="H2" s="198"/>
      <c r="I2" s="198"/>
      <c r="J2" s="20"/>
      <c r="K2" s="21"/>
      <c r="L2" s="22"/>
    </row>
    <row r="3" spans="1:12" ht="15" customHeight="1">
      <c r="A3" s="19"/>
      <c r="B3" s="192"/>
      <c r="C3" s="192"/>
      <c r="D3" s="192"/>
      <c r="E3" s="192"/>
      <c r="F3" s="192"/>
      <c r="G3" s="198"/>
      <c r="H3" s="198"/>
      <c r="I3" s="198"/>
      <c r="J3" s="195" t="s">
        <v>3</v>
      </c>
      <c r="K3" s="195"/>
      <c r="L3" s="195"/>
    </row>
    <row r="4" spans="1:12" ht="15" customHeight="1">
      <c r="A4" s="201" t="s">
        <v>1</v>
      </c>
      <c r="B4" s="113" t="s">
        <v>4</v>
      </c>
      <c r="C4" s="113" t="s">
        <v>5</v>
      </c>
      <c r="D4" s="113" t="s">
        <v>6</v>
      </c>
      <c r="E4" s="113" t="s">
        <v>7</v>
      </c>
      <c r="F4" s="113" t="s">
        <v>8</v>
      </c>
      <c r="G4" s="199"/>
      <c r="H4" s="200"/>
      <c r="I4" s="198"/>
      <c r="J4" s="202" t="s">
        <v>82</v>
      </c>
      <c r="K4" s="203"/>
      <c r="L4" s="204"/>
    </row>
    <row r="5" spans="1:12" ht="15" customHeight="1">
      <c r="A5" s="201"/>
      <c r="B5" s="114">
        <v>20</v>
      </c>
      <c r="C5" s="114">
        <v>21</v>
      </c>
      <c r="D5" s="114">
        <v>22</v>
      </c>
      <c r="E5" s="114">
        <v>23</v>
      </c>
      <c r="F5" s="114">
        <v>24</v>
      </c>
      <c r="G5" s="53" t="s">
        <v>53</v>
      </c>
      <c r="H5" s="56" t="s">
        <v>54</v>
      </c>
      <c r="I5" s="43" t="s">
        <v>9</v>
      </c>
      <c r="J5" s="24">
        <v>2018</v>
      </c>
      <c r="K5" s="24">
        <v>2019</v>
      </c>
      <c r="L5" s="43" t="s">
        <v>55</v>
      </c>
    </row>
    <row r="6" spans="1:12" ht="15" customHeight="1">
      <c r="A6" s="41"/>
      <c r="B6" s="118" t="s">
        <v>81</v>
      </c>
      <c r="C6" s="118"/>
      <c r="D6" s="118"/>
      <c r="E6" s="119"/>
      <c r="F6" s="120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63</v>
      </c>
      <c r="C7" s="27" t="s">
        <v>63</v>
      </c>
      <c r="D7" s="27" t="s">
        <v>63</v>
      </c>
      <c r="E7" s="27" t="s">
        <v>63</v>
      </c>
      <c r="F7" s="27" t="s">
        <v>63</v>
      </c>
      <c r="G7" s="27" t="s">
        <v>63</v>
      </c>
      <c r="H7" s="27" t="s">
        <v>63</v>
      </c>
      <c r="I7" s="27" t="s">
        <v>63</v>
      </c>
      <c r="J7" s="27" t="s">
        <v>62</v>
      </c>
      <c r="K7" s="27" t="s">
        <v>62</v>
      </c>
      <c r="L7" s="27" t="s">
        <v>62</v>
      </c>
    </row>
    <row r="8" spans="1:12" ht="15" customHeight="1">
      <c r="A8" s="41" t="s">
        <v>24</v>
      </c>
      <c r="B8" s="91" t="s">
        <v>62</v>
      </c>
      <c r="C8" s="112">
        <v>216.8439</v>
      </c>
      <c r="D8" s="28">
        <v>215.8105</v>
      </c>
      <c r="E8" s="28">
        <v>218.0495</v>
      </c>
      <c r="F8" s="28">
        <v>208.9211</v>
      </c>
      <c r="G8" s="28">
        <v>213.15802000000002</v>
      </c>
      <c r="H8" s="28">
        <f>AVERAGE(B8:F8)</f>
        <v>214.90625</v>
      </c>
      <c r="I8" s="28">
        <f>(H8/G8-1)*100</f>
        <v>0.8201568019819083</v>
      </c>
      <c r="J8" s="124">
        <v>193.55</v>
      </c>
      <c r="K8" s="125">
        <v>209.93</v>
      </c>
      <c r="L8" s="28">
        <f>(K8/J8-1)*100</f>
        <v>8.46292947558771</v>
      </c>
    </row>
    <row r="9" spans="1:12" ht="15" customHeight="1">
      <c r="A9" s="33" t="s">
        <v>25</v>
      </c>
      <c r="B9" s="87">
        <v>362</v>
      </c>
      <c r="C9" s="29">
        <v>359</v>
      </c>
      <c r="D9" s="87">
        <v>358</v>
      </c>
      <c r="E9" s="87">
        <v>356</v>
      </c>
      <c r="F9" s="87">
        <v>353</v>
      </c>
      <c r="G9" s="87">
        <v>365.8</v>
      </c>
      <c r="H9" s="87">
        <f>AVERAGE(B9:F9)</f>
        <v>357.6</v>
      </c>
      <c r="I9" s="87">
        <f>(H9/G9-1)*100</f>
        <v>-2.241662110442866</v>
      </c>
      <c r="J9" s="126">
        <v>358.11</v>
      </c>
      <c r="K9" s="126">
        <v>363.05</v>
      </c>
      <c r="L9" s="87">
        <f>(K9/J9-1)*100</f>
        <v>1.3794644103767073</v>
      </c>
    </row>
    <row r="10" spans="1:12" ht="15" customHeight="1">
      <c r="A10" s="50" t="s">
        <v>26</v>
      </c>
      <c r="B10" s="91" t="s">
        <v>62</v>
      </c>
      <c r="C10" s="112">
        <v>336.575</v>
      </c>
      <c r="D10" s="28">
        <v>335.7483</v>
      </c>
      <c r="E10" s="28">
        <v>334.1867</v>
      </c>
      <c r="F10" s="28">
        <v>331.4309</v>
      </c>
      <c r="G10" s="28">
        <v>342.01314</v>
      </c>
      <c r="H10" s="28">
        <f>AVERAGE(B10:F10)</f>
        <v>334.485225</v>
      </c>
      <c r="I10" s="28">
        <f>(H10/G10-1)*100</f>
        <v>-2.2010601697934784</v>
      </c>
      <c r="J10" s="125">
        <v>330.48</v>
      </c>
      <c r="K10" s="125">
        <v>334.95</v>
      </c>
      <c r="L10" s="28">
        <f>(K10/J10-1)*100</f>
        <v>1.352578068264343</v>
      </c>
    </row>
    <row r="11" spans="1:12" ht="15" customHeight="1">
      <c r="A11" s="33" t="s">
        <v>50</v>
      </c>
      <c r="B11" s="29">
        <v>368.07468625650444</v>
      </c>
      <c r="C11" s="29">
        <v>365.44799570782556</v>
      </c>
      <c r="D11" s="87">
        <v>365.6744969010636</v>
      </c>
      <c r="E11" s="87">
        <v>359.9087105363256</v>
      </c>
      <c r="F11" s="87">
        <v>357.30593607305934</v>
      </c>
      <c r="G11" s="87">
        <v>362.89161475996434</v>
      </c>
      <c r="H11" s="87">
        <f>AVERAGE(B11:F11)</f>
        <v>363.2823650949557</v>
      </c>
      <c r="I11" s="87">
        <f>(H11/G11-1)*100</f>
        <v>0.10767687075101673</v>
      </c>
      <c r="J11" s="126">
        <v>351.91</v>
      </c>
      <c r="K11" s="126">
        <v>350.27595642028217</v>
      </c>
      <c r="L11" s="87">
        <f>(K11/J11-1)*100</f>
        <v>-0.4643356482390004</v>
      </c>
    </row>
    <row r="12" spans="1:12" s="13" customFormat="1" ht="15" customHeight="1">
      <c r="A12" s="115" t="s">
        <v>56</v>
      </c>
      <c r="B12" s="91" t="s">
        <v>63</v>
      </c>
      <c r="C12" s="91" t="s">
        <v>63</v>
      </c>
      <c r="D12" s="91" t="s">
        <v>63</v>
      </c>
      <c r="E12" s="91" t="s">
        <v>63</v>
      </c>
      <c r="F12" s="91" t="s">
        <v>63</v>
      </c>
      <c r="G12" s="91" t="s">
        <v>63</v>
      </c>
      <c r="H12" s="91" t="s">
        <v>63</v>
      </c>
      <c r="I12" s="91" t="s">
        <v>63</v>
      </c>
      <c r="J12" s="148" t="s">
        <v>63</v>
      </c>
      <c r="K12" s="91" t="s">
        <v>63</v>
      </c>
      <c r="L12" s="91" t="s">
        <v>63</v>
      </c>
    </row>
    <row r="13" spans="1:12" ht="15" customHeight="1">
      <c r="A13" s="52" t="s">
        <v>27</v>
      </c>
      <c r="B13" s="87">
        <v>148</v>
      </c>
      <c r="C13" s="87">
        <v>148</v>
      </c>
      <c r="D13" s="87">
        <v>148</v>
      </c>
      <c r="E13" s="87">
        <v>148</v>
      </c>
      <c r="F13" s="87">
        <v>148</v>
      </c>
      <c r="G13" s="87">
        <v>148</v>
      </c>
      <c r="H13" s="29">
        <f>AVERAGE(B13:F13)</f>
        <v>148</v>
      </c>
      <c r="I13" s="29">
        <f>(H13/G13-1)*100</f>
        <v>0</v>
      </c>
      <c r="J13" s="107">
        <v>130</v>
      </c>
      <c r="K13" s="107">
        <v>148</v>
      </c>
      <c r="L13" s="87">
        <f aca="true" t="shared" si="0" ref="L13:L22">(K13/J13-1)*100</f>
        <v>13.846153846153841</v>
      </c>
    </row>
    <row r="14" spans="1:12" ht="15" customHeight="1">
      <c r="A14" s="115" t="s">
        <v>28</v>
      </c>
      <c r="B14" s="91" t="s">
        <v>62</v>
      </c>
      <c r="C14" s="28">
        <v>722.013</v>
      </c>
      <c r="D14" s="28">
        <v>727.9655</v>
      </c>
      <c r="E14" s="28">
        <v>716.0606</v>
      </c>
      <c r="F14" s="28">
        <v>705.9193</v>
      </c>
      <c r="G14" s="28">
        <v>737.2249400000001</v>
      </c>
      <c r="H14" s="112">
        <f>AVERAGE(B14:F14)</f>
        <v>717.9896</v>
      </c>
      <c r="I14" s="112">
        <f>(H14/G14-1)*100</f>
        <v>-2.6091548123697628</v>
      </c>
      <c r="J14" s="108">
        <v>621.54</v>
      </c>
      <c r="K14" s="108">
        <v>723.16</v>
      </c>
      <c r="L14" s="28">
        <f t="shared" si="0"/>
        <v>16.349712005663353</v>
      </c>
    </row>
    <row r="15" spans="1:12" ht="15" customHeight="1">
      <c r="A15" s="116" t="s">
        <v>29</v>
      </c>
      <c r="B15" s="27" t="s">
        <v>62</v>
      </c>
      <c r="C15" s="87">
        <v>722.013</v>
      </c>
      <c r="D15" s="87">
        <v>727.9655</v>
      </c>
      <c r="E15" s="87">
        <v>716.0606</v>
      </c>
      <c r="F15" s="87">
        <v>705.9193</v>
      </c>
      <c r="G15" s="87">
        <v>738.0627000000001</v>
      </c>
      <c r="H15" s="29">
        <f>AVERAGE(B15:F15)</f>
        <v>717.9896</v>
      </c>
      <c r="I15" s="29">
        <f>(H15/G15-1)*100</f>
        <v>-2.719701185278711</v>
      </c>
      <c r="J15" s="109">
        <v>621.99</v>
      </c>
      <c r="K15" s="109">
        <v>718.72</v>
      </c>
      <c r="L15" s="87">
        <f t="shared" si="0"/>
        <v>15.551696972620132</v>
      </c>
    </row>
    <row r="16" spans="1:12" ht="15" customHeight="1">
      <c r="A16" s="115" t="s">
        <v>30</v>
      </c>
      <c r="B16" s="28">
        <v>881.668</v>
      </c>
      <c r="C16" s="28">
        <v>872.5055</v>
      </c>
      <c r="D16" s="28">
        <v>872.8926</v>
      </c>
      <c r="E16" s="28">
        <v>864.6492</v>
      </c>
      <c r="F16" s="28">
        <v>858.4687</v>
      </c>
      <c r="G16" s="28">
        <v>891.0634</v>
      </c>
      <c r="H16" s="112">
        <f aca="true" t="shared" si="1" ref="H16:H25">AVERAGE(B16:F16)</f>
        <v>870.0368000000001</v>
      </c>
      <c r="I16" s="112">
        <f aca="true" t="shared" si="2" ref="I16:I25">(H16/G16-1)*100</f>
        <v>-2.3597198583175882</v>
      </c>
      <c r="J16" s="108">
        <v>726.93</v>
      </c>
      <c r="K16" s="108">
        <v>833.19</v>
      </c>
      <c r="L16" s="28">
        <f t="shared" si="0"/>
        <v>14.617638562172441</v>
      </c>
    </row>
    <row r="17" spans="1:12" ht="15" customHeight="1">
      <c r="A17" s="116" t="s">
        <v>31</v>
      </c>
      <c r="B17" s="87">
        <v>806</v>
      </c>
      <c r="C17" s="87">
        <v>796</v>
      </c>
      <c r="D17" s="87">
        <v>800</v>
      </c>
      <c r="E17" s="87">
        <v>787</v>
      </c>
      <c r="F17" s="87">
        <v>780</v>
      </c>
      <c r="G17" s="87">
        <v>812</v>
      </c>
      <c r="H17" s="29">
        <f>AVERAGE(B17:F17)</f>
        <v>793.8</v>
      </c>
      <c r="I17" s="29">
        <f>(H17/G17-1)*100</f>
        <v>-2.2413793103448376</v>
      </c>
      <c r="J17" s="109">
        <v>623.33</v>
      </c>
      <c r="K17" s="109">
        <v>761.11</v>
      </c>
      <c r="L17" s="87">
        <f t="shared" si="0"/>
        <v>22.103861517976032</v>
      </c>
    </row>
    <row r="18" spans="1:12" ht="15" customHeight="1">
      <c r="A18" s="115" t="s">
        <v>32</v>
      </c>
      <c r="B18" s="28">
        <v>815</v>
      </c>
      <c r="C18" s="28">
        <v>810</v>
      </c>
      <c r="D18" s="28">
        <v>825</v>
      </c>
      <c r="E18" s="28">
        <v>820</v>
      </c>
      <c r="F18" s="28">
        <v>810</v>
      </c>
      <c r="G18" s="28">
        <v>837</v>
      </c>
      <c r="H18" s="112">
        <f t="shared" si="1"/>
        <v>816</v>
      </c>
      <c r="I18" s="112">
        <f t="shared" si="2"/>
        <v>-2.508960573476704</v>
      </c>
      <c r="J18" s="108">
        <v>679.08</v>
      </c>
      <c r="K18" s="108">
        <v>802.92</v>
      </c>
      <c r="L18" s="28">
        <f t="shared" si="0"/>
        <v>18.236437533133042</v>
      </c>
    </row>
    <row r="19" spans="1:12" ht="15" customHeight="1">
      <c r="A19" s="116" t="s">
        <v>33</v>
      </c>
      <c r="B19" s="87">
        <v>790</v>
      </c>
      <c r="C19" s="87">
        <v>790</v>
      </c>
      <c r="D19" s="87">
        <v>790</v>
      </c>
      <c r="E19" s="87">
        <v>790</v>
      </c>
      <c r="F19" s="87">
        <v>790</v>
      </c>
      <c r="G19" s="87">
        <v>799</v>
      </c>
      <c r="H19" s="29">
        <f>AVERAGE(B19:F19)</f>
        <v>790</v>
      </c>
      <c r="I19" s="29">
        <f>(H19/G19-1)*100</f>
        <v>-1.126408010012514</v>
      </c>
      <c r="J19" s="109">
        <v>617.5</v>
      </c>
      <c r="K19" s="109">
        <v>737.37</v>
      </c>
      <c r="L19" s="87">
        <f t="shared" si="0"/>
        <v>19.412145748987864</v>
      </c>
    </row>
    <row r="20" spans="1:12" ht="15" customHeight="1">
      <c r="A20" s="115" t="s">
        <v>34</v>
      </c>
      <c r="B20" s="28">
        <v>937.1188</v>
      </c>
      <c r="C20" s="28">
        <v>940.133</v>
      </c>
      <c r="D20" s="28">
        <v>935.0044</v>
      </c>
      <c r="E20" s="28">
        <v>922.2924</v>
      </c>
      <c r="F20" s="28">
        <v>917.0257</v>
      </c>
      <c r="G20" s="28">
        <v>946.97446</v>
      </c>
      <c r="H20" s="112">
        <f t="shared" si="1"/>
        <v>930.3148600000001</v>
      </c>
      <c r="I20" s="112">
        <f t="shared" si="2"/>
        <v>-1.7592449114203101</v>
      </c>
      <c r="J20" s="108">
        <v>826.07</v>
      </c>
      <c r="K20" s="108">
        <v>930.92</v>
      </c>
      <c r="L20" s="28">
        <f t="shared" si="0"/>
        <v>12.692628953962725</v>
      </c>
    </row>
    <row r="21" spans="1:12" ht="15" customHeight="1">
      <c r="A21" s="116" t="s">
        <v>35</v>
      </c>
      <c r="B21" s="27" t="s">
        <v>62</v>
      </c>
      <c r="C21" s="87">
        <v>859.8018</v>
      </c>
      <c r="D21" s="87">
        <v>859.8018</v>
      </c>
      <c r="E21" s="87">
        <v>859.8018</v>
      </c>
      <c r="F21" s="87">
        <v>859.8018</v>
      </c>
      <c r="G21" s="87">
        <v>824.52788</v>
      </c>
      <c r="H21" s="29">
        <f t="shared" si="1"/>
        <v>859.8018</v>
      </c>
      <c r="I21" s="29">
        <f t="shared" si="2"/>
        <v>4.278074866310155</v>
      </c>
      <c r="J21" s="109">
        <v>661.39</v>
      </c>
      <c r="K21" s="109">
        <v>670.83</v>
      </c>
      <c r="L21" s="87">
        <f t="shared" si="0"/>
        <v>1.4272970561998388</v>
      </c>
    </row>
    <row r="22" spans="1:12" ht="15" customHeight="1">
      <c r="A22" s="115" t="s">
        <v>36</v>
      </c>
      <c r="B22" s="91" t="s">
        <v>62</v>
      </c>
      <c r="C22" s="28">
        <v>1058.2176</v>
      </c>
      <c r="D22" s="28">
        <v>1058.2176</v>
      </c>
      <c r="E22" s="28">
        <v>881.848</v>
      </c>
      <c r="F22" s="28">
        <v>1058.2176</v>
      </c>
      <c r="G22" s="28">
        <v>1031.7621599999998</v>
      </c>
      <c r="H22" s="112">
        <f t="shared" si="1"/>
        <v>1014.1252</v>
      </c>
      <c r="I22" s="112">
        <f t="shared" si="2"/>
        <v>-1.7094017094016922</v>
      </c>
      <c r="J22" s="108">
        <v>903.89</v>
      </c>
      <c r="K22" s="128">
        <v>913.34</v>
      </c>
      <c r="L22" s="28">
        <f t="shared" si="0"/>
        <v>1.0454811979333734</v>
      </c>
    </row>
    <row r="23" spans="1:12" ht="15" customHeight="1">
      <c r="A23" s="117" t="s">
        <v>37</v>
      </c>
      <c r="B23" s="87"/>
      <c r="C23" s="87"/>
      <c r="D23" s="87"/>
      <c r="E23" s="29"/>
      <c r="F23" s="87"/>
      <c r="G23" s="27"/>
      <c r="H23" s="29"/>
      <c r="I23" s="29"/>
      <c r="J23" s="107"/>
      <c r="K23" s="107"/>
      <c r="L23" s="107"/>
    </row>
    <row r="24" spans="1:12" ht="15" customHeight="1">
      <c r="A24" s="115" t="s">
        <v>38</v>
      </c>
      <c r="B24" s="28">
        <v>317.4653</v>
      </c>
      <c r="C24" s="28">
        <v>317.4653</v>
      </c>
      <c r="D24" s="28">
        <v>319.4494</v>
      </c>
      <c r="E24" s="112">
        <v>321.2131</v>
      </c>
      <c r="F24" s="28">
        <v>319.0085</v>
      </c>
      <c r="G24" s="28">
        <v>314.77564</v>
      </c>
      <c r="H24" s="112">
        <f t="shared" si="1"/>
        <v>318.92032</v>
      </c>
      <c r="I24" s="112">
        <f t="shared" si="2"/>
        <v>1.316709259966875</v>
      </c>
      <c r="J24" s="110">
        <v>279.95</v>
      </c>
      <c r="K24" s="28">
        <v>295.05</v>
      </c>
      <c r="L24" s="112">
        <f>(K24/J24-1)*100</f>
        <v>5.393820325058063</v>
      </c>
    </row>
    <row r="25" spans="1:12" ht="15" customHeight="1">
      <c r="A25" s="116" t="s">
        <v>39</v>
      </c>
      <c r="B25" s="87">
        <v>401.5</v>
      </c>
      <c r="C25" s="87">
        <v>403</v>
      </c>
      <c r="D25" s="87">
        <v>407</v>
      </c>
      <c r="E25" s="29">
        <v>403.8</v>
      </c>
      <c r="F25" s="87">
        <v>401.3</v>
      </c>
      <c r="G25" s="87">
        <v>392.84000000000003</v>
      </c>
      <c r="H25" s="29">
        <f t="shared" si="1"/>
        <v>403.32</v>
      </c>
      <c r="I25" s="29">
        <f t="shared" si="2"/>
        <v>2.667752774666532</v>
      </c>
      <c r="J25" s="106">
        <v>341.05</v>
      </c>
      <c r="K25" s="106">
        <v>353.72</v>
      </c>
      <c r="L25" s="87">
        <f>(K25/J25-1)*100</f>
        <v>3.714997800908959</v>
      </c>
    </row>
    <row r="26" spans="1:12" ht="15" customHeight="1">
      <c r="A26" s="115" t="s">
        <v>40</v>
      </c>
      <c r="B26" s="91" t="s">
        <v>62</v>
      </c>
      <c r="C26" s="28">
        <v>320.7722</v>
      </c>
      <c r="D26" s="28">
        <v>323.1973</v>
      </c>
      <c r="E26" s="112">
        <v>321.2131</v>
      </c>
      <c r="F26" s="28">
        <v>317.2448</v>
      </c>
      <c r="G26" s="28">
        <v>316.93618000000004</v>
      </c>
      <c r="H26" s="112">
        <f>AVERAGE(B26:F26)</f>
        <v>320.60684999999995</v>
      </c>
      <c r="I26" s="112">
        <f>(H26/G26-1)*100</f>
        <v>1.1581732322260896</v>
      </c>
      <c r="J26" s="111">
        <v>276.76</v>
      </c>
      <c r="K26" s="127">
        <v>294.27</v>
      </c>
      <c r="L26" s="112">
        <f>(K26/J26-1)*100</f>
        <v>6.326781326781328</v>
      </c>
    </row>
    <row r="27" spans="1:12" ht="15" customHeight="1">
      <c r="A27" s="134" t="s">
        <v>41</v>
      </c>
      <c r="B27" s="129" t="s">
        <v>63</v>
      </c>
      <c r="C27" s="27" t="s">
        <v>63</v>
      </c>
      <c r="D27" s="129" t="s">
        <v>63</v>
      </c>
      <c r="E27" s="129" t="s">
        <v>63</v>
      </c>
      <c r="F27" s="129" t="s">
        <v>63</v>
      </c>
      <c r="G27" s="129" t="s">
        <v>62</v>
      </c>
      <c r="H27" s="129" t="s">
        <v>62</v>
      </c>
      <c r="I27" s="129" t="s">
        <v>62</v>
      </c>
      <c r="J27" s="129" t="s">
        <v>62</v>
      </c>
      <c r="K27" s="129" t="s">
        <v>62</v>
      </c>
      <c r="L27" s="129" t="s">
        <v>62</v>
      </c>
    </row>
    <row r="28" spans="1:12" ht="15" customHeight="1">
      <c r="A28" s="133" t="s">
        <v>73</v>
      </c>
      <c r="B28" s="150"/>
      <c r="C28" s="28"/>
      <c r="D28" s="130"/>
      <c r="E28" s="130"/>
      <c r="F28" s="130"/>
      <c r="G28" s="130"/>
      <c r="H28" s="130"/>
      <c r="I28" s="130"/>
      <c r="J28" s="131"/>
      <c r="K28" s="131"/>
      <c r="L28" s="131"/>
    </row>
    <row r="29" spans="1:12" ht="15.75" customHeight="1">
      <c r="A29" s="135" t="s">
        <v>74</v>
      </c>
      <c r="B29" s="27" t="s">
        <v>62</v>
      </c>
      <c r="C29" s="87">
        <v>2786.0632499999997</v>
      </c>
      <c r="D29" s="137">
        <v>2781.6540499999996</v>
      </c>
      <c r="E29" s="106">
        <v>2748.5850499999997</v>
      </c>
      <c r="F29" s="137">
        <v>2752.4431</v>
      </c>
      <c r="G29" s="137">
        <v>2788.70877</v>
      </c>
      <c r="H29" s="87">
        <f>AVERAGE(B29:F29)</f>
        <v>2767.1863624999996</v>
      </c>
      <c r="I29" s="87">
        <f>(H29/G29-1)*100</f>
        <v>-0.7717696351634662</v>
      </c>
      <c r="J29" s="141">
        <v>2641.7225765</v>
      </c>
      <c r="K29" s="141">
        <v>2683.365633333333</v>
      </c>
      <c r="L29" s="141">
        <f>(K29/J29-1)*100</f>
        <v>1.5763599555751018</v>
      </c>
    </row>
    <row r="30" spans="1:12" ht="15" customHeight="1">
      <c r="A30" s="132" t="s">
        <v>75</v>
      </c>
      <c r="B30" s="91" t="s">
        <v>62</v>
      </c>
      <c r="C30" s="28">
        <v>3198.32345</v>
      </c>
      <c r="D30" s="138">
        <v>3172.97055</v>
      </c>
      <c r="E30" s="138">
        <v>3147.61765</v>
      </c>
      <c r="F30" s="138">
        <v>3127.2250999999997</v>
      </c>
      <c r="G30" s="138">
        <v>3210.44875</v>
      </c>
      <c r="H30" s="28">
        <f>AVERAGE(B30:F30)</f>
        <v>3161.5341875</v>
      </c>
      <c r="I30" s="28">
        <f>(H30/G30-1)*100</f>
        <v>-1.5236051502145909</v>
      </c>
      <c r="J30" s="142">
        <v>3233.4317050000004</v>
      </c>
      <c r="K30" s="142">
        <v>3164.624564285715</v>
      </c>
      <c r="L30" s="142">
        <f>(K30/J30-1)*100</f>
        <v>-2.127991155894393</v>
      </c>
    </row>
    <row r="31" spans="1:12" ht="18">
      <c r="A31" s="136" t="s">
        <v>76</v>
      </c>
      <c r="B31" s="178" t="s">
        <v>62</v>
      </c>
      <c r="C31" s="139">
        <v>1484.7980999999997</v>
      </c>
      <c r="D31" s="139">
        <v>1489.2072999999998</v>
      </c>
      <c r="E31" s="139">
        <v>1510.151</v>
      </c>
      <c r="F31" s="139">
        <v>1482.04235</v>
      </c>
      <c r="G31" s="139">
        <v>1481.4912</v>
      </c>
      <c r="H31" s="139">
        <f>AVERAGE(B31:F31)</f>
        <v>1491.5496875</v>
      </c>
      <c r="I31" s="139">
        <f>(H31/G31-1)*100</f>
        <v>0.6789434523809534</v>
      </c>
      <c r="J31" s="143">
        <v>1288.2855675000003</v>
      </c>
      <c r="K31" s="143">
        <v>1456.7419404761906</v>
      </c>
      <c r="L31" s="143">
        <f>(K31/J31-1)*100</f>
        <v>13.076011811813636</v>
      </c>
    </row>
    <row r="32" spans="1:12" ht="18">
      <c r="A32" s="205" t="s">
        <v>80</v>
      </c>
      <c r="B32" s="206"/>
      <c r="C32" s="206"/>
      <c r="D32" s="206"/>
      <c r="E32" s="206"/>
      <c r="F32" s="206"/>
      <c r="G32" s="207"/>
      <c r="H32" s="207"/>
      <c r="I32" s="207"/>
      <c r="J32" s="207"/>
      <c r="K32" s="207"/>
      <c r="L32" s="207"/>
    </row>
    <row r="33" spans="1:12" ht="18">
      <c r="A33" s="190" t="s">
        <v>84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71" r:id="rId1"/>
  <ignoredErrors>
    <ignoredError sqref="H27:H28 H20 H11:H12 H16 H18 H9 H13 H19 H17 H23:H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2019-09-21T18:21:37Z</cp:lastPrinted>
  <dcterms:created xsi:type="dcterms:W3CDTF">2010-11-09T14:07:20Z</dcterms:created>
  <dcterms:modified xsi:type="dcterms:W3CDTF">2020-01-27T14:56:50Z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