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12" windowHeight="7380" activeTab="0"/>
  </bookViews>
  <sheets>
    <sheet name="Portada Ficha Regional" sheetId="1" r:id="rId1"/>
    <sheet name="Economía regional" sheetId="2" r:id="rId2"/>
    <sheet name="Antecedentes sociales" sheetId="3" r:id="rId3"/>
    <sheet name="Antecedentes ambientales" sheetId="4" r:id="rId4"/>
    <sheet name="Aspectos GyD - Perfil productor" sheetId="5" r:id="rId5"/>
    <sheet name="Cultivos Información Anual" sheetId="6" r:id="rId6"/>
    <sheet name="Ganadería y Riego" sheetId="7" r:id="rId7"/>
    <sheet name="Exportaciones" sheetId="8" r:id="rId8"/>
    <sheet name="Cultivos Información Censal" sheetId="9" r:id="rId9"/>
    <sheet name="División Político-Adminisrativa" sheetId="10" r:id="rId10"/>
    <sheet name="Autoridades" sheetId="11" r:id="rId11"/>
  </sheets>
  <externalReferences>
    <externalReference r:id="rId14"/>
    <externalReference r:id="rId15"/>
    <externalReference r:id="rId16"/>
  </externalReferences>
  <definedNames>
    <definedName name="_Order1" hidden="1">255</definedName>
    <definedName name="_Sort" localSheetId="7" hidden="1">'[1]Página 7'!#REF!</definedName>
    <definedName name="_Sort" hidden="1">'[1]Página 7'!#REF!</definedName>
    <definedName name="_xlfn.IFERROR" hidden="1">#NAME?</definedName>
    <definedName name="_xlnm.Print_Area" localSheetId="2">'Antecedentes sociales'!$A$1:$G$23</definedName>
    <definedName name="_xlnm.Print_Area" localSheetId="4">'Aspectos GyD - Perfil productor'!$A$1:$I$36</definedName>
    <definedName name="_xlnm.Print_Area" localSheetId="10">'Autoridades'!$A$1:$F$36</definedName>
    <definedName name="_xlnm.Print_Area" localSheetId="5">'Cultivos Información Anual'!$A$1:$G$109</definedName>
    <definedName name="_xlnm.Print_Area" localSheetId="8">'Cultivos Información Censal'!$A$1:$F$112</definedName>
    <definedName name="_xlnm.Print_Area" localSheetId="9">'División Político-Adminisrativa'!$A$1:$E$32</definedName>
    <definedName name="_xlnm.Print_Area" localSheetId="1">'Economía regional'!$A$1:$J$128</definedName>
    <definedName name="_xlnm.Print_Area" localSheetId="7">'Exportaciones'!$B$1:$O$50</definedName>
    <definedName name="_xlnm.Print_Area" localSheetId="6">'Ganadería y Riego'!$A$1:$H$104</definedName>
    <definedName name="_xlnm.Print_Area" localSheetId="0">'Portada Ficha Regional'!$A$1:$H$85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7">OFFSET(#REF!,0,0,COUNTA(#REF!),COUNTA(#REF!))</definedName>
    <definedName name="rangotd">OFFSET(#REF!,0,0,COUNTA(#REF!),COUNTA(#REF!))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<sst xmlns="http://schemas.openxmlformats.org/spreadsheetml/2006/main" count="808" uniqueCount="522">
  <si>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</si>
  <si>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</si>
  <si>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</si>
  <si>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</si>
  <si>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</si>
  <si>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</si>
  <si>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</si>
  <si>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</si>
  <si>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</si>
  <si>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</si>
  <si>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</si>
  <si>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</si>
  <si>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</si>
  <si>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</si>
  <si>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</si>
  <si>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</si>
  <si>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</si>
  <si>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</si>
  <si>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</si>
  <si>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</si>
  <si>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</si>
  <si>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</si>
  <si>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</si>
  <si>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</si>
  <si>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</si>
  <si>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</si>
  <si>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</si>
  <si>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</si>
  <si>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</si>
  <si>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</si>
  <si>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</si>
  <si>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</si>
  <si>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</si>
  <si>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</si>
  <si>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</si>
  <si>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</si>
  <si>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</si>
  <si>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</si>
  <si>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</si>
  <si>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</si>
  <si>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</si>
  <si>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</si>
  <si>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</si>
  <si>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</si>
  <si>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</si>
  <si>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</si>
  <si>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RN</t>
  </si>
  <si>
    <t>Comuna</t>
  </si>
  <si>
    <t>PS</t>
  </si>
  <si>
    <t>Ovinos</t>
  </si>
  <si>
    <t>Conejos</t>
  </si>
  <si>
    <t>Caprinos</t>
  </si>
  <si>
    <t>Cerdos</t>
  </si>
  <si>
    <t>CULTIVOS</t>
  </si>
  <si>
    <t>GANADERÍA</t>
  </si>
  <si>
    <t>Total Regado</t>
  </si>
  <si>
    <t>ECONOMÍA REGIONAL</t>
  </si>
  <si>
    <t>Otro tradicional</t>
  </si>
  <si>
    <t>Micro aspersión y microjet</t>
  </si>
  <si>
    <t>PERFIL DE PRODUCTORES</t>
  </si>
  <si>
    <t>ASPECTOS GEOGRÁFICOS Y DEMOGRÁFICOS</t>
  </si>
  <si>
    <t>AUTORIDADES</t>
  </si>
  <si>
    <t>M</t>
  </si>
  <si>
    <t>País(ha)</t>
  </si>
  <si>
    <t>Región/País</t>
  </si>
  <si>
    <t>DIVISIÓN POLÍTICO-ADMINISTRATIVA</t>
  </si>
  <si>
    <t>Comunas</t>
  </si>
  <si>
    <t>Cultivo/Región</t>
  </si>
  <si>
    <t>Especie/Región</t>
  </si>
  <si>
    <t>País</t>
  </si>
  <si>
    <t>Cereales</t>
  </si>
  <si>
    <t>Tomate consumo fresco</t>
  </si>
  <si>
    <t>Haba</t>
  </si>
  <si>
    <t>Información anual</t>
  </si>
  <si>
    <t>Lechuga</t>
  </si>
  <si>
    <t>Variedades</t>
  </si>
  <si>
    <t>Variedades tintas</t>
  </si>
  <si>
    <t>Variedades blancas</t>
  </si>
  <si>
    <t>PPD</t>
  </si>
  <si>
    <t>IND</t>
  </si>
  <si>
    <t>Nogal</t>
  </si>
  <si>
    <t>Zanahoria</t>
  </si>
  <si>
    <t>Bosque Natural por tipo Forestal, (ha)</t>
  </si>
  <si>
    <t>Esclerófilo</t>
  </si>
  <si>
    <t>Eucaliptus globulus</t>
  </si>
  <si>
    <t>Pinus radiata</t>
  </si>
  <si>
    <t>Caballares</t>
  </si>
  <si>
    <t>Mulares</t>
  </si>
  <si>
    <t>Información Anual</t>
  </si>
  <si>
    <t>Fuente: elaborado por ODEPA con antecedentes del INE.</t>
  </si>
  <si>
    <t>Año</t>
  </si>
  <si>
    <t>Beneficio de ganado bovino: en toneladas de carne en vara</t>
  </si>
  <si>
    <t>PDC</t>
  </si>
  <si>
    <t>Avena</t>
  </si>
  <si>
    <t>Tipo Forestal</t>
  </si>
  <si>
    <t>Betarraga</t>
  </si>
  <si>
    <t>Cerezo</t>
  </si>
  <si>
    <t>Chinchillas</t>
  </si>
  <si>
    <t>Volumen de leche recibida en plantas: en millones de litros</t>
  </si>
  <si>
    <t>Chardonnay - Pinot Chardonnay</t>
  </si>
  <si>
    <t>Sauvignon Blanc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</si>
  <si>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</si>
  <si>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</si>
  <si>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</si>
  <si>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</si>
  <si>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</si>
  <si>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</si>
  <si>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</si>
  <si>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</si>
  <si>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</si>
  <si>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</si>
  <si>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</si>
  <si>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</si>
  <si>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</si>
  <si>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</si>
  <si>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</si>
  <si>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</si>
  <si>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</si>
  <si>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</si>
  <si>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</si>
  <si>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</si>
  <si>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</si>
  <si>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</si>
  <si>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</si>
  <si>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r>
      <rPr>
        <b/>
        <sz val="12"/>
        <rFont val="Calibri"/>
        <family val="2"/>
      </rPr>
      <t xml:space="preserve">Plantaciones forestales: </t>
    </r>
    <r>
      <rPr>
        <sz val="12"/>
        <rFont val="Calibri"/>
        <family val="2"/>
      </rPr>
      <t>las principales especies son eucalipto nitens, globulus y pino radiata. El eucalipto se ubica principalmente en las comunas de Los Sauces, Collipulli, Lumaco, Victoria y Angol, todas pertenecientes a la provincia de Malleco. El pino radiata se localiza mayoritariamente en las comunas de Lumaco y Collipulli de la provincia de Malleco y Carahue y Toltén en la provincia de Cautín. El detalle se puede observar en la tabla de superficie regional forestal por especie.</t>
    </r>
  </si>
  <si>
    <t>Pino radiata</t>
  </si>
  <si>
    <t>Eucaliptus nitens</t>
  </si>
  <si>
    <t>Pino oregon</t>
  </si>
  <si>
    <t>Especie forestal</t>
  </si>
  <si>
    <t>Superficie regional forestal por especie</t>
  </si>
  <si>
    <t>Superficie regional del bosque nativo por especie y tipo</t>
  </si>
  <si>
    <t>Especie y tipo</t>
  </si>
  <si>
    <t>Roble-Raulí-Coigüe</t>
  </si>
  <si>
    <t>Araucaria</t>
  </si>
  <si>
    <t>Siempreverde</t>
  </si>
  <si>
    <t>Coigüe-Raulí-Tepa</t>
  </si>
  <si>
    <r>
      <rPr>
        <b/>
        <sz val="12"/>
        <color indexed="8"/>
        <rFont val="Calibri"/>
        <family val="2"/>
      </rPr>
      <t>Cultivos industriales:</t>
    </r>
    <r>
      <rPr>
        <sz val="12"/>
        <color indexed="8"/>
        <rFont val="Calibri"/>
        <family val="2"/>
      </rPr>
      <t xml:space="preserve"> los cultivos industriales de la Región de la Araucanía representan un 38,4% del total nacional. El 93,2% de la superficie sembrada con cultivos industriales en la región corresponde a tierras de secano. Del total de la superficie de secano del país sembrada con cultivos industriales, la región de la Araucanía participa con el 74,8%. Las comunas en donde se cultivan mayoritariamente los cultivos industriales en la Araucanía son: Lautaro, Nueva Imperial, Padre las Casas y Perquenco en la provincia de Cautín, y Collipulli, Traiguén y Victoria en la provincia de Malleco.</t>
    </r>
  </si>
  <si>
    <r>
      <rPr>
        <b/>
        <sz val="12"/>
        <color indexed="8"/>
        <rFont val="Calibri"/>
        <family val="2"/>
      </rPr>
      <t>Semilleros y almácigos:</t>
    </r>
    <r>
      <rPr>
        <sz val="12"/>
        <color indexed="8"/>
        <rFont val="Calibri"/>
        <family val="2"/>
      </rPr>
      <t xml:space="preserve"> los semilleros se cultivan de preferencia en las comunas de Gorbea, Vilcún, Freire, Cunco y Perquenco, todas pertenecientes a la provincia de Cautín.</t>
    </r>
  </si>
  <si>
    <r>
      <t xml:space="preserve">Bosque nativo: </t>
    </r>
    <r>
      <rPr>
        <sz val="12"/>
        <color indexed="8"/>
        <rFont val="Calibri"/>
        <family val="2"/>
      </rPr>
      <t>el bosque nativo Roble-Raulí-Coigüe muestra la mayor superficie de la región, con casi un 62%. Asimismo, cabe destacar que la región concentra un 80% de la superficie de araucarias del país. Mayor detalle se puede ver en la tabla de superficie regional de bosque nativo por especie.</t>
    </r>
  </si>
  <si>
    <t>Manzano rojo</t>
  </si>
  <si>
    <t>Avellano</t>
  </si>
  <si>
    <t>Arándano</t>
  </si>
  <si>
    <t>Frambueso</t>
  </si>
  <si>
    <t>Manzano verde</t>
  </si>
  <si>
    <t>Cranberry</t>
  </si>
  <si>
    <t>Kiwi</t>
  </si>
  <si>
    <t>Peral</t>
  </si>
  <si>
    <t>Poroto Verde</t>
  </si>
  <si>
    <t>Pinot Noir - Pinot Negro</t>
  </si>
  <si>
    <t>Triticale</t>
  </si>
  <si>
    <t>Ciprés de la Cordillera</t>
  </si>
  <si>
    <t>Lenga</t>
  </si>
  <si>
    <t>Coihue-Raulí-Tepa</t>
  </si>
  <si>
    <t>Roble-Raulí-Coihue</t>
  </si>
  <si>
    <t>Ciervos</t>
  </si>
  <si>
    <t>Jabalíes</t>
  </si>
  <si>
    <t>Cautín</t>
  </si>
  <si>
    <t>Malleco</t>
  </si>
  <si>
    <t>Provincia: Cautín</t>
  </si>
  <si>
    <t>Temuco</t>
  </si>
  <si>
    <t>Galvarino</t>
  </si>
  <si>
    <t>Perquenco</t>
  </si>
  <si>
    <t>Carahue</t>
  </si>
  <si>
    <t>Nueva Imperial</t>
  </si>
  <si>
    <t>Lautaro</t>
  </si>
  <si>
    <t>Vilcún</t>
  </si>
  <si>
    <t>Melipeuco</t>
  </si>
  <si>
    <t>Saavedra</t>
  </si>
  <si>
    <t>Teodoro Schmidt</t>
  </si>
  <si>
    <t>Freire</t>
  </si>
  <si>
    <t>Cunco</t>
  </si>
  <si>
    <t>Toltén</t>
  </si>
  <si>
    <t>Pitrufquén</t>
  </si>
  <si>
    <t>Gorbea</t>
  </si>
  <si>
    <t>Loncoche</t>
  </si>
  <si>
    <t>Villarrica</t>
  </si>
  <si>
    <t>Pucón</t>
  </si>
  <si>
    <t>Curarrehue</t>
  </si>
  <si>
    <t>Padre Las Casas</t>
  </si>
  <si>
    <t>Cholchol</t>
  </si>
  <si>
    <t>Angol</t>
  </si>
  <si>
    <t>Renaico</t>
  </si>
  <si>
    <t>Collipulli</t>
  </si>
  <si>
    <t>Purén</t>
  </si>
  <si>
    <t>Los Sauces</t>
  </si>
  <si>
    <t>Ercilla</t>
  </si>
  <si>
    <t>Lonquimay</t>
  </si>
  <si>
    <t>Lumaco</t>
  </si>
  <si>
    <t>Traiguén</t>
  </si>
  <si>
    <t>Victoria</t>
  </si>
  <si>
    <t>Curacautín</t>
  </si>
  <si>
    <t>Provincia: Malleco</t>
  </si>
  <si>
    <t>Miguel Becker Alvear</t>
  </si>
  <si>
    <t>PRSD</t>
  </si>
  <si>
    <t>Alfonso Coke Candia</t>
  </si>
  <si>
    <t>Abel Painefilo Barriga</t>
  </si>
  <si>
    <t>José Bravo Burgos</t>
  </si>
  <si>
    <t>Ricardo Peña Riquelme</t>
  </si>
  <si>
    <t>Manuel Salas Trautmann</t>
  </si>
  <si>
    <t>Juan Delgado Castro</t>
  </si>
  <si>
    <t>Luis Muñoz  Pérez</t>
  </si>
  <si>
    <t xml:space="preserve">Perquenco </t>
  </si>
  <si>
    <t>Carlos Barra Matamala</t>
  </si>
  <si>
    <t>Juan Paillafil Calfulén</t>
  </si>
  <si>
    <t>Susana Aguilera Vega</t>
  </si>
  <si>
    <t>Pablo Astete Mermoud</t>
  </si>
  <si>
    <t>Luis Huirilef Barra</t>
  </si>
  <si>
    <t>Jorge Saquel Albarrán</t>
  </si>
  <si>
    <t>José Vilugrón Martínez</t>
  </si>
  <si>
    <t>Gastón Mella Arzola</t>
  </si>
  <si>
    <t>Jorge Rivera Leal</t>
  </si>
  <si>
    <t>Jaime Quintana Leal</t>
  </si>
  <si>
    <t>José García Ruminot</t>
  </si>
  <si>
    <t>Mario Venegas Cárdenas</t>
  </si>
  <si>
    <t>René Saffirio Espinoza</t>
  </si>
  <si>
    <t>René Manuel García García</t>
  </si>
  <si>
    <t>Fernando Meza Moncada</t>
  </si>
  <si>
    <t>de la Araucanía</t>
  </si>
  <si>
    <t>Región de la Araucanía</t>
  </si>
  <si>
    <t>Huertos caseros</t>
  </si>
  <si>
    <t>Trigo blanco</t>
  </si>
  <si>
    <t>Avena (grano seco)</t>
  </si>
  <si>
    <t>Triticale (grano seco)</t>
  </si>
  <si>
    <t>Papa</t>
  </si>
  <si>
    <t>Cebada cervecera</t>
  </si>
  <si>
    <t>Cebada forrajera (grano seco)</t>
  </si>
  <si>
    <t>Maíz (grano seco)</t>
  </si>
  <si>
    <t>Trigo candeal</t>
  </si>
  <si>
    <t>Poroto consumo interno</t>
  </si>
  <si>
    <t>Superficie regional de cereales, leguminosas y tubérculos por especie</t>
  </si>
  <si>
    <t>Fuente: elaborado por Odepa a partir de información del catastro frutícola para la Región de la Araucanía; Odepa - Ciren.</t>
  </si>
  <si>
    <t>Araucanía</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</si>
  <si>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</si>
  <si>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</si>
  <si>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</si>
  <si>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</si>
  <si>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</si>
  <si>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</si>
  <si>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</si>
  <si>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</si>
  <si>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</si>
  <si>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</si>
  <si>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</si>
  <si>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</si>
  <si>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</si>
  <si>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</si>
  <si>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</si>
  <si>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</si>
  <si>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</si>
  <si>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Fruticultura</t>
  </si>
  <si>
    <t>Silvicultura y extracción de madera</t>
  </si>
  <si>
    <t>Total Actividades por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</si>
  <si>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</si>
  <si>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</si>
  <si>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</si>
  <si>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</si>
  <si>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</si>
  <si>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Total Silvoagropecuario</t>
  </si>
  <si>
    <t>Región/Total Silvoagropecuario</t>
  </si>
  <si>
    <t>Silvoagropecuario/Región</t>
  </si>
  <si>
    <t>14</t>
  </si>
  <si>
    <t>Juan Reinao Marilao</t>
  </si>
  <si>
    <t>3-4</t>
  </si>
  <si>
    <t>Bovinos</t>
  </si>
  <si>
    <t>Según el Censo de 2007, la Región de la Araucanía abarca el 20,6% de la superficie nacional dedicada al sector silvoagropecuario (916.993 ha). El principal uso corresponde a plantaciones forestales con 64,3% de dicho total, seguido por cereales, con 18,5%, y plantas forrajeras, con 9,8%. Estos tres rubros concentran el 92,6% de las hectáreas de uso silvoagropecuario de la región. A su vez, la región presenta gran importancia, a nivel nacional, en seis rubros: cultivos industriales, cereales, plantaciones forestales, leguminosas y tubérculos, semilleros y plantas forrajeras. Finalmente, cabe mencionar que la región cuenta con casi un 30% de los huertos caseros frutales a nivel nacional, que corresponden a plantaciones familiares de diferentes especies para subsistencia o, en algunos casos, para comercialización en baja escala.</t>
  </si>
  <si>
    <r>
      <rPr>
        <b/>
        <sz val="12"/>
        <color indexed="8"/>
        <rFont val="Calibri"/>
        <family val="2"/>
      </rPr>
      <t>Plantas forrajeras:</t>
    </r>
    <r>
      <rPr>
        <sz val="12"/>
        <color indexed="8"/>
        <rFont val="Calibri"/>
        <family val="2"/>
      </rPr>
      <t xml:space="preserve"> las forrajeras de la Araucanía, cuya superficie representa el 17,5% de la sembrada en el país, se localizan preferentemente en las comunas de Freire, Vilcún y Villarrica en la provincia de Cautín y en Victoria ubicada en la provincia de Malleco.</t>
    </r>
  </si>
  <si>
    <r>
      <rPr>
        <b/>
        <sz val="12"/>
        <color indexed="8"/>
        <rFont val="Calibri"/>
        <family val="2"/>
      </rPr>
      <t xml:space="preserve">Cereales, leguminosas y tubérculos: </t>
    </r>
    <r>
      <rPr>
        <sz val="12"/>
        <color indexed="8"/>
        <rFont val="Calibri"/>
        <family val="2"/>
      </rPr>
      <t>del total de la superficie de secano del país dedicada a cereales, leguminosas y tubérculos y, de estas, el 52,7% se localiza en la Región de la Araucanía. Los cereales se cultivan de preferencia en las comunas de Freire, Lautaro, Perquenco y Vilcún de la provincia de Cautín, y en Collipulli, Curacautín, Ercilla, Traiguén y Victoria en la provincia de Malleco. Por su parte, las leguminosas y tubérculos se concentran principalmente en Carahue, Freire, Nueva Imperial, Saavedra, Teodoro Schmidt y Toltén, todas en la provincia de Cautín.</t>
    </r>
  </si>
  <si>
    <t>Superficie regional por rubro silvoagropecuario</t>
  </si>
  <si>
    <t>Rubro</t>
  </si>
  <si>
    <t>Como se observa, la región es relativamente importante en la masa de ganado de bovinos y en la de jabalíes en relación al total del país, explicando el 17,9% y 19,5%, respectivamente. Las existencias de ganado de la región de la Araucanía, según la información que consta en el Censo de 2007, se muestran a continuación:</t>
  </si>
  <si>
    <t>Poroto</t>
  </si>
  <si>
    <t>Raps</t>
  </si>
  <si>
    <t>Si bien en la región de la Araucanía predomina la existencia de explotaciones de tamaño inferior a 20 ha, que concentran el 71,8% del total de las explotaciones, esto equivale únicamente al 9,95% del total de la superficie explotada. Caso contrario ocurre en explotaciones de más de 100 ha, donde el número de ellas representa el 6,3% del total de estas, pero inversamente explica el 71,68% de la superficie explotada. Por su parte, explotaciones entre 20 a 50 ha representan el 15,8% del total de estas y el 9,82% de la superficie. Finalmente, las explotaciones entre 50 a 100 ha son las de menor incidencia relativa en relación a los otros, ya que explica el 6,2% del total de estas y el 8,55% de la superficie.</t>
  </si>
  <si>
    <t>Liliana Yáñez Barrios</t>
  </si>
  <si>
    <t>Arveja Verde</t>
  </si>
  <si>
    <t>Poroto granado</t>
  </si>
  <si>
    <t>Jorge Rathgeb Schifferli</t>
  </si>
  <si>
    <t>Diego Paulsen Kehr</t>
  </si>
  <si>
    <t>Alfredo Riquelme Arriagada</t>
  </si>
  <si>
    <t>Existencia de ganado caprino en explotaciones de 20 cabezas y más, según regiones seleccionadas</t>
  </si>
  <si>
    <t>Existencias de ganado caprino (número de cabezas)</t>
  </si>
  <si>
    <t>La Araucanía</t>
  </si>
  <si>
    <t>Particpación regional</t>
  </si>
  <si>
    <t>Existencia de ganado ovino en explotaciones de 60 cabezas y más, según regiones seleccionadas</t>
  </si>
  <si>
    <t>Existencias de ganado ovino (número de cabezas)</t>
  </si>
  <si>
    <t>Existencia de ganado bovino en explotaciones de 10 cabezas y más, según regiones seleccionadas</t>
  </si>
  <si>
    <t>Existencias de ganado bovino (número de cabezas)</t>
  </si>
  <si>
    <t>Fuente:1/elaborado por ODEPA con antecedentes proporcionados por las plantas lecheras.</t>
  </si>
  <si>
    <t>2/ elaborado por Odepa con antecedentes del INE</t>
  </si>
  <si>
    <r>
      <t>Industria láctea mayor</t>
    </r>
    <r>
      <rPr>
        <b/>
        <vertAlign val="superscript"/>
        <sz val="12"/>
        <color indexed="8"/>
        <rFont val="Calibri"/>
        <family val="2"/>
      </rPr>
      <t xml:space="preserve"> 1</t>
    </r>
  </si>
  <si>
    <r>
      <t>Industria láctea menor</t>
    </r>
    <r>
      <rPr>
        <b/>
        <vertAlign val="superscript"/>
        <sz val="12"/>
        <color indexed="8"/>
        <rFont val="Calibri"/>
        <family val="2"/>
      </rPr>
      <t xml:space="preserve"> 2</t>
    </r>
  </si>
  <si>
    <t xml:space="preserve">Provincia </t>
  </si>
  <si>
    <t>Tendido</t>
  </si>
  <si>
    <t>Surco</t>
  </si>
  <si>
    <t>Aspersión tradicional</t>
  </si>
  <si>
    <t>Carrete o pivote</t>
  </si>
  <si>
    <t>Goteo o cinta</t>
  </si>
  <si>
    <t>Alejandro Saéz</t>
  </si>
  <si>
    <t>Guido Siegmund</t>
  </si>
  <si>
    <t>Eduardo Navarrete</t>
  </si>
  <si>
    <t>Jorge Jaramillo</t>
  </si>
  <si>
    <t>Guillermo Martínez</t>
  </si>
  <si>
    <t>Enrique Neira</t>
  </si>
  <si>
    <t>Manuel Macaya</t>
  </si>
  <si>
    <t>Nibaldo Alegría</t>
  </si>
  <si>
    <t>DC</t>
  </si>
  <si>
    <t>Manuel Painiqueo</t>
  </si>
  <si>
    <t>Ricardo Sanhueza</t>
  </si>
  <si>
    <t>Javier Jaramillo</t>
  </si>
  <si>
    <t>Marcos Hernández</t>
  </si>
  <si>
    <t>Raúl Schifferli</t>
  </si>
  <si>
    <t>Trigo Harinero</t>
  </si>
  <si>
    <t>Lupino Amargo</t>
  </si>
  <si>
    <t>Otros Lupinos</t>
  </si>
  <si>
    <t>Cebada Cervecera</t>
  </si>
  <si>
    <t>Cebada Forrajera</t>
  </si>
  <si>
    <t>Fuente: elaborado por Odepa con información de la encuesta de superficie sembrada de cultivos anuales, INE.</t>
  </si>
  <si>
    <t xml:space="preserve">Otros </t>
  </si>
  <si>
    <t>Pseudotsuga menziesii</t>
  </si>
  <si>
    <t>Urbano</t>
  </si>
  <si>
    <t>Castaño</t>
  </si>
  <si>
    <t>Superficie regional de cultivos anuales (ha)</t>
  </si>
  <si>
    <t>VII Censo Agropecuario y Forestal 2007, Encuesta de caprinos 2010,2013, 2015 y 2017.</t>
  </si>
  <si>
    <t>Fuente: elaborado por Odepa a partir de información de la Subsecretaría de Desarrollo Regional y Administrativo (SUBDERE).</t>
  </si>
  <si>
    <t>La Región de la Araucanía (IX), cuya capital corresponde a Temuco, abarca una superficie de 31.842,3 kilómetros cuadrados, que equivalen al 4,2% del territorio nacional. Cifras del Censo 2017, indican que la población alcanza los 957.224 habitantes (465.131 hombres y 492.093 mujeres). El clima predominante en esta región es el templado oceánico, y se caracteriza por presentar periodos marcadamente lluviosos. En este sentido, la vegetación que presenta esta región está condicionada por las precipitaciones, siendo esta de tipo boscosa densa y abundante.</t>
  </si>
  <si>
    <t>Mujeres/Hombres (%)</t>
  </si>
  <si>
    <t>H</t>
  </si>
  <si>
    <t>Fuente: Elaborado por Odepa con información del INE.</t>
  </si>
  <si>
    <t>Carmen Gloria Aravena Acuña</t>
  </si>
  <si>
    <t>EVOPOLI</t>
  </si>
  <si>
    <t>Francisco Huenchumilla Jaramillo</t>
  </si>
  <si>
    <t>Felipe Kast Sommerhof</t>
  </si>
  <si>
    <t>Andrea Parra Sauterel</t>
  </si>
  <si>
    <t>Sebastián Álvarez Ramírez</t>
  </si>
  <si>
    <t>Ricardo Celis Araya</t>
  </si>
  <si>
    <t>Miguel Mellado Suazo</t>
  </si>
  <si>
    <t>Andrés Molina Magofke</t>
  </si>
  <si>
    <t>FRVS - IND</t>
  </si>
  <si>
    <t>Mauricio Ojeda Rebolledo</t>
  </si>
  <si>
    <t>Víctor Manoli Nazal</t>
  </si>
  <si>
    <t>René Araneda Amigo</t>
  </si>
  <si>
    <t>Cabernet Sauvignon - Cabernet</t>
  </si>
  <si>
    <t>Actividad</t>
  </si>
  <si>
    <t>Fuente: Elaborado por Odepa con información del Banco Central de Chile.</t>
  </si>
  <si>
    <t>Superficie regional frutal por especie (ha)</t>
  </si>
  <si>
    <t>Superficie regional hortícola por especie (ha)</t>
  </si>
  <si>
    <t>Acelga</t>
  </si>
  <si>
    <t>Trigo Candeal</t>
  </si>
  <si>
    <t>Remolacha</t>
  </si>
  <si>
    <t>Otras leguminosas</t>
  </si>
  <si>
    <t>Otros industriales</t>
  </si>
  <si>
    <t>Maíz Consumo</t>
  </si>
  <si>
    <t>Otros cereales</t>
  </si>
  <si>
    <t>Lenteja</t>
  </si>
  <si>
    <t>VII Censo Agropecuario y Forestal 2007, Encuesta de ovinos 2010,2013, 2015 y 2017</t>
  </si>
  <si>
    <t>VII Censo Agropecuario y Forestal 2007, Encuesta de bovinos 2013, 2015 y 2017</t>
  </si>
  <si>
    <t xml:space="preserve">María Emilia Undurraga Marimón
</t>
  </si>
  <si>
    <t xml:space="preserve">ANTECEDENTES SOCIALES REGIONALES </t>
  </si>
  <si>
    <t>Regiones</t>
  </si>
  <si>
    <t>Arica y Parinacota</t>
  </si>
  <si>
    <t>Tarapacá</t>
  </si>
  <si>
    <t>Antofagasta</t>
  </si>
  <si>
    <t>Atacama</t>
  </si>
  <si>
    <t>Coquimbo</t>
  </si>
  <si>
    <t>Valparaíso</t>
  </si>
  <si>
    <t>Región Metropolitana</t>
  </si>
  <si>
    <t>O'Higgins</t>
  </si>
  <si>
    <t xml:space="preserve">Maule </t>
  </si>
  <si>
    <t>Ñuble</t>
  </si>
  <si>
    <t>Bíobío</t>
  </si>
  <si>
    <t>Los Ríos</t>
  </si>
  <si>
    <t>Los Lagos</t>
  </si>
  <si>
    <t>Aysén</t>
  </si>
  <si>
    <t>Magallanes</t>
  </si>
  <si>
    <t>Fuente: elaborado por Odepa con información de la encuesta Casen 2017, Ministerio de Desarrollo Rural</t>
  </si>
  <si>
    <t>Directora y Representante Legal</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</si>
  <si>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</si>
  <si>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</si>
  <si>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</si>
  <si>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</si>
  <si>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 xml:space="preserve"> Información regional 2019</t>
  </si>
  <si>
    <t>12-13</t>
  </si>
  <si>
    <t>Fuente: INE, Series Trimestrales 2019</t>
  </si>
  <si>
    <t>Otras Actividades *</t>
  </si>
  <si>
    <t>*Otras actividades :pesca, industria de productos alimenticios, bebidad y tabacos, industria de la madera y muebles</t>
  </si>
  <si>
    <t>Tasa de pobreza por ingresos                                     (ingreso total de los hogares)</t>
  </si>
  <si>
    <t>Tasa de pobreza multidimensional                 (indicadores de Educación, Salud, Trabajo,
Vivienda y Redes)</t>
  </si>
  <si>
    <t>Jorge Atton Palma</t>
  </si>
  <si>
    <t>Las series encadenadas no son aditivas, por lo que los agregados difieren de la suma de sus componentes.</t>
  </si>
  <si>
    <t>Achicoria Industrial</t>
  </si>
  <si>
    <t>País 2018/2019</t>
  </si>
  <si>
    <t>Región 2018/2019</t>
  </si>
  <si>
    <t>Fuente: elaborado por Odepa con información del INE, encuesta de superficie hortícola 2018</t>
  </si>
  <si>
    <t>Superficie regional vitivinícola por variedad (ha)</t>
  </si>
  <si>
    <t>Syrah - Sirah, Shiraz</t>
  </si>
  <si>
    <t>Otras</t>
  </si>
  <si>
    <t xml:space="preserve">Total </t>
  </si>
  <si>
    <t>Viognier</t>
  </si>
  <si>
    <t>Fuente: Elaborado por Odepa con información del SAG, catastro vitícola nacional 2017</t>
  </si>
  <si>
    <t>PIB Regional 2013</t>
  </si>
  <si>
    <t>Participación regional 2013</t>
  </si>
  <si>
    <t>PIB Regional 2016</t>
  </si>
  <si>
    <t>PIB Regional 2017</t>
  </si>
  <si>
    <t>Variación 2017/2016</t>
  </si>
  <si>
    <t>PIB País 2017</t>
  </si>
  <si>
    <t>Producto Interno Bruto por Región, Volumen a Precios Año Anterior Encadenado, Referencia 2013</t>
  </si>
  <si>
    <t>(miles de millones de pesos encadenados)</t>
  </si>
  <si>
    <t>2017</t>
  </si>
  <si>
    <t>Participación % Regional en el PIB SAP 2013</t>
  </si>
  <si>
    <t>Producto Interno Bruto (PIB)</t>
  </si>
  <si>
    <t>Tasa de variación 2017/2016 (%)</t>
  </si>
  <si>
    <t>PIB Silvoagropecuario (SAP)*</t>
  </si>
  <si>
    <t>Tasa de variación (%) PIB SAP 2017/2016</t>
  </si>
  <si>
    <t>Arica y Parinacota </t>
  </si>
  <si>
    <t>Metropolitana</t>
  </si>
  <si>
    <t>OHiggins</t>
  </si>
  <si>
    <t>Maule</t>
  </si>
  <si>
    <t>Biobío</t>
  </si>
  <si>
    <t>Subtotal regionalizado</t>
  </si>
  <si>
    <t>Otros no regionalizables</t>
  </si>
  <si>
    <t>Notas</t>
  </si>
  <si>
    <t>(1)</t>
  </si>
  <si>
    <t>El promedio del índice 2013 se iguala al valor nominal de la serie de dicho año.</t>
  </si>
  <si>
    <t>(2)</t>
  </si>
  <si>
    <t>N° Ocupados por categoría 2019</t>
  </si>
  <si>
    <t>Participación por categoría a nivel regional</t>
  </si>
  <si>
    <t>Empleador</t>
  </si>
  <si>
    <t>Cuenta propia</t>
  </si>
  <si>
    <t>Asalariado</t>
  </si>
  <si>
    <t>Familiar o personal no remunerado</t>
  </si>
  <si>
    <t>Superficie bajo riego por provincia y región por sistema de riego (ha)</t>
  </si>
  <si>
    <t>Superficie frutícola bajo riego por provincia y región por sistema de riego (ha)</t>
  </si>
  <si>
    <t xml:space="preserve">Goteo </t>
  </si>
  <si>
    <t>Microaspersión</t>
  </si>
  <si>
    <t xml:space="preserve">Surco </t>
  </si>
  <si>
    <t xml:space="preserve">Tazas </t>
  </si>
  <si>
    <t xml:space="preserve">Tendido </t>
  </si>
  <si>
    <t>Total general</t>
  </si>
  <si>
    <t>Fuente: elaborado por Odepa a partir de información del catastro frutícola para la Región de la Araucanía 2019; Odepa - Ciren.</t>
  </si>
  <si>
    <t>Superficie total bajo riego por provincia y región (ha)</t>
  </si>
  <si>
    <t>Fuente: Instituto Forestal, Anuario Forestal 2019.</t>
  </si>
  <si>
    <t>Inventario de bosques plantados por especie acumulado a diciembre de 2017 (ha)</t>
  </si>
  <si>
    <t xml:space="preserve">ANTECEDENTES AMBIENTALES REGIONALES </t>
  </si>
  <si>
    <t>EMISIONES REGIONALES DE GASES DE EFECTO INVERNADERO (GEI)</t>
  </si>
  <si>
    <t>Sector Silvoagropecuario</t>
  </si>
  <si>
    <t>(UTCUTS: Uso de tierras, cambio de uso de tierras y silvicultura)            </t>
  </si>
  <si>
    <t>Emisiones regionales</t>
  </si>
  <si>
    <t>Fuente: Sistema Nacional de Inventario de Gases de Efecto Invernadero, 2018</t>
  </si>
  <si>
    <t>La Araucanía     </t>
  </si>
  <si>
    <r>
      <t>Agricultura         1.595,1 KtCO</t>
    </r>
    <r>
      <rPr>
        <vertAlign val="subscript"/>
        <sz val="11"/>
        <color indexed="8"/>
        <rFont val="Calibri"/>
        <family val="2"/>
      </rPr>
      <t>2</t>
    </r>
    <r>
      <rPr>
        <sz val="11"/>
        <color indexed="8"/>
        <rFont val="Calibri"/>
        <family val="2"/>
      </rPr>
      <t>eq</t>
    </r>
  </si>
  <si>
    <r>
      <t>UTCUTS               -8.548,5 kTCO</t>
    </r>
    <r>
      <rPr>
        <vertAlign val="subscript"/>
        <sz val="11"/>
        <color indexed="8"/>
        <rFont val="Calibri"/>
        <family val="2"/>
      </rPr>
      <t>2</t>
    </r>
    <r>
      <rPr>
        <sz val="11"/>
        <color indexed="8"/>
        <rFont val="Calibri"/>
        <family val="2"/>
      </rPr>
      <t>eq</t>
    </r>
  </si>
  <si>
    <r>
      <t>Balance sector silvoagropecuario: -6.953,4 kTCO</t>
    </r>
    <r>
      <rPr>
        <vertAlign val="subscript"/>
        <sz val="11"/>
        <color indexed="8"/>
        <rFont val="Calibri"/>
        <family val="2"/>
      </rPr>
      <t>2</t>
    </r>
    <r>
      <rPr>
        <sz val="11"/>
        <color indexed="8"/>
        <rFont val="Calibri"/>
        <family val="2"/>
      </rPr>
      <t>eq</t>
    </r>
  </si>
  <si>
    <r>
      <t>Total emisiones de todos los sectores (Energía, Residuos, Agricultura, Procesos Industriales y Uso de productos) en la región corresponde a 3.868,4 kTCO</t>
    </r>
    <r>
      <rPr>
        <vertAlign val="subscript"/>
        <sz val="11"/>
        <color indexed="8"/>
        <rFont val="Calibri"/>
        <family val="2"/>
      </rPr>
      <t>2</t>
    </r>
    <r>
      <rPr>
        <sz val="11"/>
        <color indexed="8"/>
        <rFont val="Calibri"/>
        <family val="2"/>
      </rPr>
      <t>eq, en el cual la participación de agricultura en emisiones regionales: 41%</t>
    </r>
  </si>
  <si>
    <t>* Balance de emisiones totales de todos los sectores de la región (emisiones 3.868,4 kTCO2eq - absorciones-8.548,5 kTCO2eq)</t>
  </si>
  <si>
    <r>
      <t>Total balance* en región -4.680,2 kTCO</t>
    </r>
    <r>
      <rPr>
        <b/>
        <vertAlign val="subscript"/>
        <sz val="11"/>
        <color indexed="8"/>
        <rFont val="Calibri"/>
        <family val="2"/>
      </rPr>
      <t>2</t>
    </r>
    <r>
      <rPr>
        <b/>
        <sz val="11"/>
        <color indexed="8"/>
        <rFont val="Calibri"/>
        <family val="2"/>
      </rPr>
      <t>eq  </t>
    </r>
  </si>
  <si>
    <t>Antecedentes Ambientales Regionales</t>
  </si>
  <si>
    <t>7</t>
  </si>
  <si>
    <t>8</t>
  </si>
  <si>
    <t>9-11</t>
  </si>
  <si>
    <t>15-16</t>
  </si>
  <si>
    <t>17</t>
  </si>
  <si>
    <t>18</t>
  </si>
  <si>
    <t>Actualización enero de 2020</t>
  </si>
  <si>
    <t>Empleo regional trimestre movil Sep - Nov 2020</t>
  </si>
  <si>
    <t>Mes de octubre 2019</t>
  </si>
  <si>
    <t xml:space="preserve">Coquimbo </t>
  </si>
  <si>
    <t>O´Higgins</t>
  </si>
  <si>
    <t>Total Regiones por actividad</t>
  </si>
  <si>
    <t>Fuente: Superintendencia de Bancos e Instituciones Financieras Chile, información financiera, productos.</t>
  </si>
  <si>
    <t>ene-dic</t>
  </si>
  <si>
    <t>Celulosa</t>
  </si>
  <si>
    <t>Fruta fresca</t>
  </si>
  <si>
    <t>Maderas elaboradas</t>
  </si>
  <si>
    <t>Carne bovina</t>
  </si>
  <si>
    <t>Maderas en plaquitas</t>
  </si>
  <si>
    <t>Maderas aserradas</t>
  </si>
  <si>
    <t>Frutas procesadas</t>
  </si>
  <si>
    <t>Semillas siembra</t>
  </si>
  <si>
    <t>Total regional</t>
  </si>
  <si>
    <t>18/19</t>
  </si>
  <si>
    <t>Kilo neto</t>
  </si>
  <si>
    <t>Metro cúbico</t>
  </si>
  <si>
    <t>Pasta química de coníferas a la sosa (soda) o al sulfato, excepto para disolver, semiblanqueada o blanqueada</t>
  </si>
  <si>
    <t>Granos de avena mondados</t>
  </si>
  <si>
    <t>Las demás manzanas frescas, las demás variedades (desde 2012)</t>
  </si>
  <si>
    <t>Granos de avena, aplastados o en copos</t>
  </si>
  <si>
    <t>Las demás con las dos hojas externas de madera de coníferas</t>
  </si>
  <si>
    <t>Los demás arándanos azules o blueberry, frescos (desde 2012)</t>
  </si>
  <si>
    <t>Las demás cerezas dulces frescas (desde 2012)</t>
  </si>
  <si>
    <t>Las demás manzanas frescas, variedad Royal Gala (desde 2012)</t>
  </si>
  <si>
    <t>Madera en plaquitas o partículas, de Eucaliptus globulus</t>
  </si>
  <si>
    <t>Arándanos azules o blueberry, frescos orgánicos (desde 2012)</t>
  </si>
  <si>
    <t>Altramuces o lupinos</t>
  </si>
  <si>
    <t>Las demás manzanas frescas, variedad Fuji (desde 2012)</t>
  </si>
  <si>
    <t>Hojas para chapado y contrachapado,de pino insigne, de espesor &lt;= a 6 mm</t>
  </si>
  <si>
    <t>Madera simplemente aserrada de pino insigne (desde 2017)</t>
  </si>
  <si>
    <t>Las demás carnes bovinas deshuesadas congeladas (desde 2017 y hasta 2006)</t>
  </si>
  <si>
    <t>Pasta química de maderas distintas a las coníferas, a la sosa (soda) o al sulfato, excepto para disolver, semiblanqueada o blanqueada de eucaliptus (desde 2007)</t>
  </si>
  <si>
    <t>Carne bovina los demás cortes (trozos) sin deshuesar, congeladas (desde 2017</t>
  </si>
  <si>
    <t>Las demás avenas (hasta 2012)</t>
  </si>
  <si>
    <t>Los demás granos de avena trabajados, excepto mondados</t>
  </si>
  <si>
    <t>Los demás frutos y partes comestibles de plantas, preparados o conservados incluso con adición de azúcar u otro edulcorante o alcohol</t>
  </si>
  <si>
    <t>Ocupados agricultura, ganadería, silvicultura y pesca</t>
  </si>
  <si>
    <t>Total país ocupados</t>
  </si>
  <si>
    <t>Participación de la agricultura (A)/(B)</t>
  </si>
  <si>
    <t>Hombre</t>
  </si>
  <si>
    <t>Mujer</t>
  </si>
  <si>
    <t>Total (A)</t>
  </si>
  <si>
    <t>Total (B)</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</si>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</sst>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_(* #,##0.00_);_(* \(#,##0.00\);_(* &quot;-&quot;??_);_(@_)"/>
    <numFmt numFmtId="187" formatCode="_-* #,##0_-;\-* #,##0_-;_-* &quot;-&quot;??_-;_-@_-"/>
    <numFmt numFmtId="188" formatCode="_-* #,##0.0_-;\-* #,##0.0_-;_-* &quot;-&quot;?_-;_-@_-"/>
    <numFmt numFmtId="189" formatCode="0.000%"/>
    <numFmt numFmtId="190" formatCode="[$-10C0A]#,###,##0"/>
    <numFmt numFmtId="191" formatCode="[$-10C0A]#,##0.0;\-#,##0.0"/>
    <numFmt numFmtId="192" formatCode="[$-10409]#,##0;\-#,##0"/>
    <numFmt numFmtId="193" formatCode="[$-340A]dddd\,\ dd&quot; de &quot;mmmm&quot; de &quot;yyyy"/>
    <numFmt numFmtId="194" formatCode="_-* #,##0.0\ _€_-;\-* #,##0.0\ _€_-;_-* &quot;-&quot;?\ _€_-;_-@_-"/>
    <numFmt numFmtId="195" formatCode="_-* #,##0\ _€_-;\-* #,##0\ _€_-;_-* &quot;-&quot;??\ _€_-;_-@_-"/>
    <numFmt numFmtId="196" formatCode="[$-1010C0A]\ ###,###,###,##0"/>
    <numFmt numFmtId="197" formatCode="_-* #,##0.0\ _€_-;\-* #,##0.0\ _€_-;_-* &quot;-&quot;??\ _€_-;_-@_-"/>
    <numFmt numFmtId="198" formatCode="[$-1010C0A]\ ###,###,###,##0.0"/>
    <numFmt numFmtId="199" formatCode="_ * #,##0.0_ ;_ * \-#,##0.0_ ;_ * &quot;-&quot;_ ;_ @_ "/>
    <numFmt numFmtId="200" formatCode="_(* #,##0_);_(* \(#,##0\);_(* &quot;-&quot;_);_(@_)"/>
    <numFmt numFmtId="201" formatCode="#,##0.000"/>
    <numFmt numFmtId="202" formatCode="#,##0.0000"/>
    <numFmt numFmtId="203" formatCode="#,##0.00000"/>
    <numFmt numFmtId="204" formatCode="#,##0.000000"/>
    <numFmt numFmtId="205" formatCode="#,##0.0000000"/>
    <numFmt numFmtId="206" formatCode="#,##0.00000000"/>
    <numFmt numFmtId="207" formatCode="#,##0.000000000"/>
    <numFmt numFmtId="208" formatCode="_ * #,##0.00_ ;_ * \-#,##0.00_ ;_ * &quot;-&quot;_ ;_ @_ "/>
    <numFmt numFmtId="209" formatCode="&quot;Sí&quot;;&quot;Sí&quot;;&quot;No&quot;"/>
    <numFmt numFmtId="210" formatCode="&quot;Verdadero&quot;;&quot;Verdadero&quot;;&quot;Falso&quot;"/>
    <numFmt numFmtId="211" formatCode="&quot;Activado&quot;;&quot;Activado&quot;;&quot;Desactivado&quot;"/>
    <numFmt numFmtId="212" formatCode="[$€-2]\ #,##0.00_);[Red]\([$€-2]\ #,##0.00\)"/>
  </numFmts>
  <fonts count="129">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sz val="10"/>
      <color indexed="8"/>
      <name val="Arial"/>
      <family val="2"/>
    </font>
    <font>
      <b/>
      <sz val="10"/>
      <color indexed="8"/>
      <name val="Arial"/>
      <family val="2"/>
    </font>
    <font>
      <b/>
      <sz val="11"/>
      <color indexed="8"/>
      <name val="Arial"/>
      <family val="2"/>
    </font>
    <font>
      <sz val="11"/>
      <color indexed="8"/>
      <name val="Arial"/>
      <family val="2"/>
    </font>
    <font>
      <b/>
      <sz val="11"/>
      <color indexed="8"/>
      <name val="Verdana"/>
      <family val="2"/>
    </font>
    <font>
      <sz val="8"/>
      <color indexed="8"/>
      <name val="Calibri"/>
      <family val="2"/>
    </font>
    <font>
      <b/>
      <u val="single"/>
      <sz val="11"/>
      <color indexed="8"/>
      <name val="Calibri"/>
      <family val="2"/>
    </font>
    <font>
      <sz val="11"/>
      <color indexed="63"/>
      <name val="Roboto"/>
      <family val="0"/>
    </font>
    <font>
      <vertAlign val="subscript"/>
      <sz val="11"/>
      <color indexed="8"/>
      <name val="Calibri"/>
      <family val="2"/>
    </font>
    <font>
      <b/>
      <vertAlign val="subscript"/>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0"/>
      <color theme="1"/>
      <name val="Arial"/>
      <family val="2"/>
    </font>
    <font>
      <b/>
      <sz val="11"/>
      <color theme="1"/>
      <name val="Arial"/>
      <family val="2"/>
    </font>
    <font>
      <sz val="11"/>
      <color theme="1"/>
      <name val="Arial"/>
      <family val="2"/>
    </font>
    <font>
      <b/>
      <sz val="11"/>
      <color theme="1"/>
      <name val="Verdana"/>
      <family val="2"/>
    </font>
    <font>
      <sz val="8"/>
      <color theme="1"/>
      <name val="Calibri"/>
      <family val="2"/>
    </font>
    <font>
      <b/>
      <u val="single"/>
      <sz val="11"/>
      <color rgb="FF000000"/>
      <name val="Calibri"/>
      <family val="2"/>
    </font>
    <font>
      <sz val="11"/>
      <color rgb="FF333333"/>
      <name val="Roboto"/>
      <family val="0"/>
    </font>
    <font>
      <b/>
      <sz val="11"/>
      <color rgb="FF00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0" fontId="83" fillId="0" borderId="4" applyNumberFormat="0" applyFill="0" applyAlignment="0" applyProtection="0"/>
    <xf numFmtId="0" fontId="84"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5" fillId="29" borderId="1"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90" fillId="21"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84" fillId="0" borderId="8" applyNumberFormat="0" applyFill="0" applyAlignment="0" applyProtection="0"/>
    <xf numFmtId="0" fontId="95" fillId="0" borderId="9" applyNumberFormat="0" applyFill="0" applyAlignment="0" applyProtection="0"/>
  </cellStyleXfs>
  <cellXfs count="488">
    <xf numFmtId="0" fontId="0" fillId="0" borderId="0" xfId="0" applyFont="1" applyAlignment="1">
      <alignment/>
    </xf>
    <xf numFmtId="0" fontId="96" fillId="33" borderId="0" xfId="0" applyFont="1" applyFill="1" applyAlignment="1">
      <alignment vertical="center"/>
    </xf>
    <xf numFmtId="0" fontId="97" fillId="33" borderId="0" xfId="0" applyFont="1" applyFill="1" applyAlignment="1">
      <alignment vertical="center"/>
    </xf>
    <xf numFmtId="0" fontId="97" fillId="33" borderId="0" xfId="0" applyFont="1" applyFill="1" applyAlignment="1">
      <alignment horizontal="justify" vertical="center" wrapText="1"/>
    </xf>
    <xf numFmtId="0" fontId="96" fillId="33" borderId="10" xfId="0" applyFont="1" applyFill="1" applyBorder="1" applyAlignment="1">
      <alignment horizontal="center" vertical="center"/>
    </xf>
    <xf numFmtId="3" fontId="97" fillId="33" borderId="10" xfId="0" applyNumberFormat="1" applyFont="1" applyFill="1" applyBorder="1" applyAlignment="1">
      <alignment vertical="center"/>
    </xf>
    <xf numFmtId="180" fontId="97" fillId="33" borderId="10" xfId="66" applyNumberFormat="1" applyFont="1" applyFill="1" applyBorder="1" applyAlignment="1">
      <alignment vertical="center"/>
    </xf>
    <xf numFmtId="0" fontId="5" fillId="33" borderId="0" xfId="0" applyFont="1" applyFill="1" applyAlignment="1">
      <alignment horizontal="left" vertical="center"/>
    </xf>
    <xf numFmtId="0" fontId="98" fillId="33" borderId="0" xfId="0" applyFont="1" applyFill="1" applyAlignment="1">
      <alignment vertical="center"/>
    </xf>
    <xf numFmtId="0" fontId="99" fillId="33" borderId="0" xfId="0" applyFont="1" applyFill="1" applyAlignment="1">
      <alignment vertical="center"/>
    </xf>
    <xf numFmtId="0" fontId="100" fillId="33" borderId="0" xfId="0" applyFont="1" applyFill="1" applyAlignment="1">
      <alignment vertical="center"/>
    </xf>
    <xf numFmtId="0" fontId="40" fillId="33" borderId="0" xfId="0" applyFont="1" applyFill="1" applyAlignment="1">
      <alignment vertical="center"/>
    </xf>
    <xf numFmtId="0" fontId="99" fillId="33" borderId="10" xfId="0" applyFont="1" applyFill="1" applyBorder="1" applyAlignment="1">
      <alignment horizontal="center" vertical="center" wrapText="1"/>
    </xf>
    <xf numFmtId="183" fontId="41" fillId="33" borderId="11" xfId="66" applyNumberFormat="1" applyFont="1" applyFill="1" applyBorder="1" applyAlignment="1">
      <alignment horizontal="center" vertical="center"/>
    </xf>
    <xf numFmtId="0" fontId="41" fillId="33" borderId="12" xfId="0" applyFont="1" applyFill="1" applyBorder="1" applyAlignment="1">
      <alignment horizontal="center" vertical="center"/>
    </xf>
    <xf numFmtId="183" fontId="41" fillId="33" borderId="13" xfId="66" applyNumberFormat="1" applyFont="1" applyFill="1" applyBorder="1" applyAlignment="1">
      <alignment horizontal="center" vertical="center"/>
    </xf>
    <xf numFmtId="0" fontId="41" fillId="33" borderId="14" xfId="0" applyFont="1" applyFill="1" applyBorder="1" applyAlignment="1">
      <alignment horizontal="center" vertical="center"/>
    </xf>
    <xf numFmtId="0" fontId="42" fillId="33" borderId="0" xfId="0" applyFont="1" applyFill="1" applyAlignment="1">
      <alignment horizontal="left" vertical="center"/>
    </xf>
    <xf numFmtId="3" fontId="41" fillId="33" borderId="0" xfId="0" applyNumberFormat="1" applyFont="1" applyFill="1" applyAlignment="1">
      <alignment vertical="center"/>
    </xf>
    <xf numFmtId="0" fontId="41" fillId="33" borderId="0" xfId="0" applyFont="1" applyFill="1" applyAlignment="1">
      <alignment vertical="center"/>
    </xf>
    <xf numFmtId="0" fontId="101" fillId="33" borderId="0" xfId="0" applyFont="1" applyFill="1" applyAlignment="1">
      <alignment vertical="center"/>
    </xf>
    <xf numFmtId="0" fontId="41" fillId="33" borderId="10" xfId="0" applyFont="1" applyFill="1" applyBorder="1" applyAlignment="1">
      <alignment horizontal="center" vertical="center"/>
    </xf>
    <xf numFmtId="3" fontId="41" fillId="33" borderId="10" xfId="0" applyNumberFormat="1" applyFont="1" applyFill="1" applyBorder="1" applyAlignment="1">
      <alignment horizontal="right" vertical="center"/>
    </xf>
    <xf numFmtId="0" fontId="40" fillId="33" borderId="10" xfId="0" applyFont="1" applyFill="1" applyBorder="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center" vertical="center"/>
    </xf>
    <xf numFmtId="0" fontId="5" fillId="33" borderId="0" xfId="0" applyFont="1" applyFill="1" applyAlignment="1">
      <alignment vertical="center"/>
    </xf>
    <xf numFmtId="0" fontId="95" fillId="33" borderId="0" xfId="0" applyFont="1" applyFill="1" applyAlignment="1">
      <alignment/>
    </xf>
    <xf numFmtId="0" fontId="97" fillId="33" borderId="10" xfId="0" applyFont="1" applyFill="1" applyBorder="1" applyAlignment="1">
      <alignment vertical="center"/>
    </xf>
    <xf numFmtId="180" fontId="97" fillId="33" borderId="10" xfId="0" applyNumberFormat="1" applyFont="1" applyFill="1" applyBorder="1" applyAlignment="1">
      <alignment vertical="center"/>
    </xf>
    <xf numFmtId="181" fontId="97" fillId="33" borderId="10" xfId="0" applyNumberFormat="1" applyFont="1" applyFill="1" applyBorder="1" applyAlignment="1">
      <alignment vertical="center"/>
    </xf>
    <xf numFmtId="180" fontId="97" fillId="33" borderId="10" xfId="0" applyNumberFormat="1" applyFont="1" applyFill="1" applyBorder="1" applyAlignment="1">
      <alignment horizontal="right" vertical="center"/>
    </xf>
    <xf numFmtId="180" fontId="96" fillId="33" borderId="10" xfId="0" applyNumberFormat="1" applyFont="1" applyFill="1" applyBorder="1" applyAlignment="1">
      <alignment horizontal="center" vertical="center"/>
    </xf>
    <xf numFmtId="181" fontId="96" fillId="33" borderId="10" xfId="0" applyNumberFormat="1" applyFont="1" applyFill="1" applyBorder="1" applyAlignment="1">
      <alignment horizontal="center" vertical="center"/>
    </xf>
    <xf numFmtId="0" fontId="96" fillId="33" borderId="0" xfId="0" applyFont="1" applyFill="1" applyBorder="1" applyAlignment="1">
      <alignment horizontal="left" vertical="center" wrapText="1"/>
    </xf>
    <xf numFmtId="0" fontId="97" fillId="33" borderId="0" xfId="0" applyFont="1" applyFill="1" applyAlignment="1">
      <alignment vertical="center" wrapText="1"/>
    </xf>
    <xf numFmtId="0" fontId="96" fillId="33" borderId="0" xfId="0" applyFont="1" applyFill="1" applyAlignment="1">
      <alignment vertical="center" wrapText="1"/>
    </xf>
    <xf numFmtId="0" fontId="97" fillId="33" borderId="0" xfId="0" applyFont="1" applyFill="1" applyAlignment="1">
      <alignment horizontal="justify" vertical="center"/>
    </xf>
    <xf numFmtId="0" fontId="6" fillId="33" borderId="0" xfId="0" applyFont="1" applyFill="1" applyAlignment="1">
      <alignment vertical="center" wrapText="1"/>
    </xf>
    <xf numFmtId="0" fontId="96" fillId="33" borderId="0" xfId="0" applyFont="1" applyFill="1" applyBorder="1" applyAlignment="1">
      <alignment vertical="center" wrapText="1"/>
    </xf>
    <xf numFmtId="0" fontId="102" fillId="33" borderId="0" xfId="0" applyFont="1" applyFill="1" applyAlignment="1">
      <alignment vertical="center"/>
    </xf>
    <xf numFmtId="0" fontId="103" fillId="33" borderId="0" xfId="0" applyFont="1" applyFill="1" applyAlignment="1">
      <alignment vertical="center"/>
    </xf>
    <xf numFmtId="0" fontId="103" fillId="33" borderId="0" xfId="0" applyFont="1" applyFill="1" applyAlignment="1">
      <alignment horizontal="justify" vertical="center" wrapText="1"/>
    </xf>
    <xf numFmtId="0" fontId="102" fillId="33" borderId="0" xfId="0" applyFont="1" applyFill="1" applyAlignment="1">
      <alignment horizontal="left" vertical="center"/>
    </xf>
    <xf numFmtId="0" fontId="102" fillId="33" borderId="10" xfId="0" applyFont="1" applyFill="1" applyBorder="1" applyAlignment="1">
      <alignment horizontal="center" vertical="center" wrapText="1"/>
    </xf>
    <xf numFmtId="0" fontId="103" fillId="33" borderId="10" xfId="0" applyFont="1" applyFill="1" applyBorder="1" applyAlignment="1">
      <alignment vertical="center"/>
    </xf>
    <xf numFmtId="181" fontId="103" fillId="33" borderId="10" xfId="0" applyNumberFormat="1" applyFont="1" applyFill="1" applyBorder="1" applyAlignment="1">
      <alignment vertical="center"/>
    </xf>
    <xf numFmtId="0" fontId="102" fillId="33" borderId="10" xfId="0" applyFont="1" applyFill="1" applyBorder="1" applyAlignment="1">
      <alignment horizontal="center" vertical="center"/>
    </xf>
    <xf numFmtId="181" fontId="102" fillId="33" borderId="10" xfId="0" applyNumberFormat="1" applyFont="1" applyFill="1" applyBorder="1" applyAlignment="1">
      <alignment horizontal="center" vertical="center"/>
    </xf>
    <xf numFmtId="179" fontId="46" fillId="33" borderId="10" xfId="53" applyFont="1" applyFill="1" applyBorder="1" applyAlignment="1">
      <alignment horizontal="left" vertical="center"/>
    </xf>
    <xf numFmtId="184" fontId="46" fillId="33" borderId="10" xfId="49" applyNumberFormat="1" applyFont="1" applyFill="1" applyBorder="1" applyAlignment="1">
      <alignment horizontal="right" vertical="center"/>
    </xf>
    <xf numFmtId="180" fontId="103" fillId="33" borderId="10" xfId="66" applyNumberFormat="1" applyFont="1" applyFill="1" applyBorder="1" applyAlignment="1">
      <alignment vertical="center"/>
    </xf>
    <xf numFmtId="0" fontId="47" fillId="33" borderId="0" xfId="0" applyFont="1" applyFill="1" applyAlignment="1">
      <alignment horizontal="left" vertical="center"/>
    </xf>
    <xf numFmtId="179" fontId="47" fillId="33" borderId="0" xfId="53" applyFont="1" applyFill="1" applyBorder="1" applyAlignment="1">
      <alignment horizontal="left" vertical="center"/>
    </xf>
    <xf numFmtId="0" fontId="103" fillId="33" borderId="0" xfId="0" applyFont="1" applyFill="1" applyAlignment="1">
      <alignment horizontal="center" vertical="center" wrapText="1"/>
    </xf>
    <xf numFmtId="0" fontId="102" fillId="33" borderId="10" xfId="0" applyFont="1" applyFill="1" applyBorder="1" applyAlignment="1">
      <alignment vertical="center"/>
    </xf>
    <xf numFmtId="0" fontId="96" fillId="33" borderId="0" xfId="0" applyFont="1" applyFill="1" applyAlignment="1">
      <alignment horizontal="center" vertical="center" wrapText="1"/>
    </xf>
    <xf numFmtId="0" fontId="96" fillId="33" borderId="0" xfId="0" applyFont="1" applyFill="1" applyAlignment="1">
      <alignment horizontal="left" vertical="center" wrapText="1"/>
    </xf>
    <xf numFmtId="0" fontId="104" fillId="33" borderId="0" xfId="0" applyFont="1" applyFill="1" applyAlignment="1">
      <alignment vertical="center" wrapText="1"/>
    </xf>
    <xf numFmtId="0" fontId="104" fillId="33" borderId="0" xfId="0" applyFont="1" applyFill="1" applyAlignment="1">
      <alignment wrapText="1"/>
    </xf>
    <xf numFmtId="0" fontId="105" fillId="33" borderId="0" xfId="0" applyFont="1" applyFill="1" applyAlignment="1">
      <alignment vertical="center" wrapText="1"/>
    </xf>
    <xf numFmtId="0" fontId="106" fillId="33" borderId="0" xfId="0" applyFont="1" applyFill="1" applyAlignment="1">
      <alignment/>
    </xf>
    <xf numFmtId="0" fontId="107" fillId="33" borderId="0" xfId="0" applyFont="1" applyFill="1" applyAlignment="1">
      <alignment/>
    </xf>
    <xf numFmtId="0" fontId="0" fillId="33" borderId="0" xfId="0" applyFill="1" applyAlignment="1">
      <alignment/>
    </xf>
    <xf numFmtId="0" fontId="108" fillId="33" borderId="0" xfId="0" applyFont="1" applyFill="1" applyAlignment="1">
      <alignment horizontal="center"/>
    </xf>
    <xf numFmtId="17" fontId="108" fillId="33" borderId="0" xfId="0" applyNumberFormat="1" applyFont="1" applyFill="1" applyAlignment="1" quotePrefix="1">
      <alignment horizontal="center"/>
    </xf>
    <xf numFmtId="0" fontId="109" fillId="33" borderId="0" xfId="0" applyFont="1" applyFill="1" applyAlignment="1">
      <alignment horizontal="left" indent="15"/>
    </xf>
    <xf numFmtId="0" fontId="110" fillId="33" borderId="0" xfId="0" applyFont="1" applyFill="1" applyAlignment="1">
      <alignment horizontal="center"/>
    </xf>
    <xf numFmtId="0" fontId="111" fillId="33" borderId="0" xfId="0" applyFont="1" applyFill="1" applyAlignment="1">
      <alignment/>
    </xf>
    <xf numFmtId="0" fontId="106" fillId="33" borderId="0" xfId="0" applyFont="1" applyFill="1" applyAlignment="1" quotePrefix="1">
      <alignment/>
    </xf>
    <xf numFmtId="0" fontId="0" fillId="33" borderId="0" xfId="0" applyFill="1" applyBorder="1" applyAlignment="1">
      <alignment/>
    </xf>
    <xf numFmtId="0" fontId="10" fillId="33" borderId="15" xfId="64" applyFont="1" applyFill="1" applyBorder="1" applyAlignment="1" applyProtection="1">
      <alignment horizontal="left" vertical="center"/>
      <protection/>
    </xf>
    <xf numFmtId="0" fontId="10" fillId="33" borderId="16" xfId="64" applyFont="1" applyFill="1" applyBorder="1" applyAlignment="1" applyProtection="1">
      <alignment horizontal="left" vertical="center"/>
      <protection/>
    </xf>
    <xf numFmtId="0" fontId="10" fillId="33" borderId="0" xfId="64"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4" applyFont="1" applyFill="1" applyBorder="1" applyAlignment="1" applyProtection="1">
      <alignment vertical="center"/>
      <protection/>
    </xf>
    <xf numFmtId="0" fontId="10" fillId="33" borderId="0" xfId="64" applyFont="1" applyFill="1" applyBorder="1" applyAlignment="1" applyProtection="1">
      <alignment horizontal="center" vertical="center"/>
      <protection/>
    </xf>
    <xf numFmtId="0" fontId="10" fillId="33" borderId="0" xfId="64" applyFont="1" applyFill="1" applyBorder="1" applyAlignment="1" applyProtection="1">
      <alignment horizontal="left"/>
      <protection/>
    </xf>
    <xf numFmtId="0" fontId="10" fillId="33" borderId="0" xfId="0" applyFont="1" applyFill="1" applyBorder="1" applyAlignment="1">
      <alignment/>
    </xf>
    <xf numFmtId="0" fontId="10" fillId="33" borderId="0" xfId="64" applyFont="1" applyFill="1" applyBorder="1" applyProtection="1">
      <alignment/>
      <protection/>
    </xf>
    <xf numFmtId="0" fontId="10" fillId="33" borderId="0" xfId="64" applyFont="1" applyFill="1" applyBorder="1" applyAlignment="1" applyProtection="1">
      <alignment horizontal="right"/>
      <protection/>
    </xf>
    <xf numFmtId="0" fontId="10" fillId="33" borderId="0" xfId="0" applyFont="1" applyFill="1" applyAlignment="1">
      <alignment/>
    </xf>
    <xf numFmtId="0" fontId="9" fillId="33" borderId="0" xfId="64" applyFont="1" applyFill="1" applyBorder="1" applyAlignment="1" applyProtection="1">
      <alignment horizontal="left"/>
      <protection/>
    </xf>
    <xf numFmtId="0" fontId="9" fillId="33" borderId="0" xfId="64" applyFont="1" applyFill="1" applyBorder="1" applyProtection="1">
      <alignment/>
      <protection/>
    </xf>
    <xf numFmtId="0" fontId="9" fillId="33" borderId="0" xfId="64" applyFont="1" applyFill="1" applyBorder="1" applyAlignment="1" applyProtection="1">
      <alignment horizontal="right"/>
      <protection/>
    </xf>
    <xf numFmtId="0" fontId="8" fillId="33" borderId="0" xfId="64" applyFont="1" applyFill="1" applyBorder="1" applyAlignment="1" applyProtection="1">
      <alignment horizontal="left"/>
      <protection/>
    </xf>
    <xf numFmtId="0" fontId="13" fillId="33" borderId="0" xfId="64"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12"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4" applyFont="1" applyFill="1" applyBorder="1" applyAlignment="1" applyProtection="1">
      <alignment horizontal="center" vertical="center"/>
      <protection/>
    </xf>
    <xf numFmtId="0" fontId="108" fillId="33" borderId="0" xfId="0" applyFont="1" applyFill="1" applyBorder="1" applyAlignment="1">
      <alignment horizontal="center"/>
    </xf>
    <xf numFmtId="0" fontId="107" fillId="33" borderId="0" xfId="0" applyFont="1" applyFill="1" applyBorder="1" applyAlignment="1">
      <alignment vertical="top" wrapText="1"/>
    </xf>
    <xf numFmtId="0" fontId="10" fillId="33" borderId="0" xfId="0" applyFont="1" applyFill="1" applyBorder="1" applyAlignment="1">
      <alignment vertical="center"/>
    </xf>
    <xf numFmtId="0" fontId="107" fillId="33" borderId="0" xfId="0" applyFont="1" applyFill="1" applyBorder="1" applyAlignment="1">
      <alignment horizontal="center" vertical="top" wrapText="1"/>
    </xf>
    <xf numFmtId="0" fontId="113" fillId="33" borderId="0" xfId="0" applyFont="1" applyFill="1" applyBorder="1" applyAlignment="1">
      <alignment/>
    </xf>
    <xf numFmtId="0" fontId="114" fillId="33" borderId="0" xfId="0" applyFont="1" applyFill="1" applyAlignment="1">
      <alignment horizontal="left" indent="15"/>
    </xf>
    <xf numFmtId="0" fontId="8" fillId="33" borderId="0" xfId="64" applyFont="1" applyFill="1" applyBorder="1" applyProtection="1">
      <alignment/>
      <protection/>
    </xf>
    <xf numFmtId="0" fontId="8" fillId="33" borderId="0" xfId="64" applyFont="1" applyFill="1" applyBorder="1" applyAlignment="1" applyProtection="1">
      <alignment horizontal="center"/>
      <protection/>
    </xf>
    <xf numFmtId="0" fontId="10" fillId="33" borderId="0" xfId="64" applyFont="1" applyFill="1" applyBorder="1" applyAlignment="1" applyProtection="1">
      <alignment horizontal="center"/>
      <protection/>
    </xf>
    <xf numFmtId="0" fontId="115" fillId="33" borderId="0" xfId="0" applyFont="1" applyFill="1" applyAlignment="1">
      <alignment horizontal="left" indent="15"/>
    </xf>
    <xf numFmtId="0" fontId="9" fillId="33" borderId="0" xfId="64"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6" fillId="33" borderId="0" xfId="0" applyFont="1" applyFill="1" applyBorder="1" applyAlignment="1">
      <alignment/>
    </xf>
    <xf numFmtId="0" fontId="107" fillId="33" borderId="0" xfId="0" applyFont="1" applyFill="1" applyBorder="1" applyAlignment="1">
      <alignment/>
    </xf>
    <xf numFmtId="0" fontId="114" fillId="33" borderId="0" xfId="0" applyFont="1" applyFill="1" applyBorder="1" applyAlignment="1">
      <alignment vertical="center"/>
    </xf>
    <xf numFmtId="49" fontId="86" fillId="33" borderId="18" xfId="46" applyNumberFormat="1" applyFill="1" applyBorder="1" applyAlignment="1" applyProtection="1">
      <alignment horizontal="center" vertical="center"/>
      <protection/>
    </xf>
    <xf numFmtId="49" fontId="86" fillId="33" borderId="20" xfId="46" applyNumberFormat="1" applyFill="1" applyBorder="1" applyAlignment="1" applyProtection="1">
      <alignment horizontal="center" vertical="center"/>
      <protection/>
    </xf>
    <xf numFmtId="49" fontId="86" fillId="33" borderId="10" xfId="46" applyNumberFormat="1" applyFill="1" applyBorder="1" applyAlignment="1" applyProtection="1">
      <alignment horizontal="center" vertical="center"/>
      <protection/>
    </xf>
    <xf numFmtId="49" fontId="97" fillId="33" borderId="0" xfId="0" applyNumberFormat="1" applyFont="1" applyFill="1" applyAlignment="1">
      <alignment vertical="center"/>
    </xf>
    <xf numFmtId="49" fontId="103" fillId="33" borderId="0" xfId="0" applyNumberFormat="1" applyFont="1" applyFill="1" applyAlignment="1">
      <alignment vertical="center"/>
    </xf>
    <xf numFmtId="49" fontId="100" fillId="33" borderId="0" xfId="0" applyNumberFormat="1" applyFont="1" applyFill="1" applyAlignment="1">
      <alignment vertical="center"/>
    </xf>
    <xf numFmtId="0" fontId="96" fillId="33" borderId="0" xfId="0" applyFont="1" applyFill="1" applyBorder="1" applyAlignment="1">
      <alignment horizontal="left" vertical="center" wrapText="1"/>
    </xf>
    <xf numFmtId="0" fontId="96" fillId="33" borderId="0" xfId="0" applyFont="1" applyFill="1" applyBorder="1" applyAlignment="1">
      <alignment horizontal="left" vertical="center" wrapText="1"/>
    </xf>
    <xf numFmtId="0" fontId="102" fillId="33" borderId="0" xfId="0" applyFont="1" applyFill="1" applyBorder="1" applyAlignment="1">
      <alignment horizontal="left" vertical="center" wrapText="1"/>
    </xf>
    <xf numFmtId="0" fontId="96" fillId="33" borderId="0" xfId="0" applyFont="1" applyFill="1" applyBorder="1" applyAlignment="1">
      <alignment horizontal="left" vertical="center" wrapText="1"/>
    </xf>
    <xf numFmtId="181" fontId="103" fillId="33" borderId="10" xfId="0" applyNumberFormat="1" applyFont="1" applyFill="1" applyBorder="1" applyAlignment="1">
      <alignment horizontal="right" vertical="center"/>
    </xf>
    <xf numFmtId="0" fontId="100" fillId="33" borderId="0" xfId="0" applyFont="1" applyFill="1" applyAlignment="1">
      <alignment horizontal="center" vertical="center" wrapText="1"/>
    </xf>
    <xf numFmtId="0" fontId="60" fillId="33" borderId="0" xfId="62" applyFont="1" applyFill="1">
      <alignment/>
      <protection/>
    </xf>
    <xf numFmtId="0" fontId="61" fillId="33" borderId="0" xfId="62" applyFont="1" applyFill="1">
      <alignment/>
      <protection/>
    </xf>
    <xf numFmtId="3" fontId="61" fillId="33" borderId="0" xfId="62" applyNumberFormat="1" applyFont="1" applyFill="1">
      <alignment/>
      <protection/>
    </xf>
    <xf numFmtId="0" fontId="60" fillId="33" borderId="0" xfId="62" applyFont="1" applyFill="1" applyBorder="1" applyAlignment="1">
      <alignment vertical="center" wrapText="1"/>
      <protection/>
    </xf>
    <xf numFmtId="0" fontId="60" fillId="33" borderId="0" xfId="62" applyFont="1" applyFill="1" applyBorder="1" applyAlignment="1">
      <alignment vertical="center"/>
      <protection/>
    </xf>
    <xf numFmtId="0" fontId="60" fillId="33" borderId="10" xfId="62" applyFont="1" applyFill="1" applyBorder="1" applyAlignment="1">
      <alignment horizontal="center" vertical="center"/>
      <protection/>
    </xf>
    <xf numFmtId="0" fontId="60" fillId="33" borderId="13" xfId="62" applyFont="1" applyFill="1" applyBorder="1" applyAlignment="1">
      <alignment horizontal="center" vertical="center"/>
      <protection/>
    </xf>
    <xf numFmtId="0" fontId="60" fillId="33" borderId="14" xfId="62" applyFont="1" applyFill="1" applyBorder="1" applyAlignment="1">
      <alignment horizontal="center" vertical="center"/>
      <protection/>
    </xf>
    <xf numFmtId="0" fontId="60" fillId="33" borderId="21" xfId="62" applyFont="1" applyFill="1" applyBorder="1" applyAlignment="1">
      <alignment horizontal="center" vertical="center"/>
      <protection/>
    </xf>
    <xf numFmtId="0" fontId="61" fillId="33" borderId="10" xfId="62" applyFont="1" applyFill="1" applyBorder="1" applyAlignment="1">
      <alignment vertical="center"/>
      <protection/>
    </xf>
    <xf numFmtId="3" fontId="61" fillId="33" borderId="10" xfId="62" applyNumberFormat="1" applyFont="1" applyFill="1" applyBorder="1" applyAlignment="1">
      <alignment horizontal="right" vertical="center"/>
      <protection/>
    </xf>
    <xf numFmtId="180" fontId="61" fillId="33" borderId="10" xfId="67" applyNumberFormat="1" applyFont="1" applyFill="1" applyBorder="1" applyAlignment="1">
      <alignment horizontal="right" vertical="center"/>
    </xf>
    <xf numFmtId="180" fontId="61" fillId="33" borderId="10" xfId="67" applyNumberFormat="1" applyFont="1" applyFill="1" applyBorder="1" applyAlignment="1">
      <alignment horizontal="center" vertical="center"/>
    </xf>
    <xf numFmtId="3" fontId="60" fillId="33" borderId="10" xfId="62" applyNumberFormat="1" applyFont="1" applyFill="1" applyBorder="1" applyAlignment="1">
      <alignment horizontal="center" vertical="center"/>
      <protection/>
    </xf>
    <xf numFmtId="180" fontId="60" fillId="33" borderId="10" xfId="67" applyNumberFormat="1" applyFont="1" applyFill="1" applyBorder="1" applyAlignment="1">
      <alignment horizontal="center" vertical="center"/>
    </xf>
    <xf numFmtId="0" fontId="62" fillId="33" borderId="0" xfId="62" applyFont="1" applyFill="1" applyBorder="1" applyAlignment="1">
      <alignment horizontal="left" vertical="center"/>
      <protection/>
    </xf>
    <xf numFmtId="0" fontId="60" fillId="33" borderId="0" xfId="62" applyFont="1" applyFill="1" applyBorder="1" applyAlignment="1">
      <alignment horizontal="center" vertical="center"/>
      <protection/>
    </xf>
    <xf numFmtId="3" fontId="60" fillId="33" borderId="0" xfId="62" applyNumberFormat="1" applyFont="1" applyFill="1" applyBorder="1" applyAlignment="1">
      <alignment horizontal="center" vertical="center"/>
      <protection/>
    </xf>
    <xf numFmtId="180" fontId="60" fillId="33" borderId="0" xfId="67" applyNumberFormat="1" applyFont="1" applyFill="1" applyBorder="1" applyAlignment="1">
      <alignment horizontal="center" vertical="center"/>
    </xf>
    <xf numFmtId="0" fontId="60" fillId="33" borderId="0" xfId="62" applyFont="1" applyFill="1" applyBorder="1" applyAlignment="1">
      <alignment horizontal="left" vertical="center"/>
      <protection/>
    </xf>
    <xf numFmtId="0" fontId="60" fillId="33" borderId="22" xfId="62" applyFont="1" applyFill="1" applyBorder="1" applyAlignment="1">
      <alignment vertical="center" wrapText="1"/>
      <protection/>
    </xf>
    <xf numFmtId="0" fontId="60" fillId="33" borderId="23" xfId="62" applyFont="1" applyFill="1" applyBorder="1" applyAlignment="1">
      <alignment horizontal="center" vertical="center"/>
      <protection/>
    </xf>
    <xf numFmtId="16" fontId="60" fillId="33" borderId="0" xfId="62" applyNumberFormat="1" applyFont="1" applyFill="1" applyBorder="1" applyAlignment="1" quotePrefix="1">
      <alignment horizontal="center" vertical="center"/>
      <protection/>
    </xf>
    <xf numFmtId="16" fontId="60" fillId="33" borderId="21" xfId="62" applyNumberFormat="1" applyFont="1" applyFill="1" applyBorder="1" applyAlignment="1" quotePrefix="1">
      <alignment horizontal="center" vertical="center"/>
      <protection/>
    </xf>
    <xf numFmtId="0" fontId="60" fillId="33" borderId="22" xfId="62" applyFont="1" applyFill="1" applyBorder="1" applyAlignment="1">
      <alignment horizontal="center" vertical="center"/>
      <protection/>
    </xf>
    <xf numFmtId="1" fontId="60" fillId="33" borderId="21" xfId="62" applyNumberFormat="1" applyFont="1" applyFill="1" applyBorder="1" applyAlignment="1">
      <alignment horizontal="center" vertical="center"/>
      <protection/>
    </xf>
    <xf numFmtId="0" fontId="34" fillId="33" borderId="0" xfId="62" applyFont="1" applyFill="1">
      <alignment/>
      <protection/>
    </xf>
    <xf numFmtId="3" fontId="61" fillId="33" borderId="10" xfId="62" applyNumberFormat="1" applyFont="1" applyFill="1" applyBorder="1" applyAlignment="1">
      <alignment vertical="center"/>
      <protection/>
    </xf>
    <xf numFmtId="9" fontId="61" fillId="33" borderId="10" xfId="67" applyFont="1" applyFill="1" applyBorder="1" applyAlignment="1">
      <alignment horizontal="right" vertical="center"/>
    </xf>
    <xf numFmtId="9" fontId="61" fillId="33" borderId="10" xfId="66" applyFont="1" applyFill="1" applyBorder="1" applyAlignment="1">
      <alignment vertical="center"/>
    </xf>
    <xf numFmtId="9" fontId="61" fillId="33" borderId="10" xfId="67" applyFont="1" applyFill="1" applyBorder="1" applyAlignment="1" quotePrefix="1">
      <alignment horizontal="center" vertical="center"/>
    </xf>
    <xf numFmtId="9" fontId="61" fillId="33" borderId="10" xfId="67" applyFont="1" applyFill="1" applyBorder="1" applyAlignment="1">
      <alignment vertical="center"/>
    </xf>
    <xf numFmtId="3" fontId="60" fillId="33" borderId="17" xfId="62" applyNumberFormat="1" applyFont="1" applyFill="1" applyBorder="1" applyAlignment="1">
      <alignment horizontal="center" vertical="center"/>
      <protection/>
    </xf>
    <xf numFmtId="9" fontId="60" fillId="33" borderId="17" xfId="66" applyFont="1" applyFill="1" applyBorder="1" applyAlignment="1">
      <alignment horizontal="center" vertical="center"/>
    </xf>
    <xf numFmtId="9" fontId="60" fillId="33" borderId="17" xfId="67" applyFont="1" applyFill="1" applyBorder="1" applyAlignment="1">
      <alignment horizontal="center" vertical="center"/>
    </xf>
    <xf numFmtId="0" fontId="62" fillId="33" borderId="0" xfId="62" applyFont="1" applyFill="1">
      <alignment/>
      <protection/>
    </xf>
    <xf numFmtId="185" fontId="61" fillId="33" borderId="18" xfId="62" applyNumberFormat="1" applyFont="1" applyFill="1" applyBorder="1" applyAlignment="1" quotePrefix="1">
      <alignment horizontal="right" vertical="center"/>
      <protection/>
    </xf>
    <xf numFmtId="0" fontId="61" fillId="33" borderId="18" xfId="62" applyFont="1" applyFill="1" applyBorder="1" applyAlignment="1" quotePrefix="1">
      <alignment horizontal="right" vertical="center"/>
      <protection/>
    </xf>
    <xf numFmtId="0" fontId="61" fillId="33" borderId="17" xfId="62" applyFont="1" applyFill="1" applyBorder="1" applyAlignment="1">
      <alignment horizontal="center" vertical="center"/>
      <protection/>
    </xf>
    <xf numFmtId="3" fontId="61" fillId="33" borderId="17" xfId="62" applyNumberFormat="1" applyFont="1" applyFill="1" applyBorder="1" applyAlignment="1">
      <alignment horizontal="center" vertical="center"/>
      <protection/>
    </xf>
    <xf numFmtId="9" fontId="61" fillId="33" borderId="18" xfId="67" applyFont="1" applyFill="1" applyBorder="1" applyAlignment="1">
      <alignment horizontal="center" vertical="center"/>
    </xf>
    <xf numFmtId="0" fontId="61" fillId="33" borderId="10" xfId="62" applyFont="1" applyFill="1" applyBorder="1" applyAlignment="1">
      <alignment horizontal="right" vertical="center"/>
      <protection/>
    </xf>
    <xf numFmtId="0" fontId="100" fillId="33" borderId="0" xfId="0" applyFont="1" applyFill="1" applyAlignment="1">
      <alignment horizontal="center" vertical="center" wrapText="1"/>
    </xf>
    <xf numFmtId="3" fontId="97" fillId="33" borderId="23" xfId="0" applyNumberFormat="1" applyFont="1" applyFill="1" applyBorder="1" applyAlignment="1">
      <alignment horizontal="right" vertical="center"/>
    </xf>
    <xf numFmtId="3" fontId="97" fillId="33" borderId="24" xfId="0" applyNumberFormat="1" applyFont="1" applyFill="1" applyBorder="1" applyAlignment="1">
      <alignment horizontal="right" vertical="center"/>
    </xf>
    <xf numFmtId="3" fontId="96" fillId="33" borderId="24" xfId="0" applyNumberFormat="1" applyFont="1" applyFill="1" applyBorder="1" applyAlignment="1">
      <alignment horizontal="right" vertical="center"/>
    </xf>
    <xf numFmtId="0" fontId="96" fillId="33" borderId="10" xfId="0" applyFont="1" applyFill="1" applyBorder="1" applyAlignment="1">
      <alignment horizontal="center" vertical="center" wrapText="1"/>
    </xf>
    <xf numFmtId="0" fontId="96" fillId="33" borderId="23" xfId="0" applyFont="1" applyFill="1" applyBorder="1" applyAlignment="1">
      <alignment horizontal="center" vertical="center" wrapText="1"/>
    </xf>
    <xf numFmtId="180" fontId="97" fillId="33" borderId="23" xfId="66" applyNumberFormat="1" applyFont="1" applyFill="1" applyBorder="1" applyAlignment="1">
      <alignment horizontal="right" vertical="center"/>
    </xf>
    <xf numFmtId="180" fontId="97" fillId="33" borderId="24" xfId="66" applyNumberFormat="1" applyFont="1" applyFill="1" applyBorder="1" applyAlignment="1">
      <alignment horizontal="right" vertical="center"/>
    </xf>
    <xf numFmtId="180" fontId="96" fillId="33" borderId="24" xfId="66" applyNumberFormat="1" applyFont="1" applyFill="1" applyBorder="1" applyAlignment="1">
      <alignment horizontal="right" vertical="center"/>
    </xf>
    <xf numFmtId="3" fontId="97" fillId="33" borderId="21" xfId="0" applyNumberFormat="1" applyFont="1" applyFill="1" applyBorder="1" applyAlignment="1">
      <alignment horizontal="right" vertical="center"/>
    </xf>
    <xf numFmtId="180" fontId="97" fillId="33" borderId="21" xfId="66" applyNumberFormat="1" applyFont="1" applyFill="1" applyBorder="1" applyAlignment="1">
      <alignment horizontal="right" vertical="center"/>
    </xf>
    <xf numFmtId="0" fontId="96" fillId="33" borderId="10" xfId="0" applyFont="1" applyFill="1" applyBorder="1" applyAlignment="1">
      <alignment horizontal="center" vertical="center"/>
    </xf>
    <xf numFmtId="0" fontId="97" fillId="33" borderId="10" xfId="0" applyFont="1" applyFill="1" applyBorder="1" applyAlignment="1">
      <alignment horizontal="left" vertical="center" wrapText="1"/>
    </xf>
    <xf numFmtId="0" fontId="96" fillId="33" borderId="10" xfId="0" applyFont="1" applyFill="1" applyBorder="1" applyAlignment="1">
      <alignment vertical="center"/>
    </xf>
    <xf numFmtId="181" fontId="96" fillId="33" borderId="10" xfId="0" applyNumberFormat="1" applyFont="1" applyFill="1" applyBorder="1" applyAlignment="1">
      <alignment vertical="center"/>
    </xf>
    <xf numFmtId="181" fontId="97" fillId="33" borderId="10" xfId="0" applyNumberFormat="1" applyFont="1" applyFill="1" applyBorder="1" applyAlignment="1">
      <alignment horizontal="right" vertical="center"/>
    </xf>
    <xf numFmtId="181" fontId="96" fillId="33" borderId="10" xfId="0" applyNumberFormat="1" applyFont="1" applyFill="1" applyBorder="1" applyAlignment="1">
      <alignment horizontal="right" vertical="center"/>
    </xf>
    <xf numFmtId="0" fontId="116" fillId="33" borderId="0" xfId="0" applyFont="1" applyFill="1" applyBorder="1" applyAlignment="1">
      <alignment vertical="center"/>
    </xf>
    <xf numFmtId="0" fontId="117" fillId="33" borderId="0" xfId="0" applyFont="1" applyFill="1" applyBorder="1" applyAlignment="1">
      <alignment vertical="center"/>
    </xf>
    <xf numFmtId="0" fontId="118" fillId="33" borderId="0" xfId="0" applyFont="1" applyFill="1" applyBorder="1" applyAlignment="1">
      <alignment vertical="center"/>
    </xf>
    <xf numFmtId="187" fontId="97" fillId="33" borderId="10" xfId="49" applyNumberFormat="1" applyFont="1" applyFill="1" applyBorder="1" applyAlignment="1">
      <alignment vertical="center"/>
    </xf>
    <xf numFmtId="188" fontId="103" fillId="33" borderId="0" xfId="0" applyNumberFormat="1" applyFont="1" applyFill="1" applyAlignment="1">
      <alignment vertical="center"/>
    </xf>
    <xf numFmtId="180" fontId="102" fillId="33" borderId="10" xfId="66" applyNumberFormat="1" applyFont="1" applyFill="1" applyBorder="1" applyAlignment="1">
      <alignment vertical="center"/>
    </xf>
    <xf numFmtId="0" fontId="66" fillId="33" borderId="0" xfId="0" applyFont="1" applyFill="1" applyAlignment="1">
      <alignment vertical="center"/>
    </xf>
    <xf numFmtId="0" fontId="67" fillId="33" borderId="0" xfId="0" applyFont="1" applyFill="1" applyAlignment="1">
      <alignment vertical="center"/>
    </xf>
    <xf numFmtId="0" fontId="67" fillId="33" borderId="10" xfId="0" applyFont="1" applyFill="1" applyBorder="1" applyAlignment="1">
      <alignment vertical="center"/>
    </xf>
    <xf numFmtId="0" fontId="67" fillId="33" borderId="0" xfId="0" applyFont="1" applyFill="1" applyBorder="1" applyAlignment="1">
      <alignment horizontal="left" vertical="center"/>
    </xf>
    <xf numFmtId="0" fontId="67" fillId="33" borderId="0" xfId="0" applyFont="1" applyFill="1" applyBorder="1" applyAlignment="1">
      <alignment horizontal="center" vertical="center"/>
    </xf>
    <xf numFmtId="0" fontId="67" fillId="33" borderId="10" xfId="0" applyFont="1" applyFill="1" applyBorder="1" applyAlignment="1">
      <alignment horizontal="left" vertical="center"/>
    </xf>
    <xf numFmtId="0" fontId="67" fillId="33" borderId="0" xfId="0" applyFont="1" applyFill="1" applyBorder="1" applyAlignment="1">
      <alignment vertical="center"/>
    </xf>
    <xf numFmtId="0" fontId="96" fillId="33" borderId="0" xfId="0" applyFont="1" applyFill="1" applyAlignment="1">
      <alignment horizontal="left" vertical="center" wrapText="1"/>
    </xf>
    <xf numFmtId="49" fontId="96" fillId="33" borderId="0" xfId="0" applyNumberFormat="1"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0" xfId="0" applyFont="1" applyBorder="1" applyAlignment="1" applyProtection="1">
      <alignment horizontal="left" vertical="center" wrapText="1" readingOrder="1"/>
      <protection locked="0"/>
    </xf>
    <xf numFmtId="192" fontId="18" fillId="0" borderId="10" xfId="0" applyNumberFormat="1" applyFont="1" applyBorder="1" applyAlignment="1" applyProtection="1">
      <alignment horizontal="right" vertical="center" wrapText="1" readingOrder="1"/>
      <protection locked="0"/>
    </xf>
    <xf numFmtId="0" fontId="17" fillId="0" borderId="16" xfId="0" applyFont="1" applyFill="1" applyBorder="1" applyAlignment="1" applyProtection="1">
      <alignment vertical="top" wrapText="1" readingOrder="1"/>
      <protection locked="0"/>
    </xf>
    <xf numFmtId="192" fontId="17" fillId="0" borderId="10" xfId="0" applyNumberFormat="1" applyFont="1" applyFill="1" applyBorder="1" applyAlignment="1" applyProtection="1">
      <alignment horizontal="right" vertical="top" wrapText="1" readingOrder="1"/>
      <protection locked="0"/>
    </xf>
    <xf numFmtId="180" fontId="18" fillId="0" borderId="10" xfId="67"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0" fillId="0" borderId="10" xfId="0" applyFont="1" applyBorder="1" applyAlignment="1" applyProtection="1">
      <alignment horizontal="left" vertical="top" wrapText="1" readingOrder="1"/>
      <protection locked="0"/>
    </xf>
    <xf numFmtId="192" fontId="41" fillId="0" borderId="10" xfId="0" applyNumberFormat="1" applyFont="1" applyBorder="1" applyAlignment="1" applyProtection="1">
      <alignment horizontal="right" vertical="top" wrapText="1" readingOrder="1"/>
      <protection locked="0"/>
    </xf>
    <xf numFmtId="192" fontId="40" fillId="0" borderId="26" xfId="0" applyNumberFormat="1" applyFont="1" applyBorder="1" applyAlignment="1" applyProtection="1">
      <alignment horizontal="right" vertical="top" wrapText="1" readingOrder="1"/>
      <protection locked="0"/>
    </xf>
    <xf numFmtId="192" fontId="40" fillId="0" borderId="24" xfId="0" applyNumberFormat="1" applyFont="1" applyBorder="1" applyAlignment="1" applyProtection="1">
      <alignment horizontal="right" vertical="top" wrapText="1" readingOrder="1"/>
      <protection locked="0"/>
    </xf>
    <xf numFmtId="192" fontId="40" fillId="0" borderId="0" xfId="0" applyNumberFormat="1" applyFont="1" applyBorder="1" applyAlignment="1" applyProtection="1">
      <alignment horizontal="right" vertical="top" wrapText="1" readingOrder="1"/>
      <protection locked="0"/>
    </xf>
    <xf numFmtId="0" fontId="40" fillId="33" borderId="10" xfId="0" applyFont="1" applyFill="1" applyBorder="1" applyAlignment="1">
      <alignment horizontal="left"/>
    </xf>
    <xf numFmtId="3" fontId="41" fillId="33" borderId="10" xfId="0" applyNumberFormat="1" applyFont="1" applyFill="1" applyBorder="1" applyAlignment="1">
      <alignment horizontal="right"/>
    </xf>
    <xf numFmtId="3" fontId="40" fillId="33" borderId="10" xfId="0" applyNumberFormat="1" applyFont="1" applyFill="1" applyBorder="1" applyAlignment="1">
      <alignment horizontal="right"/>
    </xf>
    <xf numFmtId="3" fontId="40" fillId="33" borderId="24" xfId="0" applyNumberFormat="1" applyFont="1" applyFill="1" applyBorder="1" applyAlignment="1">
      <alignment horizontal="right"/>
    </xf>
    <xf numFmtId="187" fontId="103" fillId="33" borderId="10" xfId="49" applyNumberFormat="1" applyFont="1" applyFill="1" applyBorder="1" applyAlignment="1">
      <alignment vertical="center"/>
    </xf>
    <xf numFmtId="187" fontId="103" fillId="33" borderId="10" xfId="49" applyNumberFormat="1" applyFont="1" applyFill="1" applyBorder="1" applyAlignment="1">
      <alignment horizontal="right" vertical="center"/>
    </xf>
    <xf numFmtId="187" fontId="102" fillId="33" borderId="10" xfId="49" applyNumberFormat="1" applyFont="1" applyFill="1" applyBorder="1" applyAlignment="1">
      <alignment horizontal="center" vertical="center"/>
    </xf>
    <xf numFmtId="187" fontId="103" fillId="33" borderId="0" xfId="0" applyNumberFormat="1" applyFont="1" applyFill="1" applyAlignment="1">
      <alignment horizontal="justify" vertical="center" wrapText="1"/>
    </xf>
    <xf numFmtId="0" fontId="40" fillId="33" borderId="10" xfId="0" applyFont="1" applyFill="1" applyBorder="1" applyAlignment="1">
      <alignment horizontal="center" vertical="center" wrapText="1"/>
    </xf>
    <xf numFmtId="181" fontId="103" fillId="33" borderId="0" xfId="0" applyNumberFormat="1" applyFont="1" applyFill="1" applyAlignment="1">
      <alignment vertical="center"/>
    </xf>
    <xf numFmtId="183" fontId="100" fillId="33" borderId="0" xfId="0" applyNumberFormat="1" applyFont="1" applyFill="1" applyAlignment="1">
      <alignment vertical="center"/>
    </xf>
    <xf numFmtId="0" fontId="60" fillId="33" borderId="10" xfId="62" applyFont="1" applyFill="1" applyBorder="1" applyAlignment="1">
      <alignment vertical="center"/>
      <protection/>
    </xf>
    <xf numFmtId="0" fontId="102" fillId="33" borderId="0" xfId="0" applyFont="1" applyFill="1" applyBorder="1" applyAlignment="1">
      <alignment horizontal="center" vertical="center" wrapText="1"/>
    </xf>
    <xf numFmtId="180" fontId="103" fillId="33" borderId="0" xfId="66" applyNumberFormat="1" applyFont="1" applyFill="1" applyBorder="1" applyAlignment="1">
      <alignment vertical="center"/>
    </xf>
    <xf numFmtId="180" fontId="102" fillId="33" borderId="0" xfId="66" applyNumberFormat="1" applyFont="1" applyFill="1" applyBorder="1" applyAlignment="1">
      <alignment vertical="center"/>
    </xf>
    <xf numFmtId="0" fontId="103" fillId="33" borderId="0" xfId="0" applyFont="1" applyFill="1" applyBorder="1" applyAlignment="1">
      <alignment vertical="center"/>
    </xf>
    <xf numFmtId="0" fontId="102" fillId="33" borderId="10" xfId="0" applyFont="1" applyFill="1" applyBorder="1" applyAlignment="1">
      <alignment horizontal="left" vertical="center" wrapText="1"/>
    </xf>
    <xf numFmtId="180" fontId="103" fillId="33" borderId="0" xfId="66" applyNumberFormat="1" applyFont="1" applyFill="1" applyBorder="1" applyAlignment="1">
      <alignment horizontal="right" vertical="center"/>
    </xf>
    <xf numFmtId="180" fontId="102" fillId="33" borderId="0" xfId="66" applyNumberFormat="1" applyFont="1" applyFill="1" applyBorder="1" applyAlignment="1">
      <alignment horizontal="right" vertical="center"/>
    </xf>
    <xf numFmtId="180" fontId="102" fillId="33" borderId="0" xfId="66" applyNumberFormat="1" applyFont="1" applyFill="1" applyBorder="1" applyAlignment="1">
      <alignment horizontal="center" vertical="center"/>
    </xf>
    <xf numFmtId="0" fontId="102" fillId="33" borderId="0" xfId="0" applyFont="1" applyFill="1" applyBorder="1" applyAlignment="1">
      <alignment vertical="center" wrapText="1"/>
    </xf>
    <xf numFmtId="3" fontId="103" fillId="33" borderId="10" xfId="0" applyNumberFormat="1" applyFont="1" applyFill="1" applyBorder="1" applyAlignment="1">
      <alignment vertical="center"/>
    </xf>
    <xf numFmtId="3" fontId="102" fillId="33" borderId="10" xfId="0" applyNumberFormat="1" applyFont="1" applyFill="1" applyBorder="1" applyAlignment="1">
      <alignment horizontal="right" vertical="center"/>
    </xf>
    <xf numFmtId="180" fontId="103" fillId="33" borderId="10" xfId="66" applyNumberFormat="1" applyFont="1" applyFill="1" applyBorder="1" applyAlignment="1">
      <alignment/>
    </xf>
    <xf numFmtId="180" fontId="102" fillId="33" borderId="10" xfId="66" applyNumberFormat="1" applyFont="1" applyFill="1" applyBorder="1" applyAlignment="1">
      <alignment/>
    </xf>
    <xf numFmtId="0" fontId="96" fillId="33" borderId="10" xfId="0" applyFont="1" applyFill="1" applyBorder="1" applyAlignment="1">
      <alignment horizontal="center" vertical="center"/>
    </xf>
    <xf numFmtId="187" fontId="97" fillId="33" borderId="10" xfId="55" applyNumberFormat="1" applyFont="1" applyFill="1" applyBorder="1" applyAlignment="1">
      <alignment vertical="center"/>
    </xf>
    <xf numFmtId="187" fontId="103" fillId="33" borderId="10" xfId="0" applyNumberFormat="1" applyFont="1" applyFill="1" applyBorder="1" applyAlignment="1">
      <alignment vertical="center"/>
    </xf>
    <xf numFmtId="0" fontId="86" fillId="33" borderId="10" xfId="46" applyNumberFormat="1" applyFill="1" applyBorder="1" applyAlignment="1" applyProtection="1">
      <alignment horizontal="center" vertical="center"/>
      <protection/>
    </xf>
    <xf numFmtId="0" fontId="97" fillId="33" borderId="0" xfId="0" applyFont="1" applyFill="1" applyBorder="1" applyAlignment="1">
      <alignment vertical="center"/>
    </xf>
    <xf numFmtId="0" fontId="97" fillId="33" borderId="0" xfId="0" applyFont="1" applyFill="1" applyBorder="1" applyAlignment="1">
      <alignment horizontal="center" vertical="center"/>
    </xf>
    <xf numFmtId="0" fontId="40" fillId="33" borderId="10" xfId="0" applyFont="1" applyFill="1" applyBorder="1" applyAlignment="1">
      <alignment horizontal="center" vertical="center" wrapText="1"/>
    </xf>
    <xf numFmtId="0" fontId="67"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0" xfId="0" applyFont="1" applyFill="1" applyBorder="1" applyAlignment="1">
      <alignment horizontal="center" vertical="center"/>
    </xf>
    <xf numFmtId="0" fontId="119" fillId="0" borderId="0" xfId="0" applyFont="1" applyAlignment="1">
      <alignment/>
    </xf>
    <xf numFmtId="0" fontId="102" fillId="0" borderId="10" xfId="0" applyFont="1" applyFill="1" applyBorder="1" applyAlignment="1">
      <alignment vertical="center"/>
    </xf>
    <xf numFmtId="0" fontId="120" fillId="0" borderId="25" xfId="0" applyFont="1" applyBorder="1" applyAlignment="1">
      <alignment/>
    </xf>
    <xf numFmtId="0" fontId="119" fillId="0" borderId="0" xfId="0" applyFont="1" applyBorder="1" applyAlignment="1">
      <alignment/>
    </xf>
    <xf numFmtId="180" fontId="119" fillId="0" borderId="0" xfId="66" applyNumberFormat="1" applyFont="1" applyBorder="1" applyAlignment="1">
      <alignment/>
    </xf>
    <xf numFmtId="0" fontId="99" fillId="33" borderId="0" xfId="0" applyFont="1" applyFill="1" applyAlignment="1">
      <alignment horizontal="left" vertical="center" wrapText="1"/>
    </xf>
    <xf numFmtId="188" fontId="103" fillId="33" borderId="0" xfId="0" applyNumberFormat="1" applyFont="1" applyFill="1" applyBorder="1" applyAlignment="1">
      <alignment vertical="center"/>
    </xf>
    <xf numFmtId="0" fontId="47" fillId="33" borderId="0" xfId="0" applyFont="1" applyFill="1" applyBorder="1" applyAlignment="1">
      <alignment horizontal="center" vertical="center" wrapText="1"/>
    </xf>
    <xf numFmtId="181" fontId="103" fillId="33" borderId="0" xfId="0" applyNumberFormat="1" applyFont="1" applyFill="1" applyBorder="1" applyAlignment="1">
      <alignment vertical="center"/>
    </xf>
    <xf numFmtId="0" fontId="47" fillId="33" borderId="10" xfId="60" applyFont="1" applyFill="1" applyBorder="1" applyAlignment="1">
      <alignment horizontal="left" vertical="center"/>
      <protection/>
    </xf>
    <xf numFmtId="0" fontId="17" fillId="0" borderId="21" xfId="0" applyFont="1" applyFill="1" applyBorder="1" applyAlignment="1" applyProtection="1">
      <alignment horizontal="center" vertical="top" wrapText="1" readingOrder="1"/>
      <protection locked="0"/>
    </xf>
    <xf numFmtId="0" fontId="17" fillId="0" borderId="21" xfId="0" applyNumberFormat="1" applyFont="1" applyFill="1" applyBorder="1" applyAlignment="1" applyProtection="1">
      <alignment horizontal="center" vertical="top" wrapText="1" readingOrder="1"/>
      <protection locked="0"/>
    </xf>
    <xf numFmtId="192" fontId="41" fillId="33" borderId="10" xfId="0" applyNumberFormat="1" applyFont="1" applyFill="1" applyBorder="1" applyAlignment="1">
      <alignment horizontal="right"/>
    </xf>
    <xf numFmtId="192" fontId="40" fillId="33" borderId="24" xfId="0" applyNumberFormat="1" applyFont="1" applyFill="1" applyBorder="1" applyAlignment="1">
      <alignment horizontal="right"/>
    </xf>
    <xf numFmtId="0" fontId="105" fillId="0" borderId="22" xfId="0" applyFont="1" applyBorder="1" applyAlignment="1">
      <alignment horizontal="center" wrapText="1"/>
    </xf>
    <xf numFmtId="0" fontId="0" fillId="33" borderId="0" xfId="0" applyFont="1" applyFill="1" applyAlignment="1">
      <alignment/>
    </xf>
    <xf numFmtId="0" fontId="0" fillId="0" borderId="0" xfId="0" applyAlignment="1">
      <alignment/>
    </xf>
    <xf numFmtId="0" fontId="0" fillId="0" borderId="0" xfId="0" applyAlignment="1">
      <alignment horizontal="center"/>
    </xf>
    <xf numFmtId="0" fontId="0" fillId="0" borderId="0" xfId="0" applyFill="1" applyAlignment="1">
      <alignment/>
    </xf>
    <xf numFmtId="0" fontId="108" fillId="33" borderId="0" xfId="0" applyFont="1" applyFill="1" applyAlignment="1">
      <alignment vertical="center"/>
    </xf>
    <xf numFmtId="0" fontId="105" fillId="33" borderId="0" xfId="0" applyFont="1" applyFill="1" applyAlignment="1">
      <alignment wrapText="1"/>
    </xf>
    <xf numFmtId="0" fontId="105" fillId="33" borderId="0" xfId="0" applyFont="1" applyFill="1" applyAlignment="1">
      <alignment vertical="center" wrapText="1"/>
    </xf>
    <xf numFmtId="0" fontId="104" fillId="33" borderId="0" xfId="0" applyFont="1" applyFill="1" applyAlignment="1">
      <alignment vertical="center" wrapText="1"/>
    </xf>
    <xf numFmtId="41" fontId="95" fillId="0" borderId="23" xfId="0" applyNumberFormat="1" applyFont="1" applyBorder="1" applyAlignment="1">
      <alignment horizontal="center"/>
    </xf>
    <xf numFmtId="41" fontId="95" fillId="0" borderId="21" xfId="0" applyNumberFormat="1" applyFont="1" applyBorder="1" applyAlignment="1">
      <alignment horizontal="center"/>
    </xf>
    <xf numFmtId="41" fontId="95" fillId="0" borderId="18" xfId="0" applyNumberFormat="1" applyFont="1" applyBorder="1" applyAlignment="1">
      <alignment horizontal="center"/>
    </xf>
    <xf numFmtId="41" fontId="95" fillId="0" borderId="10" xfId="0" applyNumberFormat="1" applyFont="1" applyBorder="1" applyAlignment="1">
      <alignment horizontal="center"/>
    </xf>
    <xf numFmtId="41" fontId="0" fillId="0" borderId="21" xfId="0" applyNumberFormat="1" applyBorder="1" applyAlignment="1">
      <alignment horizontal="left"/>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0" fontId="0" fillId="0" borderId="0" xfId="0" applyAlignment="1">
      <alignment vertical="center"/>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104" fillId="33" borderId="0" xfId="0" applyFont="1" applyFill="1" applyAlignment="1">
      <alignment horizontal="center" vertical="center" wrapText="1"/>
    </xf>
    <xf numFmtId="0" fontId="40" fillId="33" borderId="10" xfId="0" applyFont="1" applyFill="1" applyBorder="1" applyAlignment="1">
      <alignment horizontal="center" vertical="center" wrapText="1"/>
    </xf>
    <xf numFmtId="41" fontId="0" fillId="2" borderId="10" xfId="0" applyNumberFormat="1" applyFill="1" applyBorder="1" applyAlignment="1">
      <alignment horizontal="left"/>
    </xf>
    <xf numFmtId="180" fontId="0" fillId="2" borderId="10" xfId="0" applyNumberFormat="1" applyFill="1" applyBorder="1" applyAlignment="1">
      <alignment horizontal="center" vertical="center" wrapText="1"/>
    </xf>
    <xf numFmtId="3" fontId="96" fillId="33" borderId="10" xfId="0" applyNumberFormat="1" applyFont="1" applyFill="1" applyBorder="1" applyAlignment="1">
      <alignment horizontal="right" vertical="center"/>
    </xf>
    <xf numFmtId="180" fontId="96" fillId="33" borderId="10" xfId="66" applyNumberFormat="1" applyFont="1" applyFill="1" applyBorder="1" applyAlignment="1">
      <alignment horizontal="right" vertical="center"/>
    </xf>
    <xf numFmtId="0" fontId="97" fillId="33" borderId="23" xfId="0" applyFont="1" applyFill="1" applyBorder="1" applyAlignment="1">
      <alignment horizontal="left" vertical="center"/>
    </xf>
    <xf numFmtId="0" fontId="97" fillId="33" borderId="24" xfId="0" applyFont="1" applyFill="1" applyBorder="1" applyAlignment="1">
      <alignment horizontal="left" vertical="center"/>
    </xf>
    <xf numFmtId="0" fontId="96" fillId="33" borderId="24" xfId="0" applyFont="1" applyFill="1" applyBorder="1" applyAlignment="1">
      <alignment horizontal="left" vertical="center"/>
    </xf>
    <xf numFmtId="0" fontId="97" fillId="33" borderId="21" xfId="0" applyFont="1" applyFill="1" applyBorder="1" applyAlignment="1">
      <alignment horizontal="left" vertical="center"/>
    </xf>
    <xf numFmtId="169" fontId="97" fillId="33" borderId="10" xfId="50" applyFont="1" applyFill="1" applyBorder="1" applyAlignment="1">
      <alignment vertical="center"/>
    </xf>
    <xf numFmtId="169" fontId="96" fillId="33" borderId="10" xfId="50" applyFont="1" applyFill="1" applyBorder="1" applyAlignment="1">
      <alignment vertical="center"/>
    </xf>
    <xf numFmtId="180" fontId="96" fillId="33" borderId="10" xfId="66" applyNumberFormat="1" applyFont="1" applyFill="1" applyBorder="1" applyAlignment="1">
      <alignment vertical="center"/>
    </xf>
    <xf numFmtId="0" fontId="119" fillId="0" borderId="0" xfId="0" applyFont="1" applyFill="1" applyBorder="1" applyAlignment="1">
      <alignment/>
    </xf>
    <xf numFmtId="3" fontId="102" fillId="0" borderId="10" xfId="0" applyNumberFormat="1" applyFont="1" applyBorder="1" applyAlignment="1">
      <alignment/>
    </xf>
    <xf numFmtId="3" fontId="103" fillId="0" borderId="10" xfId="0" applyNumberFormat="1" applyFont="1" applyBorder="1" applyAlignment="1">
      <alignment/>
    </xf>
    <xf numFmtId="190" fontId="103" fillId="33" borderId="10" xfId="49" applyNumberFormat="1" applyFont="1" applyFill="1" applyBorder="1" applyAlignment="1">
      <alignment vertical="center"/>
    </xf>
    <xf numFmtId="190" fontId="103" fillId="33" borderId="10" xfId="49" applyNumberFormat="1" applyFont="1" applyFill="1" applyBorder="1" applyAlignment="1">
      <alignment horizontal="right" vertical="center"/>
    </xf>
    <xf numFmtId="190" fontId="103" fillId="33" borderId="10" xfId="49" applyNumberFormat="1" applyFont="1" applyFill="1" applyBorder="1" applyAlignment="1">
      <alignment vertical="center" wrapText="1"/>
    </xf>
    <xf numFmtId="180" fontId="45" fillId="0" borderId="10" xfId="66" applyNumberFormat="1" applyFont="1" applyFill="1" applyBorder="1" applyAlignment="1" applyProtection="1">
      <alignment horizontal="right" vertical="top" wrapText="1" readingOrder="1"/>
      <protection locked="0"/>
    </xf>
    <xf numFmtId="0" fontId="46" fillId="33" borderId="10" xfId="53" applyNumberFormat="1" applyFont="1" applyFill="1" applyBorder="1" applyAlignment="1">
      <alignment horizontal="left" vertical="center"/>
    </xf>
    <xf numFmtId="191" fontId="46" fillId="33" borderId="10" xfId="49" applyNumberFormat="1" applyFont="1" applyFill="1" applyBorder="1" applyAlignment="1">
      <alignment horizontal="right" vertical="center"/>
    </xf>
    <xf numFmtId="191" fontId="47" fillId="33" borderId="10" xfId="49" applyNumberFormat="1" applyFont="1" applyFill="1" applyBorder="1" applyAlignment="1">
      <alignment horizontal="right" vertical="center"/>
    </xf>
    <xf numFmtId="0" fontId="102" fillId="33" borderId="16" xfId="0" applyFont="1" applyFill="1" applyBorder="1" applyAlignment="1">
      <alignment horizontal="center" vertical="center" wrapText="1"/>
    </xf>
    <xf numFmtId="0" fontId="102" fillId="33" borderId="0" xfId="0" applyFont="1" applyFill="1" applyAlignment="1">
      <alignment horizontal="center" vertical="center" wrapText="1"/>
    </xf>
    <xf numFmtId="187" fontId="103" fillId="33" borderId="10" xfId="49" applyNumberFormat="1" applyFont="1" applyFill="1" applyBorder="1" applyAlignment="1">
      <alignment vertical="center" wrapText="1"/>
    </xf>
    <xf numFmtId="0" fontId="103" fillId="33" borderId="16" xfId="0" applyFont="1" applyFill="1" applyBorder="1" applyAlignment="1">
      <alignment vertical="center" wrapText="1"/>
    </xf>
    <xf numFmtId="187" fontId="103" fillId="33" borderId="0" xfId="0" applyNumberFormat="1" applyFont="1" applyFill="1" applyAlignment="1">
      <alignment vertical="center"/>
    </xf>
    <xf numFmtId="0" fontId="102" fillId="33" borderId="16" xfId="0" applyFont="1" applyFill="1" applyBorder="1" applyAlignment="1">
      <alignment vertical="center"/>
    </xf>
    <xf numFmtId="0" fontId="102" fillId="33" borderId="16" xfId="0" applyFont="1" applyFill="1" applyBorder="1" applyAlignment="1">
      <alignment vertical="center" wrapText="1"/>
    </xf>
    <xf numFmtId="41" fontId="103" fillId="33" borderId="10" xfId="49" applyNumberFormat="1" applyFont="1" applyFill="1" applyBorder="1" applyAlignment="1">
      <alignment vertical="center"/>
    </xf>
    <xf numFmtId="199" fontId="103" fillId="33" borderId="10" xfId="49" applyNumberFormat="1" applyFont="1" applyFill="1" applyBorder="1" applyAlignment="1">
      <alignment vertical="center"/>
    </xf>
    <xf numFmtId="199" fontId="103" fillId="33" borderId="10" xfId="49" applyNumberFormat="1" applyFont="1" applyFill="1" applyBorder="1" applyAlignment="1">
      <alignment vertical="center" wrapText="1"/>
    </xf>
    <xf numFmtId="0" fontId="96" fillId="33" borderId="10" xfId="0" applyFont="1" applyFill="1" applyBorder="1" applyAlignment="1">
      <alignment horizontal="center" vertical="center"/>
    </xf>
    <xf numFmtId="169" fontId="103" fillId="33" borderId="10" xfId="50" applyFont="1" applyFill="1" applyBorder="1" applyAlignment="1">
      <alignment vertical="center"/>
    </xf>
    <xf numFmtId="195" fontId="102" fillId="33" borderId="10" xfId="66" applyNumberFormat="1" applyFont="1" applyFill="1" applyBorder="1" applyAlignment="1">
      <alignment vertical="center"/>
    </xf>
    <xf numFmtId="3" fontId="102" fillId="0" borderId="10" xfId="55" applyNumberFormat="1" applyFont="1" applyBorder="1" applyAlignment="1">
      <alignment/>
    </xf>
    <xf numFmtId="3" fontId="102" fillId="33" borderId="10" xfId="66" applyNumberFormat="1" applyFont="1" applyFill="1" applyBorder="1" applyAlignment="1">
      <alignment vertical="center"/>
    </xf>
    <xf numFmtId="3" fontId="103" fillId="0" borderId="10" xfId="55" applyNumberFormat="1" applyFont="1" applyBorder="1" applyAlignment="1">
      <alignment/>
    </xf>
    <xf numFmtId="3" fontId="103" fillId="33" borderId="10" xfId="66" applyNumberFormat="1" applyFont="1" applyFill="1" applyBorder="1" applyAlignment="1">
      <alignment vertical="center"/>
    </xf>
    <xf numFmtId="180" fontId="97" fillId="33" borderId="10" xfId="0" applyNumberFormat="1" applyFont="1" applyFill="1" applyBorder="1" applyAlignment="1">
      <alignment vertical="center" wrapText="1"/>
    </xf>
    <xf numFmtId="200" fontId="97" fillId="33" borderId="10" xfId="0" applyNumberFormat="1" applyFont="1" applyFill="1" applyBorder="1" applyAlignment="1">
      <alignment vertical="center" wrapText="1"/>
    </xf>
    <xf numFmtId="180" fontId="97" fillId="33" borderId="10" xfId="0" applyNumberFormat="1" applyFont="1" applyFill="1" applyBorder="1" applyAlignment="1">
      <alignment horizontal="right" vertical="center" wrapText="1"/>
    </xf>
    <xf numFmtId="200" fontId="97" fillId="33" borderId="10" xfId="0" applyNumberFormat="1" applyFont="1" applyFill="1" applyBorder="1" applyAlignment="1">
      <alignment vertical="center"/>
    </xf>
    <xf numFmtId="180" fontId="120" fillId="0" borderId="10" xfId="0" applyNumberFormat="1" applyFont="1" applyBorder="1" applyAlignment="1">
      <alignment/>
    </xf>
    <xf numFmtId="200" fontId="120" fillId="0" borderId="10" xfId="0" applyNumberFormat="1" applyFont="1" applyBorder="1" applyAlignment="1">
      <alignment/>
    </xf>
    <xf numFmtId="4" fontId="103" fillId="0" borderId="10" xfId="55" applyNumberFormat="1" applyFont="1" applyBorder="1" applyAlignment="1">
      <alignment/>
    </xf>
    <xf numFmtId="4" fontId="103" fillId="33" borderId="10" xfId="66" applyNumberFormat="1" applyFont="1" applyFill="1" applyBorder="1" applyAlignment="1">
      <alignment vertical="center"/>
    </xf>
    <xf numFmtId="0" fontId="96" fillId="33" borderId="10" xfId="0" applyFont="1" applyFill="1" applyBorder="1" applyAlignment="1">
      <alignment horizontal="center" vertical="center" wrapText="1"/>
    </xf>
    <xf numFmtId="0" fontId="96" fillId="0" borderId="0" xfId="0" applyFont="1" applyAlignment="1">
      <alignment/>
    </xf>
    <xf numFmtId="0" fontId="121" fillId="0" borderId="0" xfId="0" applyFont="1" applyFill="1" applyBorder="1" applyAlignment="1">
      <alignment/>
    </xf>
    <xf numFmtId="0" fontId="96" fillId="0" borderId="22" xfId="0" applyFont="1" applyFill="1" applyBorder="1" applyAlignment="1">
      <alignment horizontal="center" vertical="center" wrapText="1"/>
    </xf>
    <xf numFmtId="0" fontId="97" fillId="0" borderId="10" xfId="0" applyFont="1" applyBorder="1" applyAlignment="1">
      <alignment/>
    </xf>
    <xf numFmtId="3" fontId="97" fillId="0" borderId="10" xfId="0" applyNumberFormat="1" applyFont="1" applyBorder="1" applyAlignment="1">
      <alignment/>
    </xf>
    <xf numFmtId="183" fontId="97" fillId="0" borderId="10" xfId="0" applyNumberFormat="1" applyFont="1" applyBorder="1" applyAlignment="1">
      <alignment/>
    </xf>
    <xf numFmtId="0" fontId="96" fillId="0" borderId="10" xfId="0" applyFont="1" applyBorder="1" applyAlignment="1">
      <alignment/>
    </xf>
    <xf numFmtId="3" fontId="96" fillId="0" borderId="10" xfId="0" applyNumberFormat="1" applyFont="1" applyBorder="1" applyAlignment="1">
      <alignment wrapText="1"/>
    </xf>
    <xf numFmtId="183" fontId="96" fillId="0" borderId="10" xfId="0" applyNumberFormat="1" applyFont="1" applyBorder="1" applyAlignment="1">
      <alignment/>
    </xf>
    <xf numFmtId="200" fontId="96" fillId="33" borderId="10" xfId="0" applyNumberFormat="1" applyFont="1" applyFill="1" applyBorder="1" applyAlignment="1">
      <alignment vertical="center"/>
    </xf>
    <xf numFmtId="0" fontId="122" fillId="0" borderId="0" xfId="0" applyFont="1" applyFill="1" applyBorder="1" applyAlignment="1">
      <alignment/>
    </xf>
    <xf numFmtId="200" fontId="122" fillId="0" borderId="0" xfId="0" applyNumberFormat="1" applyFont="1" applyFill="1" applyBorder="1" applyAlignment="1">
      <alignment/>
    </xf>
    <xf numFmtId="180" fontId="122" fillId="0" borderId="0" xfId="0" applyNumberFormat="1" applyFont="1" applyFill="1" applyBorder="1" applyAlignment="1">
      <alignment/>
    </xf>
    <xf numFmtId="180" fontId="122" fillId="0" borderId="0" xfId="66" applyNumberFormat="1" applyFont="1" applyFill="1" applyBorder="1" applyAlignment="1">
      <alignment/>
    </xf>
    <xf numFmtId="0" fontId="122" fillId="0" borderId="0" xfId="0" applyFont="1" applyFill="1" applyBorder="1" applyAlignment="1">
      <alignment horizontal="right"/>
    </xf>
    <xf numFmtId="0" fontId="5" fillId="33" borderId="10" xfId="0" applyFont="1" applyFill="1" applyBorder="1" applyAlignment="1">
      <alignment horizontal="left" vertical="center"/>
    </xf>
    <xf numFmtId="41" fontId="97" fillId="33" borderId="10" xfId="0" applyNumberFormat="1" applyFont="1" applyFill="1" applyBorder="1" applyAlignment="1">
      <alignment vertical="center"/>
    </xf>
    <xf numFmtId="0" fontId="6" fillId="33" borderId="10" xfId="0" applyFont="1" applyFill="1" applyBorder="1" applyAlignment="1">
      <alignment horizontal="left" vertical="center"/>
    </xf>
    <xf numFmtId="41" fontId="96" fillId="33" borderId="10" xfId="0" applyNumberFormat="1" applyFont="1" applyFill="1" applyBorder="1" applyAlignment="1">
      <alignment vertical="center"/>
    </xf>
    <xf numFmtId="180" fontId="96" fillId="33" borderId="10" xfId="0" applyNumberFormat="1" applyFont="1" applyFill="1" applyBorder="1" applyAlignment="1">
      <alignment vertical="center"/>
    </xf>
    <xf numFmtId="0" fontId="96" fillId="33" borderId="10" xfId="0" applyFont="1" applyFill="1" applyBorder="1" applyAlignment="1">
      <alignment horizontal="center" vertical="center" wrapText="1"/>
    </xf>
    <xf numFmtId="208" fontId="97" fillId="33" borderId="10" xfId="0" applyNumberFormat="1" applyFont="1" applyFill="1" applyBorder="1" applyAlignment="1">
      <alignment horizontal="right" vertical="center"/>
    </xf>
    <xf numFmtId="208" fontId="97" fillId="33" borderId="0" xfId="0" applyNumberFormat="1" applyFont="1" applyFill="1" applyAlignment="1">
      <alignment vertical="center"/>
    </xf>
    <xf numFmtId="208" fontId="96" fillId="33" borderId="10" xfId="0" applyNumberFormat="1" applyFont="1" applyFill="1" applyBorder="1" applyAlignment="1">
      <alignment horizontal="right" vertical="center"/>
    </xf>
    <xf numFmtId="208" fontId="97" fillId="33" borderId="10" xfId="0" applyNumberFormat="1" applyFont="1" applyFill="1" applyBorder="1" applyAlignment="1">
      <alignment vertical="center"/>
    </xf>
    <xf numFmtId="208" fontId="96" fillId="33" borderId="10" xfId="0" applyNumberFormat="1" applyFont="1" applyFill="1" applyBorder="1" applyAlignment="1">
      <alignment vertical="center"/>
    </xf>
    <xf numFmtId="3" fontId="103" fillId="33" borderId="10" xfId="66" applyNumberFormat="1" applyFont="1" applyFill="1" applyBorder="1" applyAlignment="1">
      <alignment/>
    </xf>
    <xf numFmtId="41" fontId="103" fillId="33" borderId="10" xfId="0" applyNumberFormat="1" applyFont="1" applyFill="1" applyBorder="1" applyAlignment="1">
      <alignment vertical="center"/>
    </xf>
    <xf numFmtId="41" fontId="102" fillId="33" borderId="10" xfId="0" applyNumberFormat="1" applyFont="1" applyFill="1" applyBorder="1" applyAlignment="1">
      <alignment horizontal="center" vertical="center"/>
    </xf>
    <xf numFmtId="0" fontId="8" fillId="33" borderId="0" xfId="64"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23" fillId="33" borderId="0" xfId="0" applyFont="1" applyFill="1" applyBorder="1" applyAlignment="1">
      <alignment horizontal="center" wrapText="1"/>
    </xf>
    <xf numFmtId="0" fontId="13" fillId="33" borderId="27"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08" fillId="33" borderId="0" xfId="0" applyFont="1" applyFill="1" applyAlignment="1">
      <alignment horizontal="center"/>
    </xf>
    <xf numFmtId="0" fontId="110" fillId="33" borderId="0" xfId="0" applyFont="1" applyFill="1" applyAlignment="1">
      <alignment horizontal="center" vertical="center"/>
    </xf>
    <xf numFmtId="0" fontId="108" fillId="33" borderId="0" xfId="0" applyFont="1" applyFill="1" applyAlignment="1">
      <alignment horizontal="center" vertical="center"/>
    </xf>
    <xf numFmtId="0" fontId="115" fillId="33" borderId="0" xfId="0" applyFont="1" applyFill="1" applyBorder="1" applyAlignment="1">
      <alignment horizontal="left" vertical="center"/>
    </xf>
    <xf numFmtId="0" fontId="16" fillId="33" borderId="0" xfId="64" applyFont="1" applyFill="1" applyBorder="1" applyAlignment="1" applyProtection="1">
      <alignment horizontal="center" vertical="center"/>
      <protection/>
    </xf>
    <xf numFmtId="0" fontId="16" fillId="33" borderId="28" xfId="64" applyFont="1" applyFill="1" applyBorder="1" applyAlignment="1" applyProtection="1">
      <alignment horizontal="center" vertical="center"/>
      <protection/>
    </xf>
    <xf numFmtId="0" fontId="15" fillId="33" borderId="29" xfId="64" applyFont="1" applyFill="1" applyBorder="1" applyAlignment="1" applyProtection="1">
      <alignment horizontal="left" vertical="center"/>
      <protection/>
    </xf>
    <xf numFmtId="0" fontId="15" fillId="33" borderId="30" xfId="64" applyFont="1" applyFill="1" applyBorder="1" applyAlignment="1" applyProtection="1">
      <alignment horizontal="left" vertical="center"/>
      <protection/>
    </xf>
    <xf numFmtId="0" fontId="15" fillId="33" borderId="31" xfId="64" applyFont="1" applyFill="1" applyBorder="1" applyAlignment="1" applyProtection="1">
      <alignment horizontal="left" vertical="center"/>
      <protection/>
    </xf>
    <xf numFmtId="0" fontId="96" fillId="0" borderId="27" xfId="0" applyFont="1" applyFill="1" applyBorder="1" applyAlignment="1">
      <alignment horizontal="left" vertical="center"/>
    </xf>
    <xf numFmtId="0" fontId="96" fillId="0" borderId="22" xfId="0" applyFont="1" applyFill="1" applyBorder="1" applyAlignment="1">
      <alignment horizontal="left" vertical="center"/>
    </xf>
    <xf numFmtId="49" fontId="96" fillId="0" borderId="17" xfId="0" applyNumberFormat="1" applyFont="1" applyFill="1" applyBorder="1" applyAlignment="1">
      <alignment horizontal="center"/>
    </xf>
    <xf numFmtId="0" fontId="96" fillId="0" borderId="27" xfId="0" applyFont="1" applyFill="1" applyBorder="1" applyAlignment="1">
      <alignment horizontal="center" vertical="center" wrapText="1"/>
    </xf>
    <xf numFmtId="0" fontId="96" fillId="0" borderId="22" xfId="0" applyFont="1" applyFill="1" applyBorder="1" applyAlignment="1">
      <alignment horizontal="center" vertical="center" wrapText="1"/>
    </xf>
    <xf numFmtId="0" fontId="5" fillId="33" borderId="0" xfId="0" applyFont="1" applyFill="1" applyAlignment="1">
      <alignment horizontal="center" vertical="center"/>
    </xf>
    <xf numFmtId="0" fontId="5" fillId="33" borderId="10" xfId="0" applyFont="1" applyFill="1" applyBorder="1" applyAlignment="1">
      <alignment horizontal="center" vertical="center"/>
    </xf>
    <xf numFmtId="0" fontId="96" fillId="33" borderId="10" xfId="0" applyFont="1" applyFill="1" applyBorder="1" applyAlignment="1">
      <alignment horizontal="center" vertical="center"/>
    </xf>
    <xf numFmtId="0" fontId="96" fillId="33" borderId="10" xfId="0" applyFont="1" applyFill="1" applyBorder="1" applyAlignment="1">
      <alignment horizontal="left" vertical="top"/>
    </xf>
    <xf numFmtId="0" fontId="96" fillId="33" borderId="10" xfId="0" applyFont="1" applyFill="1" applyBorder="1" applyAlignment="1">
      <alignment horizontal="center" vertical="center" wrapText="1"/>
    </xf>
    <xf numFmtId="0" fontId="96" fillId="33" borderId="25" xfId="0" applyFont="1" applyFill="1" applyBorder="1" applyAlignment="1">
      <alignment vertical="center"/>
    </xf>
    <xf numFmtId="0" fontId="96" fillId="33" borderId="0" xfId="0" applyFont="1" applyFill="1" applyBorder="1" applyAlignment="1">
      <alignment vertical="center"/>
    </xf>
    <xf numFmtId="0" fontId="97" fillId="33" borderId="0" xfId="0" applyFont="1" applyFill="1" applyAlignment="1">
      <alignment horizontal="justify" vertical="center" wrapText="1"/>
    </xf>
    <xf numFmtId="0" fontId="96" fillId="33" borderId="0" xfId="0" applyFont="1" applyFill="1" applyBorder="1" applyAlignment="1">
      <alignment horizontal="center" vertical="center"/>
    </xf>
    <xf numFmtId="181" fontId="40" fillId="33" borderId="16" xfId="0" applyNumberFormat="1" applyFont="1" applyFill="1" applyBorder="1" applyAlignment="1">
      <alignment horizontal="center" vertical="center"/>
    </xf>
    <xf numFmtId="181" fontId="40" fillId="33" borderId="18" xfId="0" applyNumberFormat="1" applyFont="1" applyFill="1" applyBorder="1" applyAlignment="1">
      <alignment horizontal="center" vertical="center"/>
    </xf>
    <xf numFmtId="0" fontId="40" fillId="33" borderId="10" xfId="0" applyFont="1" applyFill="1" applyBorder="1" applyAlignment="1">
      <alignment horizontal="center" vertical="center" wrapText="1"/>
    </xf>
    <xf numFmtId="0" fontId="99" fillId="33" borderId="0" xfId="0" applyFont="1" applyFill="1" applyAlignment="1">
      <alignment horizontal="left" vertical="center" wrapText="1"/>
    </xf>
    <xf numFmtId="0" fontId="40" fillId="33" borderId="23" xfId="0" applyFont="1" applyFill="1" applyBorder="1" applyAlignment="1">
      <alignment horizontal="center" vertical="center" wrapText="1"/>
    </xf>
    <xf numFmtId="181" fontId="41" fillId="33" borderId="23" xfId="0" applyNumberFormat="1" applyFont="1" applyFill="1" applyBorder="1" applyAlignment="1">
      <alignment horizontal="center" vertical="center"/>
    </xf>
    <xf numFmtId="181" fontId="41" fillId="33" borderId="21" xfId="0" applyNumberFormat="1" applyFont="1" applyFill="1" applyBorder="1" applyAlignment="1">
      <alignment horizontal="center" vertical="center"/>
    </xf>
    <xf numFmtId="3" fontId="41" fillId="33" borderId="23" xfId="0" applyNumberFormat="1" applyFont="1" applyFill="1" applyBorder="1" applyAlignment="1">
      <alignment horizontal="center" vertical="center"/>
    </xf>
    <xf numFmtId="3" fontId="41" fillId="33" borderId="21" xfId="0" applyNumberFormat="1" applyFont="1" applyFill="1" applyBorder="1" applyAlignment="1">
      <alignment horizontal="center" vertical="center"/>
    </xf>
    <xf numFmtId="183" fontId="100" fillId="33" borderId="23" xfId="0" applyNumberFormat="1" applyFont="1" applyFill="1" applyBorder="1" applyAlignment="1">
      <alignment horizontal="center" vertical="center"/>
    </xf>
    <xf numFmtId="183" fontId="100" fillId="33" borderId="21" xfId="0" applyNumberFormat="1" applyFont="1" applyFill="1" applyBorder="1" applyAlignment="1">
      <alignment horizontal="center" vertical="center"/>
    </xf>
    <xf numFmtId="181" fontId="41" fillId="33" borderId="16" xfId="0" applyNumberFormat="1" applyFont="1" applyFill="1" applyBorder="1" applyAlignment="1">
      <alignment horizontal="right" vertical="center"/>
    </xf>
    <xf numFmtId="181" fontId="41" fillId="33" borderId="18" xfId="0" applyNumberFormat="1" applyFont="1" applyFill="1" applyBorder="1" applyAlignment="1">
      <alignment horizontal="right" vertical="center"/>
    </xf>
    <xf numFmtId="183" fontId="41" fillId="33" borderId="18" xfId="66" applyNumberFormat="1" applyFont="1" applyFill="1" applyBorder="1" applyAlignment="1">
      <alignment horizontal="center" vertical="center"/>
    </xf>
    <xf numFmtId="0" fontId="100" fillId="33" borderId="0" xfId="0" applyFont="1" applyFill="1" applyAlignment="1">
      <alignment horizontal="center" vertical="center" wrapText="1"/>
    </xf>
    <xf numFmtId="0" fontId="41" fillId="33" borderId="10" xfId="0" applyFont="1" applyFill="1" applyBorder="1" applyAlignment="1">
      <alignment horizontal="center" vertical="center" wrapText="1"/>
    </xf>
    <xf numFmtId="0" fontId="124" fillId="0" borderId="0" xfId="0" applyFont="1" applyBorder="1" applyAlignment="1">
      <alignment horizontal="left" vertical="center" wrapText="1"/>
    </xf>
    <xf numFmtId="0" fontId="100" fillId="33" borderId="0" xfId="0" applyFont="1" applyFill="1" applyAlignment="1">
      <alignment horizontal="justify" vertical="top" wrapText="1"/>
    </xf>
    <xf numFmtId="0" fontId="40" fillId="33" borderId="0" xfId="0" applyFont="1" applyFill="1" applyAlignment="1">
      <alignment horizontal="left" vertical="center" wrapText="1"/>
    </xf>
    <xf numFmtId="0" fontId="102" fillId="33" borderId="16" xfId="0" applyFont="1" applyFill="1" applyBorder="1" applyAlignment="1">
      <alignment horizontal="left" vertical="center"/>
    </xf>
    <xf numFmtId="0" fontId="102" fillId="33" borderId="17" xfId="0" applyFont="1" applyFill="1" applyBorder="1" applyAlignment="1">
      <alignment horizontal="left" vertical="center"/>
    </xf>
    <xf numFmtId="0" fontId="102" fillId="33" borderId="18" xfId="0" applyFont="1" applyFill="1" applyBorder="1" applyAlignment="1">
      <alignment horizontal="left" vertical="center"/>
    </xf>
    <xf numFmtId="0" fontId="102" fillId="33" borderId="0" xfId="0" applyFont="1" applyFill="1" applyAlignment="1">
      <alignment horizontal="left" vertical="center" wrapText="1"/>
    </xf>
    <xf numFmtId="0" fontId="102" fillId="33" borderId="0" xfId="0" applyFont="1" applyFill="1" applyBorder="1" applyAlignment="1">
      <alignment horizontal="left" vertical="center" wrapText="1"/>
    </xf>
    <xf numFmtId="0" fontId="103" fillId="33" borderId="0" xfId="0" applyFont="1" applyFill="1" applyAlignment="1">
      <alignment horizontal="justify" vertical="center" wrapText="1"/>
    </xf>
    <xf numFmtId="0" fontId="40" fillId="33" borderId="0" xfId="0" applyFont="1" applyFill="1" applyAlignment="1">
      <alignment horizontal="left" vertical="top"/>
    </xf>
    <xf numFmtId="0" fontId="96" fillId="33" borderId="27" xfId="0" applyFont="1" applyFill="1" applyBorder="1" applyAlignment="1">
      <alignment horizontal="left" vertical="center" wrapText="1"/>
    </xf>
    <xf numFmtId="0" fontId="98" fillId="33" borderId="0" xfId="0" applyFont="1" applyFill="1" applyBorder="1" applyAlignment="1">
      <alignment horizontal="left" vertical="center" wrapText="1"/>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96" fillId="33" borderId="0" xfId="0" applyFont="1" applyFill="1" applyAlignment="1">
      <alignment horizontal="left" vertical="center" wrapText="1"/>
    </xf>
    <xf numFmtId="0" fontId="98" fillId="33" borderId="0" xfId="0" applyFont="1" applyFill="1" applyAlignment="1">
      <alignment horizontal="left" vertical="center" wrapText="1"/>
    </xf>
    <xf numFmtId="0" fontId="96" fillId="33" borderId="16" xfId="0" applyFont="1" applyFill="1" applyBorder="1" applyAlignment="1">
      <alignment horizontal="center" vertical="center"/>
    </xf>
    <xf numFmtId="0" fontId="96" fillId="33" borderId="17" xfId="0" applyFont="1" applyFill="1" applyBorder="1" applyAlignment="1">
      <alignment horizontal="center" vertical="center"/>
    </xf>
    <xf numFmtId="0" fontId="96" fillId="33" borderId="18" xfId="0" applyFont="1" applyFill="1" applyBorder="1" applyAlignment="1">
      <alignment horizontal="center" vertical="center"/>
    </xf>
    <xf numFmtId="0" fontId="96" fillId="33" borderId="23" xfId="0" applyFont="1" applyFill="1" applyBorder="1" applyAlignment="1">
      <alignment horizontal="center" vertical="center"/>
    </xf>
    <xf numFmtId="0" fontId="96" fillId="33" borderId="21" xfId="0" applyFont="1" applyFill="1" applyBorder="1" applyAlignment="1">
      <alignment horizontal="center" vertical="center"/>
    </xf>
    <xf numFmtId="49" fontId="96" fillId="33" borderId="0" xfId="0" applyNumberFormat="1" applyFont="1" applyFill="1" applyAlignment="1">
      <alignment horizontal="left" vertical="center" wrapText="1"/>
    </xf>
    <xf numFmtId="0" fontId="61" fillId="33" borderId="0" xfId="62" applyFont="1" applyFill="1" applyAlignment="1">
      <alignment horizontal="justify" vertical="center"/>
      <protection/>
    </xf>
    <xf numFmtId="0" fontId="60" fillId="33" borderId="10" xfId="62" applyFont="1" applyFill="1" applyBorder="1" applyAlignment="1">
      <alignment horizontal="center" vertical="center"/>
      <protection/>
    </xf>
    <xf numFmtId="0" fontId="61" fillId="33" borderId="23" xfId="62" applyFont="1" applyFill="1" applyBorder="1" applyAlignment="1">
      <alignment horizontal="center" vertical="center"/>
      <protection/>
    </xf>
    <xf numFmtId="0" fontId="61" fillId="33" borderId="24" xfId="62" applyFont="1" applyFill="1" applyBorder="1" applyAlignment="1">
      <alignment horizontal="center" vertical="center"/>
      <protection/>
    </xf>
    <xf numFmtId="0" fontId="61" fillId="33" borderId="21" xfId="62" applyFont="1" applyFill="1" applyBorder="1" applyAlignment="1">
      <alignment horizontal="center" vertical="center"/>
      <protection/>
    </xf>
    <xf numFmtId="0" fontId="60" fillId="33" borderId="0" xfId="62" applyFont="1" applyFill="1" applyBorder="1" applyAlignment="1">
      <alignment horizontal="center" vertical="center"/>
      <protection/>
    </xf>
    <xf numFmtId="0" fontId="60" fillId="33" borderId="16" xfId="62" applyFont="1" applyFill="1" applyBorder="1" applyAlignment="1">
      <alignment horizontal="center" vertical="center"/>
      <protection/>
    </xf>
    <xf numFmtId="0" fontId="60" fillId="33" borderId="18" xfId="62" applyFont="1" applyFill="1" applyBorder="1" applyAlignment="1">
      <alignment horizontal="center" vertical="center"/>
      <protection/>
    </xf>
    <xf numFmtId="0" fontId="60" fillId="33" borderId="11" xfId="62" applyFont="1" applyFill="1" applyBorder="1" applyAlignment="1">
      <alignment horizontal="center" vertical="distributed"/>
      <protection/>
    </xf>
    <xf numFmtId="0" fontId="60" fillId="33" borderId="27" xfId="62" applyFont="1" applyFill="1" applyBorder="1" applyAlignment="1">
      <alignment horizontal="center" vertical="distributed"/>
      <protection/>
    </xf>
    <xf numFmtId="0" fontId="60" fillId="33" borderId="12" xfId="62" applyFont="1" applyFill="1" applyBorder="1" applyAlignment="1">
      <alignment horizontal="center" vertical="distributed"/>
      <protection/>
    </xf>
    <xf numFmtId="0" fontId="60" fillId="33" borderId="25" xfId="62" applyFont="1" applyFill="1" applyBorder="1" applyAlignment="1">
      <alignment horizontal="center" vertical="distributed"/>
      <protection/>
    </xf>
    <xf numFmtId="0" fontId="60" fillId="33" borderId="0" xfId="62" applyFont="1" applyFill="1" applyBorder="1" applyAlignment="1">
      <alignment horizontal="center" vertical="distributed"/>
      <protection/>
    </xf>
    <xf numFmtId="0" fontId="60" fillId="33" borderId="32" xfId="62" applyFont="1" applyFill="1" applyBorder="1" applyAlignment="1">
      <alignment horizontal="center" vertical="distributed"/>
      <protection/>
    </xf>
    <xf numFmtId="0" fontId="60" fillId="33" borderId="13" xfId="62" applyFont="1" applyFill="1" applyBorder="1" applyAlignment="1">
      <alignment horizontal="center" vertical="distributed"/>
      <protection/>
    </xf>
    <xf numFmtId="0" fontId="60" fillId="33" borderId="22" xfId="62" applyFont="1" applyFill="1" applyBorder="1" applyAlignment="1">
      <alignment horizontal="center" vertical="distributed"/>
      <protection/>
    </xf>
    <xf numFmtId="0" fontId="60" fillId="33" borderId="14" xfId="62" applyFont="1" applyFill="1" applyBorder="1" applyAlignment="1">
      <alignment horizontal="center" vertical="distributed"/>
      <protection/>
    </xf>
    <xf numFmtId="0" fontId="60" fillId="33" borderId="10" xfId="62" applyFont="1" applyFill="1" applyBorder="1" applyAlignment="1">
      <alignment horizontal="center" vertical="center" wrapText="1"/>
      <protection/>
    </xf>
    <xf numFmtId="3" fontId="60" fillId="33" borderId="16" xfId="62" applyNumberFormat="1" applyFont="1" applyFill="1" applyBorder="1" applyAlignment="1">
      <alignment horizontal="center" vertical="center"/>
      <protection/>
    </xf>
    <xf numFmtId="3" fontId="60" fillId="33" borderId="17" xfId="62" applyNumberFormat="1" applyFont="1" applyFill="1" applyBorder="1" applyAlignment="1">
      <alignment horizontal="center" vertical="center"/>
      <protection/>
    </xf>
    <xf numFmtId="3" fontId="60" fillId="33" borderId="18" xfId="62" applyNumberFormat="1" applyFont="1" applyFill="1" applyBorder="1" applyAlignment="1">
      <alignment horizontal="center" vertical="center"/>
      <protection/>
    </xf>
    <xf numFmtId="3" fontId="60" fillId="33" borderId="11" xfId="62" applyNumberFormat="1" applyFont="1" applyFill="1" applyBorder="1" applyAlignment="1">
      <alignment horizontal="center" vertical="center"/>
      <protection/>
    </xf>
    <xf numFmtId="3" fontId="60" fillId="33" borderId="12" xfId="62" applyNumberFormat="1" applyFont="1" applyFill="1" applyBorder="1" applyAlignment="1">
      <alignment horizontal="center" vertical="center"/>
      <protection/>
    </xf>
    <xf numFmtId="0" fontId="61" fillId="33" borderId="16" xfId="62" applyFont="1" applyFill="1" applyBorder="1" applyAlignment="1">
      <alignment horizontal="left" vertical="center"/>
      <protection/>
    </xf>
    <xf numFmtId="0" fontId="61" fillId="33" borderId="17" xfId="62" applyFont="1" applyFill="1" applyBorder="1" applyAlignment="1">
      <alignment horizontal="left" vertical="center"/>
      <protection/>
    </xf>
    <xf numFmtId="0" fontId="61" fillId="33" borderId="18" xfId="62" applyFont="1" applyFill="1" applyBorder="1" applyAlignment="1">
      <alignment horizontal="left" vertical="center"/>
      <protection/>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60" fillId="33" borderId="0" xfId="62" applyFont="1" applyFill="1" applyBorder="1" applyAlignment="1">
      <alignment horizontal="left" vertical="top" wrapText="1"/>
      <protection/>
    </xf>
    <xf numFmtId="0" fontId="12" fillId="0" borderId="16" xfId="0" applyFont="1" applyFill="1" applyBorder="1" applyAlignment="1">
      <alignment vertical="center"/>
    </xf>
    <xf numFmtId="0" fontId="12" fillId="0" borderId="17" xfId="0" applyFont="1" applyFill="1" applyBorder="1" applyAlignment="1">
      <alignment vertical="center"/>
    </xf>
    <xf numFmtId="0" fontId="12" fillId="0" borderId="18" xfId="0" applyFont="1" applyFill="1" applyBorder="1" applyAlignment="1">
      <alignment vertical="center"/>
    </xf>
    <xf numFmtId="0" fontId="96" fillId="33" borderId="0" xfId="0" applyFont="1" applyFill="1" applyBorder="1" applyAlignment="1">
      <alignment horizontal="justify" vertical="center" wrapText="1"/>
    </xf>
    <xf numFmtId="0" fontId="3" fillId="33" borderId="0" xfId="0" applyFont="1" applyFill="1" applyAlignment="1">
      <alignment horizontal="justify" vertical="center" wrapText="1"/>
    </xf>
    <xf numFmtId="0" fontId="96"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97" fillId="33" borderId="16" xfId="0" applyFont="1" applyFill="1" applyBorder="1" applyAlignment="1">
      <alignment horizontal="center" vertical="center"/>
    </xf>
    <xf numFmtId="0" fontId="97" fillId="33" borderId="18" xfId="0" applyFont="1" applyFill="1" applyBorder="1" applyAlignment="1">
      <alignment horizontal="center" vertical="center"/>
    </xf>
    <xf numFmtId="0" fontId="96" fillId="34" borderId="10" xfId="0" applyFont="1" applyFill="1" applyBorder="1" applyAlignment="1">
      <alignment horizontal="center" vertical="center"/>
    </xf>
    <xf numFmtId="0" fontId="96" fillId="34" borderId="16" xfId="0" applyFont="1" applyFill="1" applyBorder="1" applyAlignment="1">
      <alignment horizontal="center" vertical="center"/>
    </xf>
    <xf numFmtId="0" fontId="96" fillId="34" borderId="18" xfId="0" applyFont="1" applyFill="1" applyBorder="1" applyAlignment="1">
      <alignment horizontal="center" vertical="center"/>
    </xf>
    <xf numFmtId="0" fontId="66" fillId="33" borderId="0" xfId="0" applyFont="1" applyFill="1" applyAlignment="1">
      <alignment horizontal="left" vertical="center" wrapText="1"/>
    </xf>
    <xf numFmtId="0" fontId="67"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0" xfId="0" applyFont="1" applyFill="1" applyBorder="1" applyAlignment="1">
      <alignment horizontal="center" vertical="center"/>
    </xf>
    <xf numFmtId="41" fontId="95" fillId="0" borderId="16" xfId="0" applyNumberFormat="1" applyFont="1" applyBorder="1" applyAlignment="1">
      <alignment horizontal="center" vertical="center" wrapText="1"/>
    </xf>
    <xf numFmtId="41" fontId="95" fillId="0" borderId="17" xfId="0" applyNumberFormat="1" applyFont="1" applyBorder="1" applyAlignment="1">
      <alignment horizontal="center" vertical="center" wrapText="1"/>
    </xf>
    <xf numFmtId="41" fontId="95" fillId="0" borderId="18" xfId="0" applyNumberFormat="1" applyFont="1" applyBorder="1" applyAlignment="1">
      <alignment horizontal="center" vertical="center" wrapText="1"/>
    </xf>
    <xf numFmtId="41" fontId="95" fillId="0" borderId="10" xfId="0" applyNumberFormat="1" applyFont="1" applyBorder="1" applyAlignment="1">
      <alignment horizontal="center" wrapText="1"/>
    </xf>
    <xf numFmtId="41" fontId="95" fillId="0" borderId="10" xfId="0" applyNumberFormat="1" applyFont="1" applyBorder="1" applyAlignment="1">
      <alignment horizontal="center"/>
    </xf>
    <xf numFmtId="0" fontId="105" fillId="33" borderId="0" xfId="0" applyFont="1" applyFill="1" applyAlignment="1">
      <alignment horizontal="left" vertical="center" wrapText="1"/>
    </xf>
    <xf numFmtId="0" fontId="95" fillId="33" borderId="0" xfId="0" applyFont="1" applyFill="1" applyAlignment="1">
      <alignment horizontal="left" vertical="center" wrapText="1"/>
    </xf>
    <xf numFmtId="0" fontId="95" fillId="0" borderId="0" xfId="0" applyFont="1" applyAlignment="1">
      <alignment/>
    </xf>
    <xf numFmtId="0" fontId="125" fillId="0" borderId="0" xfId="0" applyFont="1" applyAlignment="1">
      <alignment vertical="center"/>
    </xf>
    <xf numFmtId="0" fontId="126" fillId="0" borderId="0" xfId="0" applyFont="1" applyAlignment="1">
      <alignment/>
    </xf>
    <xf numFmtId="0" fontId="127" fillId="0" borderId="0" xfId="0" applyFont="1" applyAlignment="1">
      <alignment vertical="center"/>
    </xf>
    <xf numFmtId="0" fontId="128" fillId="0" borderId="0" xfId="0" applyFont="1" applyAlignment="1">
      <alignment vertical="center"/>
    </xf>
    <xf numFmtId="0" fontId="128" fillId="0" borderId="0" xfId="0" applyFont="1" applyAlignment="1">
      <alignment horizontal="left" vertical="center" wrapText="1"/>
    </xf>
    <xf numFmtId="0" fontId="128" fillId="0" borderId="0" xfId="0" applyFont="1" applyAlignment="1">
      <alignment horizontal="left" vertical="center" wrapText="1"/>
    </xf>
    <xf numFmtId="0" fontId="128" fillId="0" borderId="0" xfId="0" applyFont="1" applyAlignment="1">
      <alignment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3" xfId="52"/>
    <cellStyle name="Millares 2" xfId="53"/>
    <cellStyle name="Millares 2 2" xfId="54"/>
    <cellStyle name="Millares 3" xfId="55"/>
    <cellStyle name="Currency" xfId="56"/>
    <cellStyle name="Currency [0]" xfId="57"/>
    <cellStyle name="Neutral" xfId="58"/>
    <cellStyle name="No-definido" xfId="59"/>
    <cellStyle name="Normal 2" xfId="60"/>
    <cellStyle name="Normal 2 2" xfId="61"/>
    <cellStyle name="Normal 3" xfId="62"/>
    <cellStyle name="Normal 3 2" xfId="63"/>
    <cellStyle name="Normal_indice" xfId="64"/>
    <cellStyle name="Notas" xfId="65"/>
    <cellStyle name="Percent" xfId="66"/>
    <cellStyle name="Porcentaje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2" name="Picture 41" descr="pie"/>
        <xdr:cNvPicPr preferRelativeResize="1">
          <a:picLocks noChangeAspect="1"/>
        </xdr:cNvPicPr>
      </xdr:nvPicPr>
      <xdr:blipFill>
        <a:blip r:embed="rId2"/>
        <a:stretch>
          <a:fillRect/>
        </a:stretch>
      </xdr:blipFill>
      <xdr:spPr>
        <a:xfrm>
          <a:off x="0" y="17916525"/>
          <a:ext cx="1238250" cy="5715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2"/>
        <a:stretch>
          <a:fillRect/>
        </a:stretch>
      </xdr:blipFill>
      <xdr:spPr>
        <a:xfrm>
          <a:off x="0" y="17916525"/>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8152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Moldes%20Fichas\file:\\C:\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ase_empleo 2019"/>
      <sheetName val="Empleo categoria"/>
      <sheetName val="PIB2017"/>
      <sheetName val="PIB"/>
      <sheetName val="BBDD empleo"/>
      <sheetName val="Colocaciones"/>
      <sheetName val="Riego"/>
      <sheetName val="exp_rubros"/>
      <sheetName val="exp_productos"/>
      <sheetName val="Beneficio_carne"/>
      <sheetName val="Lacteos"/>
      <sheetName val="Pobreza"/>
      <sheetName val="Ambienta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63" customWidth="1"/>
    <col min="3" max="3" width="10.7109375" style="63" customWidth="1"/>
    <col min="4" max="6" width="11.421875" style="63" customWidth="1"/>
    <col min="7" max="7" width="11.140625" style="63" customWidth="1"/>
    <col min="8" max="8" width="12.00390625" style="63" customWidth="1"/>
    <col min="9" max="10" width="11.421875" style="63" customWidth="1"/>
    <col min="11" max="11" width="31.28125" style="63" customWidth="1"/>
    <col min="12" max="16384" width="11.421875" style="63" customWidth="1"/>
  </cols>
  <sheetData>
    <row r="1" spans="1:7" ht="15.75">
      <c r="A1" s="61"/>
      <c r="B1" s="62"/>
      <c r="C1" s="62"/>
      <c r="D1" s="62"/>
      <c r="E1" s="62"/>
      <c r="F1" s="62"/>
      <c r="G1" s="62"/>
    </row>
    <row r="2" spans="1:7" ht="14.25">
      <c r="A2" s="62"/>
      <c r="B2" s="62"/>
      <c r="C2" s="62"/>
      <c r="D2" s="62"/>
      <c r="E2" s="62"/>
      <c r="F2" s="62"/>
      <c r="G2" s="62"/>
    </row>
    <row r="3" spans="1:7" ht="15.75">
      <c r="A3" s="61"/>
      <c r="B3" s="62"/>
      <c r="C3" s="62"/>
      <c r="D3" s="62"/>
      <c r="E3" s="62"/>
      <c r="F3" s="62"/>
      <c r="G3" s="62"/>
    </row>
    <row r="4" spans="1:7" ht="14.25">
      <c r="A4" s="62"/>
      <c r="B4" s="62"/>
      <c r="C4" s="62"/>
      <c r="D4" s="64"/>
      <c r="E4" s="62"/>
      <c r="F4" s="62"/>
      <c r="G4" s="62"/>
    </row>
    <row r="5" spans="1:7" ht="15.75">
      <c r="A5" s="61"/>
      <c r="B5" s="62"/>
      <c r="C5" s="62"/>
      <c r="D5" s="65"/>
      <c r="E5" s="62"/>
      <c r="F5" s="62"/>
      <c r="G5" s="62"/>
    </row>
    <row r="6" spans="1:7" ht="15.75">
      <c r="A6" s="61"/>
      <c r="B6" s="62"/>
      <c r="C6" s="62"/>
      <c r="D6" s="62"/>
      <c r="E6" s="62"/>
      <c r="F6" s="62"/>
      <c r="G6" s="62"/>
    </row>
    <row r="7" spans="1:7" ht="15.75">
      <c r="A7" s="61"/>
      <c r="B7" s="62"/>
      <c r="C7" s="62"/>
      <c r="D7" s="62"/>
      <c r="E7" s="62"/>
      <c r="F7" s="62"/>
      <c r="G7" s="62"/>
    </row>
    <row r="8" spans="1:7" ht="14.25">
      <c r="A8" s="62"/>
      <c r="B8" s="62"/>
      <c r="C8" s="62"/>
      <c r="D8" s="64"/>
      <c r="E8" s="62"/>
      <c r="F8" s="62"/>
      <c r="G8" s="62"/>
    </row>
    <row r="9" spans="1:7" ht="15.75">
      <c r="A9" s="66"/>
      <c r="B9" s="62"/>
      <c r="C9" s="62"/>
      <c r="D9" s="62"/>
      <c r="E9" s="62"/>
      <c r="F9" s="62"/>
      <c r="G9" s="62"/>
    </row>
    <row r="10" spans="1:7" ht="15.75">
      <c r="A10" s="66"/>
      <c r="B10" s="62"/>
      <c r="C10" s="62"/>
      <c r="D10" s="62"/>
      <c r="E10" s="62"/>
      <c r="F10" s="62"/>
      <c r="G10" s="62"/>
    </row>
    <row r="11" spans="1:7" ht="15.75">
      <c r="A11" s="66"/>
      <c r="B11" s="62"/>
      <c r="C11" s="62"/>
      <c r="D11" s="62"/>
      <c r="E11" s="62"/>
      <c r="F11" s="62"/>
      <c r="G11" s="62"/>
    </row>
    <row r="12" spans="1:7" ht="15.75">
      <c r="A12" s="66"/>
      <c r="B12" s="62"/>
      <c r="C12" s="62"/>
      <c r="D12" s="62"/>
      <c r="E12" s="62"/>
      <c r="F12" s="62"/>
      <c r="G12" s="62"/>
    </row>
    <row r="13" spans="1:7" ht="15.75">
      <c r="A13" s="61"/>
      <c r="B13" s="62"/>
      <c r="C13" s="62"/>
      <c r="D13" s="62"/>
      <c r="E13" s="62"/>
      <c r="F13" s="62"/>
      <c r="G13" s="62"/>
    </row>
    <row r="14" spans="1:8" ht="15.75">
      <c r="A14" s="108"/>
      <c r="B14" s="109"/>
      <c r="C14" s="109"/>
      <c r="D14" s="109"/>
      <c r="E14" s="109"/>
      <c r="F14" s="109"/>
      <c r="G14" s="109"/>
      <c r="H14" s="70"/>
    </row>
    <row r="15" spans="1:8" ht="15.75">
      <c r="A15" s="108"/>
      <c r="B15" s="109"/>
      <c r="C15" s="109"/>
      <c r="D15" s="109"/>
      <c r="E15" s="109"/>
      <c r="F15" s="109"/>
      <c r="G15" s="109"/>
      <c r="H15" s="70"/>
    </row>
    <row r="16" spans="1:8" ht="51" customHeight="1">
      <c r="A16" s="109"/>
      <c r="B16" s="109"/>
      <c r="C16" s="182" t="s">
        <v>15</v>
      </c>
      <c r="D16" s="182"/>
      <c r="E16" s="182"/>
      <c r="F16" s="110"/>
      <c r="G16" s="110"/>
      <c r="H16" s="110"/>
    </row>
    <row r="17" spans="1:8" ht="46.5" customHeight="1">
      <c r="A17" s="109"/>
      <c r="B17" s="109"/>
      <c r="C17" s="183" t="s">
        <v>217</v>
      </c>
      <c r="D17" s="110"/>
      <c r="E17" s="110"/>
      <c r="F17" s="110"/>
      <c r="G17" s="110"/>
      <c r="H17" s="110"/>
    </row>
    <row r="18" spans="1:8" ht="30">
      <c r="A18" s="109"/>
      <c r="B18" s="109"/>
      <c r="C18" s="184" t="s">
        <v>380</v>
      </c>
      <c r="D18" s="110"/>
      <c r="E18" s="110"/>
      <c r="F18" s="110"/>
      <c r="G18" s="110"/>
      <c r="H18" s="110"/>
    </row>
    <row r="19" spans="1:8" ht="15">
      <c r="A19" s="109"/>
      <c r="B19" s="109"/>
      <c r="C19" s="109"/>
      <c r="D19" s="109"/>
      <c r="E19" s="109"/>
      <c r="F19" s="109"/>
      <c r="G19" s="109"/>
      <c r="H19" s="70"/>
    </row>
    <row r="20" spans="1:8" ht="15.75">
      <c r="A20" s="109"/>
      <c r="B20" s="109"/>
      <c r="C20" s="368"/>
      <c r="D20" s="368"/>
      <c r="E20" s="368"/>
      <c r="F20" s="368"/>
      <c r="G20" s="368"/>
      <c r="H20" s="368"/>
    </row>
    <row r="21" spans="1:7" ht="14.25">
      <c r="A21" s="62"/>
      <c r="B21" s="62"/>
      <c r="C21" s="62"/>
      <c r="D21" s="62"/>
      <c r="E21" s="62"/>
      <c r="F21" s="62"/>
      <c r="G21" s="62"/>
    </row>
    <row r="22" spans="1:7" ht="14.25">
      <c r="A22" s="62"/>
      <c r="B22" s="62"/>
      <c r="C22" s="62"/>
      <c r="D22" s="62"/>
      <c r="E22" s="62"/>
      <c r="F22" s="62"/>
      <c r="G22" s="62"/>
    </row>
    <row r="23" spans="1:7" ht="14.25">
      <c r="A23" s="62"/>
      <c r="B23" s="62"/>
      <c r="C23" s="62"/>
      <c r="D23" s="62"/>
      <c r="E23" s="62"/>
      <c r="F23" s="62"/>
      <c r="G23" s="62"/>
    </row>
    <row r="24" spans="1:7" ht="14.25">
      <c r="A24" s="62"/>
      <c r="B24" s="62"/>
      <c r="C24" s="62"/>
      <c r="D24" s="62"/>
      <c r="E24" s="62"/>
      <c r="F24" s="62"/>
      <c r="G24" s="62"/>
    </row>
    <row r="25" spans="1:7" ht="14.25">
      <c r="A25" s="62"/>
      <c r="B25" s="62"/>
      <c r="C25" s="62"/>
      <c r="D25" s="62"/>
      <c r="E25" s="62"/>
      <c r="F25" s="62"/>
      <c r="G25" s="62"/>
    </row>
    <row r="26" spans="1:7" ht="14.25">
      <c r="A26" s="62"/>
      <c r="B26" s="62"/>
      <c r="C26" s="62"/>
      <c r="D26" s="62"/>
      <c r="E26" s="62"/>
      <c r="F26" s="62"/>
      <c r="G26" s="62"/>
    </row>
    <row r="27" spans="1:7" ht="14.25">
      <c r="A27" s="62"/>
      <c r="B27" s="62"/>
      <c r="C27" s="62"/>
      <c r="D27" s="62"/>
      <c r="E27" s="62"/>
      <c r="F27" s="62"/>
      <c r="G27" s="62"/>
    </row>
    <row r="28" spans="1:7" ht="14.25">
      <c r="A28" s="62"/>
      <c r="B28" s="62"/>
      <c r="C28" s="62"/>
      <c r="D28" s="62"/>
      <c r="E28" s="62"/>
      <c r="F28" s="62"/>
      <c r="G28" s="62"/>
    </row>
    <row r="29" spans="1:7" ht="15.75">
      <c r="A29" s="61"/>
      <c r="B29" s="62"/>
      <c r="C29" s="62"/>
      <c r="D29" s="62"/>
      <c r="E29" s="62"/>
      <c r="F29" s="62"/>
      <c r="G29" s="62"/>
    </row>
    <row r="30" spans="1:7" ht="15.75">
      <c r="A30" s="61"/>
      <c r="B30" s="62"/>
      <c r="C30" s="62"/>
      <c r="D30" s="64"/>
      <c r="E30" s="62"/>
      <c r="F30" s="62"/>
      <c r="G30" s="62"/>
    </row>
    <row r="31" spans="1:7" ht="15.75">
      <c r="A31" s="61"/>
      <c r="B31" s="62"/>
      <c r="C31" s="62"/>
      <c r="D31" s="67"/>
      <c r="E31" s="62"/>
      <c r="F31" s="62"/>
      <c r="G31" s="62"/>
    </row>
    <row r="32" spans="1:7" ht="15.75">
      <c r="A32" s="61"/>
      <c r="B32" s="62"/>
      <c r="C32" s="62"/>
      <c r="D32" s="62"/>
      <c r="E32" s="62"/>
      <c r="F32" s="62"/>
      <c r="G32" s="62"/>
    </row>
    <row r="33" spans="1:7" ht="15.75">
      <c r="A33" s="61"/>
      <c r="B33" s="62"/>
      <c r="C33" s="62"/>
      <c r="D33" s="62"/>
      <c r="E33" s="62"/>
      <c r="F33" s="62"/>
      <c r="G33" s="62"/>
    </row>
    <row r="34" spans="1:7" ht="15.75">
      <c r="A34" s="61"/>
      <c r="B34" s="62"/>
      <c r="C34" s="62"/>
      <c r="D34" s="62"/>
      <c r="E34" s="62"/>
      <c r="F34" s="62"/>
      <c r="G34" s="62"/>
    </row>
    <row r="35" spans="1:7" ht="15.75">
      <c r="A35" s="68"/>
      <c r="B35" s="62"/>
      <c r="C35" s="68"/>
      <c r="D35" s="69"/>
      <c r="E35" s="62"/>
      <c r="F35" s="62"/>
      <c r="G35" s="62"/>
    </row>
    <row r="36" spans="1:7" ht="15.75" customHeight="1">
      <c r="A36" s="61"/>
      <c r="E36" s="62"/>
      <c r="F36" s="62"/>
      <c r="G36" s="62"/>
    </row>
    <row r="37" spans="3:7" ht="15.75">
      <c r="C37" s="61"/>
      <c r="D37" s="27" t="s">
        <v>462</v>
      </c>
      <c r="E37" s="62"/>
      <c r="F37" s="62"/>
      <c r="G37" s="62"/>
    </row>
    <row r="40" spans="1:7" ht="24.75" customHeight="1">
      <c r="A40" s="369" t="s">
        <v>105</v>
      </c>
      <c r="B40" s="369"/>
      <c r="C40" s="369"/>
      <c r="D40" s="369"/>
      <c r="E40" s="369"/>
      <c r="F40" s="369"/>
      <c r="G40" s="369"/>
    </row>
    <row r="41" spans="1:13" ht="24.75" customHeight="1">
      <c r="A41" s="370"/>
      <c r="B41" s="370"/>
      <c r="C41" s="370"/>
      <c r="D41" s="370"/>
      <c r="E41" s="370"/>
      <c r="F41" s="370"/>
      <c r="G41" s="370"/>
      <c r="I41" s="70"/>
      <c r="J41" s="70"/>
      <c r="K41" s="70"/>
      <c r="L41" s="94"/>
      <c r="M41" s="70"/>
    </row>
    <row r="42" spans="1:13" ht="24.75" customHeight="1">
      <c r="A42" s="371" t="s">
        <v>218</v>
      </c>
      <c r="B42" s="372"/>
      <c r="C42" s="372"/>
      <c r="D42" s="372"/>
      <c r="E42" s="372"/>
      <c r="F42" s="373"/>
      <c r="G42" s="93" t="s">
        <v>106</v>
      </c>
      <c r="H42" s="70"/>
      <c r="I42" s="70"/>
      <c r="J42" s="361"/>
      <c r="K42" s="361"/>
      <c r="L42" s="361"/>
      <c r="M42" s="70"/>
    </row>
    <row r="43" spans="1:13" ht="18" customHeight="1">
      <c r="A43" s="71"/>
      <c r="B43" s="362" t="s">
        <v>119</v>
      </c>
      <c r="C43" s="362"/>
      <c r="D43" s="362"/>
      <c r="E43" s="362"/>
      <c r="F43" s="362"/>
      <c r="G43" s="112" t="s">
        <v>262</v>
      </c>
      <c r="I43" s="70"/>
      <c r="J43" s="95"/>
      <c r="K43" s="96"/>
      <c r="L43" s="97"/>
      <c r="M43" s="70"/>
    </row>
    <row r="44" spans="1:13" ht="18" customHeight="1">
      <c r="A44" s="72"/>
      <c r="B44" s="363" t="s">
        <v>118</v>
      </c>
      <c r="C44" s="363"/>
      <c r="D44" s="363"/>
      <c r="E44" s="363"/>
      <c r="F44" s="364"/>
      <c r="G44" s="241">
        <v>5</v>
      </c>
      <c r="I44" s="70"/>
      <c r="J44" s="95"/>
      <c r="K44" s="96"/>
      <c r="L44" s="97"/>
      <c r="M44" s="70"/>
    </row>
    <row r="45" spans="1:13" ht="18" customHeight="1">
      <c r="A45" s="72"/>
      <c r="B45" s="363" t="s">
        <v>455</v>
      </c>
      <c r="C45" s="363"/>
      <c r="D45" s="363"/>
      <c r="E45" s="363"/>
      <c r="F45" s="364"/>
      <c r="G45" s="241">
        <v>6</v>
      </c>
      <c r="I45" s="70"/>
      <c r="J45" s="95"/>
      <c r="K45" s="96"/>
      <c r="L45" s="97"/>
      <c r="M45" s="70"/>
    </row>
    <row r="46" spans="1:13" ht="18" customHeight="1">
      <c r="A46" s="72"/>
      <c r="B46" s="363" t="s">
        <v>114</v>
      </c>
      <c r="C46" s="363"/>
      <c r="D46" s="363"/>
      <c r="E46" s="363"/>
      <c r="F46" s="363"/>
      <c r="G46" s="113" t="s">
        <v>456</v>
      </c>
      <c r="I46" s="70"/>
      <c r="J46" s="95"/>
      <c r="K46" s="96"/>
      <c r="L46" s="97"/>
      <c r="M46" s="70"/>
    </row>
    <row r="47" spans="1:13" ht="18" customHeight="1">
      <c r="A47" s="72"/>
      <c r="B47" s="91" t="s">
        <v>115</v>
      </c>
      <c r="C47" s="91"/>
      <c r="D47" s="91"/>
      <c r="E47" s="91"/>
      <c r="F47" s="92"/>
      <c r="G47" s="111" t="s">
        <v>457</v>
      </c>
      <c r="I47" s="70"/>
      <c r="J47" s="95"/>
      <c r="K47" s="96"/>
      <c r="L47" s="97"/>
      <c r="M47" s="70"/>
    </row>
    <row r="48" spans="1:13" ht="18" customHeight="1">
      <c r="A48" s="72"/>
      <c r="B48" s="91" t="s">
        <v>121</v>
      </c>
      <c r="C48" s="91"/>
      <c r="D48" s="91"/>
      <c r="E48" s="91"/>
      <c r="F48" s="92"/>
      <c r="G48" s="111" t="s">
        <v>458</v>
      </c>
      <c r="I48" s="70"/>
      <c r="J48" s="95"/>
      <c r="K48" s="96"/>
      <c r="L48" s="97"/>
      <c r="M48" s="70"/>
    </row>
    <row r="49" spans="1:13" ht="18" customHeight="1">
      <c r="A49" s="72"/>
      <c r="B49" s="91" t="s">
        <v>122</v>
      </c>
      <c r="C49" s="91"/>
      <c r="D49" s="91"/>
      <c r="E49" s="91"/>
      <c r="F49" s="92"/>
      <c r="G49" s="111" t="s">
        <v>381</v>
      </c>
      <c r="I49" s="70"/>
      <c r="J49" s="95"/>
      <c r="K49" s="96"/>
      <c r="L49" s="97"/>
      <c r="M49" s="70"/>
    </row>
    <row r="50" spans="1:13" ht="18" customHeight="1">
      <c r="A50" s="72"/>
      <c r="B50" s="91" t="s">
        <v>123</v>
      </c>
      <c r="C50" s="91"/>
      <c r="D50" s="91"/>
      <c r="E50" s="91"/>
      <c r="F50" s="92"/>
      <c r="G50" s="111" t="s">
        <v>260</v>
      </c>
      <c r="I50" s="70"/>
      <c r="J50" s="95"/>
      <c r="K50" s="96"/>
      <c r="L50" s="97"/>
      <c r="M50" s="70"/>
    </row>
    <row r="51" spans="1:13" ht="18" customHeight="1">
      <c r="A51" s="72"/>
      <c r="B51" s="91" t="s">
        <v>120</v>
      </c>
      <c r="C51" s="91"/>
      <c r="D51" s="91"/>
      <c r="E51" s="91"/>
      <c r="F51" s="92"/>
      <c r="G51" s="111" t="s">
        <v>459</v>
      </c>
      <c r="I51" s="70"/>
      <c r="J51" s="95"/>
      <c r="K51" s="96"/>
      <c r="L51" s="97"/>
      <c r="M51" s="70"/>
    </row>
    <row r="52" spans="1:13" ht="18" customHeight="1">
      <c r="A52" s="72"/>
      <c r="B52" s="91" t="s">
        <v>116</v>
      </c>
      <c r="C52" s="91"/>
      <c r="D52" s="91"/>
      <c r="E52" s="91"/>
      <c r="F52" s="92"/>
      <c r="G52" s="111" t="s">
        <v>460</v>
      </c>
      <c r="I52" s="70"/>
      <c r="J52" s="95"/>
      <c r="K52" s="96"/>
      <c r="L52" s="97"/>
      <c r="M52" s="70"/>
    </row>
    <row r="53" spans="1:13" ht="18" customHeight="1">
      <c r="A53" s="72"/>
      <c r="B53" s="91" t="s">
        <v>117</v>
      </c>
      <c r="C53" s="91"/>
      <c r="D53" s="91"/>
      <c r="E53" s="91"/>
      <c r="F53" s="92"/>
      <c r="G53" s="111" t="s">
        <v>461</v>
      </c>
      <c r="I53" s="70"/>
      <c r="J53" s="95"/>
      <c r="K53" s="96"/>
      <c r="L53" s="97"/>
      <c r="M53" s="70"/>
    </row>
    <row r="54" ht="18" customHeight="1"/>
    <row r="55" ht="18" customHeight="1"/>
    <row r="56" ht="18" customHeight="1"/>
    <row r="57" spans="1:13" ht="15" customHeight="1">
      <c r="A57" s="73"/>
      <c r="B57" s="74"/>
      <c r="C57" s="75"/>
      <c r="D57" s="75"/>
      <c r="E57" s="75"/>
      <c r="F57" s="75"/>
      <c r="G57" s="76"/>
      <c r="I57" s="70"/>
      <c r="J57" s="70"/>
      <c r="K57" s="70"/>
      <c r="L57" s="98"/>
      <c r="M57" s="70"/>
    </row>
    <row r="58" spans="1:13" ht="15" customHeight="1">
      <c r="A58" s="365" t="s">
        <v>273</v>
      </c>
      <c r="B58" s="365"/>
      <c r="C58" s="365"/>
      <c r="D58" s="365"/>
      <c r="E58" s="365"/>
      <c r="F58" s="365"/>
      <c r="G58" s="365"/>
      <c r="H58" s="365"/>
      <c r="I58" s="70"/>
      <c r="J58" s="70"/>
      <c r="K58" s="70"/>
      <c r="L58" s="98"/>
      <c r="M58" s="70"/>
    </row>
    <row r="59" spans="1:13" ht="15" customHeight="1">
      <c r="A59" s="73"/>
      <c r="B59" s="74"/>
      <c r="C59" s="75"/>
      <c r="D59" s="64"/>
      <c r="E59" s="75"/>
      <c r="F59" s="75"/>
      <c r="G59" s="76"/>
      <c r="I59" s="70"/>
      <c r="J59" s="70"/>
      <c r="K59" s="70"/>
      <c r="L59" s="98"/>
      <c r="M59" s="70"/>
    </row>
    <row r="60" spans="1:7" ht="15" customHeight="1">
      <c r="A60" s="77"/>
      <c r="B60" s="78"/>
      <c r="C60" s="79"/>
      <c r="D60" s="79"/>
      <c r="E60" s="79"/>
      <c r="F60" s="79"/>
      <c r="G60" s="80"/>
    </row>
    <row r="61" spans="1:8" ht="15" customHeight="1">
      <c r="A61" s="366" t="s">
        <v>107</v>
      </c>
      <c r="B61" s="366"/>
      <c r="C61" s="366"/>
      <c r="D61" s="366"/>
      <c r="E61" s="366"/>
      <c r="F61" s="366"/>
      <c r="G61" s="366"/>
      <c r="H61" s="366"/>
    </row>
    <row r="62" spans="1:8" ht="15" customHeight="1">
      <c r="A62" s="366" t="s">
        <v>108</v>
      </c>
      <c r="B62" s="366"/>
      <c r="C62" s="366"/>
      <c r="D62" s="366"/>
      <c r="E62" s="366"/>
      <c r="F62" s="366"/>
      <c r="G62" s="366"/>
      <c r="H62" s="366"/>
    </row>
    <row r="63" spans="1:7" ht="15" customHeight="1">
      <c r="A63" s="85"/>
      <c r="B63" s="79"/>
      <c r="C63" s="79"/>
      <c r="D63" s="79"/>
      <c r="E63" s="79"/>
      <c r="F63" s="79"/>
      <c r="G63" s="80"/>
    </row>
    <row r="64" spans="1:7" ht="15" customHeight="1">
      <c r="A64" s="85"/>
      <c r="B64" s="79"/>
      <c r="C64" s="79"/>
      <c r="D64" s="79"/>
      <c r="E64" s="79"/>
      <c r="F64" s="79"/>
      <c r="G64" s="80"/>
    </row>
    <row r="65" spans="1:7" ht="15" customHeight="1">
      <c r="A65" s="77"/>
      <c r="B65" s="81"/>
      <c r="C65" s="79"/>
      <c r="D65" s="79"/>
      <c r="E65" s="79"/>
      <c r="F65" s="79"/>
      <c r="G65" s="80"/>
    </row>
    <row r="66" spans="1:8" ht="15" customHeight="1">
      <c r="A66" s="367" t="s">
        <v>375</v>
      </c>
      <c r="B66" s="367"/>
      <c r="C66" s="367"/>
      <c r="D66" s="367"/>
      <c r="E66" s="367"/>
      <c r="F66" s="367"/>
      <c r="G66" s="367"/>
      <c r="H66" s="367"/>
    </row>
    <row r="67" spans="1:8" s="263" customFormat="1" ht="15" customHeight="1">
      <c r="A67" s="366" t="s">
        <v>356</v>
      </c>
      <c r="B67" s="366"/>
      <c r="C67" s="366"/>
      <c r="D67" s="366"/>
      <c r="E67" s="366"/>
      <c r="F67" s="366"/>
      <c r="G67" s="366"/>
      <c r="H67" s="366"/>
    </row>
    <row r="68" spans="1:7" ht="15" customHeight="1">
      <c r="A68" s="77"/>
      <c r="B68" s="81"/>
      <c r="C68" s="79"/>
      <c r="D68" s="86"/>
      <c r="E68" s="79"/>
      <c r="F68" s="79"/>
      <c r="G68" s="80"/>
    </row>
    <row r="69" spans="1:7" ht="15" customHeight="1">
      <c r="A69" s="77"/>
      <c r="B69" s="81"/>
      <c r="C69" s="79"/>
      <c r="D69" s="86"/>
      <c r="E69" s="79"/>
      <c r="F69" s="79"/>
      <c r="G69" s="80"/>
    </row>
    <row r="70" spans="1:7" ht="15" customHeight="1">
      <c r="A70" s="77"/>
      <c r="B70" s="81"/>
      <c r="C70" s="79"/>
      <c r="D70" s="86"/>
      <c r="E70" s="79"/>
      <c r="F70" s="79"/>
      <c r="G70" s="80"/>
    </row>
    <row r="71" spans="1:8" ht="15" customHeight="1">
      <c r="A71" s="365" t="s">
        <v>109</v>
      </c>
      <c r="B71" s="365"/>
      <c r="C71" s="365"/>
      <c r="D71" s="365"/>
      <c r="E71" s="365"/>
      <c r="F71" s="365"/>
      <c r="G71" s="365"/>
      <c r="H71" s="365"/>
    </row>
    <row r="78" spans="1:7" ht="15" customHeight="1">
      <c r="A78" s="77"/>
      <c r="B78" s="81"/>
      <c r="C78" s="79"/>
      <c r="D78" s="79"/>
      <c r="E78" s="79"/>
      <c r="F78" s="79"/>
      <c r="G78" s="80"/>
    </row>
    <row r="79" spans="1:7" ht="15" customHeight="1">
      <c r="A79" s="77"/>
      <c r="B79" s="81"/>
      <c r="C79" s="79"/>
      <c r="D79" s="79"/>
      <c r="E79" s="79"/>
      <c r="F79" s="79"/>
      <c r="G79" s="80"/>
    </row>
    <row r="80" spans="1:7" ht="15" customHeight="1">
      <c r="A80" s="87"/>
      <c r="B80" s="87"/>
      <c r="C80" s="87"/>
      <c r="D80" s="79"/>
      <c r="E80" s="79"/>
      <c r="F80" s="79"/>
      <c r="G80" s="80"/>
    </row>
    <row r="81" spans="1:7" ht="12.75" customHeight="1">
      <c r="A81" s="88" t="s">
        <v>110</v>
      </c>
      <c r="C81" s="70"/>
      <c r="D81" s="87"/>
      <c r="E81" s="87"/>
      <c r="F81" s="87"/>
      <c r="G81" s="87"/>
    </row>
    <row r="82" spans="1:7" ht="10.5" customHeight="1">
      <c r="A82" s="88" t="s">
        <v>111</v>
      </c>
      <c r="C82" s="70"/>
      <c r="D82" s="70"/>
      <c r="E82" s="70"/>
      <c r="F82" s="70"/>
      <c r="G82" s="70"/>
    </row>
    <row r="83" spans="1:7" ht="10.5" customHeight="1">
      <c r="A83" s="88" t="s">
        <v>112</v>
      </c>
      <c r="C83" s="70"/>
      <c r="D83" s="70"/>
      <c r="E83" s="70"/>
      <c r="F83" s="70"/>
      <c r="G83" s="70"/>
    </row>
    <row r="84" spans="1:7" ht="10.5" customHeight="1">
      <c r="A84" s="89" t="s">
        <v>113</v>
      </c>
      <c r="B84" s="90"/>
      <c r="C84" s="70"/>
      <c r="D84" s="70"/>
      <c r="E84" s="70"/>
      <c r="F84" s="70"/>
      <c r="G84" s="70"/>
    </row>
    <row r="85" ht="10.5" customHeight="1"/>
    <row r="86" spans="1:7" ht="10.5" customHeight="1">
      <c r="A86" s="88"/>
      <c r="C86" s="70"/>
      <c r="D86" s="70"/>
      <c r="E86" s="70"/>
      <c r="F86" s="70"/>
      <c r="G86" s="70"/>
    </row>
    <row r="87" spans="1:7" ht="10.5" customHeight="1">
      <c r="A87" s="88"/>
      <c r="C87" s="70"/>
      <c r="D87" s="70"/>
      <c r="E87" s="70"/>
      <c r="F87" s="70"/>
      <c r="G87" s="70"/>
    </row>
    <row r="88" spans="1:7" ht="10.5" customHeight="1">
      <c r="A88" s="89"/>
      <c r="B88" s="90"/>
      <c r="C88" s="70"/>
      <c r="D88" s="70"/>
      <c r="E88" s="70"/>
      <c r="F88" s="70"/>
      <c r="G88" s="70"/>
    </row>
    <row r="89" ht="10.5" customHeight="1"/>
    <row r="90" ht="10.5" customHeight="1"/>
    <row r="91" spans="1:7" ht="14.25">
      <c r="A91" s="359"/>
      <c r="B91" s="359"/>
      <c r="C91" s="359"/>
      <c r="D91" s="359"/>
      <c r="E91" s="359"/>
      <c r="F91" s="359"/>
      <c r="G91" s="359"/>
    </row>
    <row r="92" spans="1:7" ht="19.5">
      <c r="A92" s="83"/>
      <c r="B92" s="83"/>
      <c r="C92" s="99"/>
      <c r="D92" s="83"/>
      <c r="E92" s="83"/>
      <c r="F92" s="83"/>
      <c r="G92" s="83"/>
    </row>
    <row r="93" spans="1:8" ht="19.5">
      <c r="A93" s="85"/>
      <c r="B93" s="100"/>
      <c r="C93" s="99"/>
      <c r="D93" s="100"/>
      <c r="E93" s="100"/>
      <c r="F93" s="100"/>
      <c r="G93" s="101"/>
      <c r="H93" s="70"/>
    </row>
    <row r="94" spans="1:7" ht="15.75">
      <c r="A94" s="79"/>
      <c r="B94" s="79"/>
      <c r="C94" s="61"/>
      <c r="D94" s="79"/>
      <c r="E94" s="79"/>
      <c r="F94" s="79"/>
      <c r="G94" s="102"/>
    </row>
    <row r="95" spans="1:7" ht="15.75">
      <c r="A95" s="82"/>
      <c r="B95" s="87"/>
      <c r="C95" s="103"/>
      <c r="D95" s="83"/>
      <c r="E95" s="83"/>
      <c r="F95" s="83"/>
      <c r="G95" s="104"/>
    </row>
    <row r="96" spans="1:7" ht="15.75">
      <c r="A96" s="82"/>
      <c r="B96" s="87"/>
      <c r="C96" s="103"/>
      <c r="D96" s="83"/>
      <c r="E96" s="83"/>
      <c r="F96" s="83"/>
      <c r="G96" s="104"/>
    </row>
    <row r="97" spans="1:7" ht="14.25">
      <c r="A97" s="82"/>
      <c r="B97" s="87"/>
      <c r="C97" s="83"/>
      <c r="D97" s="83"/>
      <c r="E97" s="83"/>
      <c r="F97" s="83"/>
      <c r="G97" s="104"/>
    </row>
    <row r="98" spans="1:7" ht="14.25">
      <c r="A98" s="82"/>
      <c r="B98" s="87"/>
      <c r="C98" s="83"/>
      <c r="D98" s="83"/>
      <c r="E98" s="83"/>
      <c r="F98" s="83"/>
      <c r="G98" s="104"/>
    </row>
    <row r="99" spans="1:7" ht="14.25">
      <c r="A99" s="82"/>
      <c r="B99" s="87"/>
      <c r="C99" s="83"/>
      <c r="D99" s="83"/>
      <c r="E99" s="83"/>
      <c r="F99" s="83"/>
      <c r="G99" s="104"/>
    </row>
    <row r="100" spans="1:7" ht="14.25">
      <c r="A100" s="82"/>
      <c r="B100" s="87"/>
      <c r="C100" s="83"/>
      <c r="D100" s="83"/>
      <c r="E100" s="83"/>
      <c r="F100" s="83"/>
      <c r="G100" s="104"/>
    </row>
    <row r="101" spans="1:7" ht="14.25">
      <c r="A101" s="82"/>
      <c r="B101" s="87"/>
      <c r="C101" s="83"/>
      <c r="D101" s="83"/>
      <c r="E101" s="83"/>
      <c r="F101" s="83"/>
      <c r="G101" s="104"/>
    </row>
    <row r="102" spans="1:7" ht="14.25">
      <c r="A102" s="82"/>
      <c r="B102" s="87"/>
      <c r="C102" s="83"/>
      <c r="D102" s="83"/>
      <c r="E102" s="83"/>
      <c r="F102" s="83"/>
      <c r="G102" s="104"/>
    </row>
    <row r="103" spans="1:7" ht="14.25">
      <c r="A103" s="82"/>
      <c r="B103" s="87"/>
      <c r="C103" s="83"/>
      <c r="D103" s="83"/>
      <c r="E103" s="83"/>
      <c r="F103" s="83"/>
      <c r="G103" s="104"/>
    </row>
    <row r="104" spans="1:7" ht="14.25">
      <c r="A104" s="82"/>
      <c r="B104" s="87"/>
      <c r="C104" s="87"/>
      <c r="D104" s="87"/>
      <c r="E104" s="83"/>
      <c r="F104" s="83"/>
      <c r="G104" s="104"/>
    </row>
    <row r="105" spans="1:7" ht="14.25">
      <c r="A105" s="82"/>
      <c r="B105" s="87"/>
      <c r="C105" s="83"/>
      <c r="D105" s="83"/>
      <c r="E105" s="83"/>
      <c r="F105" s="83"/>
      <c r="G105" s="104"/>
    </row>
    <row r="106" spans="1:7" ht="14.25">
      <c r="A106" s="82"/>
      <c r="B106" s="87"/>
      <c r="C106" s="83"/>
      <c r="D106" s="83"/>
      <c r="E106" s="83"/>
      <c r="F106" s="83"/>
      <c r="G106" s="104"/>
    </row>
    <row r="107" spans="1:7" ht="14.25">
      <c r="A107" s="82"/>
      <c r="B107" s="87"/>
      <c r="C107" s="83"/>
      <c r="D107" s="83"/>
      <c r="E107" s="83"/>
      <c r="F107" s="83"/>
      <c r="G107" s="104"/>
    </row>
    <row r="108" spans="1:7" ht="14.25">
      <c r="A108" s="82"/>
      <c r="B108" s="87"/>
      <c r="C108" s="83"/>
      <c r="D108" s="83"/>
      <c r="E108" s="83"/>
      <c r="F108" s="83"/>
      <c r="G108" s="104"/>
    </row>
    <row r="109" spans="1:7" ht="14.25">
      <c r="A109" s="82"/>
      <c r="B109" s="87"/>
      <c r="C109" s="83"/>
      <c r="D109" s="83"/>
      <c r="E109" s="83"/>
      <c r="F109" s="83"/>
      <c r="G109" s="104"/>
    </row>
    <row r="110" spans="1:7" ht="14.25">
      <c r="A110" s="82"/>
      <c r="B110" s="87"/>
      <c r="C110" s="83"/>
      <c r="D110" s="83"/>
      <c r="E110" s="83"/>
      <c r="F110" s="83"/>
      <c r="G110" s="104"/>
    </row>
    <row r="111" spans="1:7" ht="14.25">
      <c r="A111" s="82"/>
      <c r="B111" s="87"/>
      <c r="C111" s="83"/>
      <c r="D111" s="83"/>
      <c r="E111" s="83"/>
      <c r="F111" s="83"/>
      <c r="G111" s="104"/>
    </row>
    <row r="112" spans="1:7" ht="14.25">
      <c r="A112" s="82"/>
      <c r="B112" s="87"/>
      <c r="C112" s="83"/>
      <c r="D112" s="83"/>
      <c r="E112" s="83"/>
      <c r="F112" s="83"/>
      <c r="G112" s="104"/>
    </row>
    <row r="113" spans="1:7" ht="14.25">
      <c r="A113" s="82"/>
      <c r="B113" s="87"/>
      <c r="C113" s="83"/>
      <c r="D113" s="83"/>
      <c r="E113" s="83"/>
      <c r="F113" s="83"/>
      <c r="G113" s="104"/>
    </row>
    <row r="114" spans="1:7" ht="15" customHeight="1">
      <c r="A114" s="82"/>
      <c r="B114" s="83"/>
      <c r="C114" s="83"/>
      <c r="D114" s="83"/>
      <c r="E114" s="83"/>
      <c r="F114" s="83"/>
      <c r="G114" s="84"/>
    </row>
    <row r="115" spans="1:9" ht="14.25">
      <c r="A115" s="85"/>
      <c r="B115" s="100"/>
      <c r="C115" s="100"/>
      <c r="D115" s="100"/>
      <c r="E115" s="100"/>
      <c r="F115" s="100"/>
      <c r="G115" s="101"/>
      <c r="H115" s="70"/>
      <c r="I115" s="70"/>
    </row>
    <row r="116" spans="1:7" ht="14.25">
      <c r="A116" s="85"/>
      <c r="B116" s="79"/>
      <c r="C116" s="79"/>
      <c r="D116" s="79"/>
      <c r="E116" s="79"/>
      <c r="F116" s="79"/>
      <c r="G116" s="80"/>
    </row>
    <row r="117" spans="1:7" ht="14.25">
      <c r="A117" s="82"/>
      <c r="B117" s="87"/>
      <c r="C117" s="83"/>
      <c r="D117" s="83"/>
      <c r="E117" s="83"/>
      <c r="F117" s="83"/>
      <c r="G117" s="104"/>
    </row>
    <row r="118" spans="1:7" ht="14.25">
      <c r="A118" s="82"/>
      <c r="B118" s="87"/>
      <c r="C118" s="83"/>
      <c r="D118" s="83"/>
      <c r="E118" s="83"/>
      <c r="F118" s="83"/>
      <c r="G118" s="104"/>
    </row>
    <row r="119" spans="1:7" ht="14.25">
      <c r="A119" s="82"/>
      <c r="B119" s="87"/>
      <c r="C119" s="83"/>
      <c r="D119" s="83"/>
      <c r="E119" s="83"/>
      <c r="F119" s="83"/>
      <c r="G119" s="104"/>
    </row>
    <row r="120" spans="1:7" ht="14.25">
      <c r="A120" s="82"/>
      <c r="B120" s="87"/>
      <c r="C120" s="83"/>
      <c r="D120" s="83"/>
      <c r="E120" s="83"/>
      <c r="F120" s="83"/>
      <c r="G120" s="104"/>
    </row>
    <row r="121" spans="1:7" ht="14.25">
      <c r="A121" s="82"/>
      <c r="B121" s="87"/>
      <c r="C121" s="83"/>
      <c r="D121" s="83"/>
      <c r="E121" s="83"/>
      <c r="F121" s="83"/>
      <c r="G121" s="104"/>
    </row>
    <row r="122" spans="1:7" ht="14.25">
      <c r="A122" s="82"/>
      <c r="B122" s="87"/>
      <c r="C122" s="83"/>
      <c r="D122" s="83"/>
      <c r="E122" s="83"/>
      <c r="F122" s="83"/>
      <c r="G122" s="104"/>
    </row>
    <row r="123" spans="1:7" ht="14.25">
      <c r="A123" s="82"/>
      <c r="B123" s="87"/>
      <c r="C123" s="83"/>
      <c r="D123" s="83"/>
      <c r="E123" s="83"/>
      <c r="F123" s="83"/>
      <c r="G123" s="104"/>
    </row>
    <row r="124" spans="1:7" ht="14.25">
      <c r="A124" s="82"/>
      <c r="B124" s="87"/>
      <c r="C124" s="83"/>
      <c r="D124" s="83"/>
      <c r="E124" s="83"/>
      <c r="F124" s="83"/>
      <c r="G124" s="104"/>
    </row>
    <row r="125" spans="1:7" ht="14.25">
      <c r="A125" s="82"/>
      <c r="B125" s="87"/>
      <c r="C125" s="83"/>
      <c r="D125" s="83"/>
      <c r="E125" s="83"/>
      <c r="F125" s="83"/>
      <c r="G125" s="104"/>
    </row>
    <row r="126" spans="1:7" ht="14.25">
      <c r="A126" s="82"/>
      <c r="B126" s="87"/>
      <c r="C126" s="83"/>
      <c r="D126" s="83"/>
      <c r="E126" s="83"/>
      <c r="F126" s="83"/>
      <c r="G126" s="104"/>
    </row>
    <row r="127" spans="1:7" ht="14.25">
      <c r="A127" s="82"/>
      <c r="B127" s="87"/>
      <c r="C127" s="83"/>
      <c r="D127" s="83"/>
      <c r="E127" s="83"/>
      <c r="F127" s="83"/>
      <c r="G127" s="104"/>
    </row>
    <row r="128" spans="1:9" ht="14.25">
      <c r="A128" s="82"/>
      <c r="B128" s="105"/>
      <c r="C128" s="83"/>
      <c r="D128" s="83"/>
      <c r="E128" s="83"/>
      <c r="F128" s="83"/>
      <c r="G128" s="104"/>
      <c r="H128" s="70"/>
      <c r="I128" s="70"/>
    </row>
    <row r="129" spans="1:9" ht="14.25">
      <c r="A129" s="360"/>
      <c r="B129" s="360"/>
      <c r="C129" s="360"/>
      <c r="D129" s="360"/>
      <c r="E129" s="360"/>
      <c r="F129" s="360"/>
      <c r="G129" s="360"/>
      <c r="H129" s="70"/>
      <c r="I129" s="70"/>
    </row>
    <row r="130" spans="1:7" ht="14.25">
      <c r="A130" s="106"/>
      <c r="B130" s="106"/>
      <c r="C130" s="106"/>
      <c r="D130" s="106"/>
      <c r="E130" s="106"/>
      <c r="F130" s="106"/>
      <c r="G130" s="106"/>
    </row>
    <row r="131" spans="1:7" ht="14.25">
      <c r="A131" s="107"/>
      <c r="B131" s="107"/>
      <c r="C131" s="107"/>
      <c r="D131" s="107"/>
      <c r="E131" s="107"/>
      <c r="F131" s="107"/>
      <c r="G131" s="107"/>
    </row>
    <row r="132" spans="4:7" ht="14.25">
      <c r="D132" s="87"/>
      <c r="E132" s="87"/>
      <c r="F132" s="87"/>
      <c r="G132" s="87"/>
    </row>
    <row r="133" spans="4:7" ht="10.5" customHeight="1">
      <c r="D133" s="70"/>
      <c r="E133" s="70"/>
      <c r="F133" s="70"/>
      <c r="G133" s="70"/>
    </row>
    <row r="134" spans="4:7" ht="10.5" customHeight="1">
      <c r="D134" s="70"/>
      <c r="E134" s="70"/>
      <c r="F134" s="70"/>
      <c r="G134" s="70"/>
    </row>
    <row r="135" spans="4:7" ht="10.5" customHeight="1">
      <c r="D135" s="70"/>
      <c r="E135" s="70"/>
      <c r="F135" s="70"/>
      <c r="G135" s="70"/>
    </row>
    <row r="136" spans="4:7" ht="10.5" customHeight="1">
      <c r="D136" s="70"/>
      <c r="E136" s="70"/>
      <c r="F136" s="70"/>
      <c r="G136" s="70"/>
    </row>
    <row r="137" ht="10.5" customHeight="1"/>
  </sheetData>
  <sheetProtection/>
  <mergeCells count="16">
    <mergeCell ref="A66:H66"/>
    <mergeCell ref="A67:H67"/>
    <mergeCell ref="C20:H20"/>
    <mergeCell ref="A40:G41"/>
    <mergeCell ref="A42:F42"/>
    <mergeCell ref="B45:F45"/>
    <mergeCell ref="A91:G91"/>
    <mergeCell ref="A129:G129"/>
    <mergeCell ref="J42:L42"/>
    <mergeCell ref="B43:F43"/>
    <mergeCell ref="B46:F46"/>
    <mergeCell ref="B44:F44"/>
    <mergeCell ref="A58:H58"/>
    <mergeCell ref="A71:H71"/>
    <mergeCell ref="A61:H61"/>
    <mergeCell ref="A62:H62"/>
  </mergeCells>
  <hyperlinks>
    <hyperlink ref="G43" location="'Economía regional'!A1" display="3"/>
    <hyperlink ref="G46" location="'Aspectos GyD - Perfil productor'!A1" display="2"/>
    <hyperlink ref="G47" location="'Aspectos GyD - Perfil productor'!A1" display="2"/>
    <hyperlink ref="G48" location="'Cultivos Información Anual'!A1" display="5-6"/>
    <hyperlink ref="G49" location="'Ganadería y Riego'!A1" display="5"/>
    <hyperlink ref="G50" location="Exportaciones!A1" display="9"/>
    <hyperlink ref="G52" location="'División Político-Adminisrativa'!A1" display="7"/>
    <hyperlink ref="G53" location="Autoridades!A1" display="11"/>
    <hyperlink ref="G51" location="'Cultivos Información Censal'!A1" display="3 - 4"/>
    <hyperlink ref="G44" location="'Antecedentes sociales'!A1" display="12-13-14"/>
    <hyperlink ref="G45" location="'Antecedentes ambientales'!A1" display="'Antecedentes ambientales'!A1"/>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4" max="7" man="1"/>
  </rowBreaks>
  <drawing r:id="rId1"/>
</worksheet>
</file>

<file path=xl/worksheets/sheet10.xml><?xml version="1.0" encoding="utf-8"?>
<worksheet xmlns="http://schemas.openxmlformats.org/spreadsheetml/2006/main" xmlns:r="http://schemas.openxmlformats.org/officeDocument/2006/relationships">
  <dimension ref="A1:G44"/>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4" width="20.8515625" style="2" customWidth="1"/>
    <col min="5" max="5" width="22.57421875" style="2" customWidth="1"/>
    <col min="6" max="16384" width="11.421875" style="2" customWidth="1"/>
  </cols>
  <sheetData>
    <row r="1" ht="15.75" customHeight="1">
      <c r="A1" s="1" t="s">
        <v>65</v>
      </c>
    </row>
    <row r="2" ht="15.75" customHeight="1">
      <c r="A2" s="1"/>
    </row>
    <row r="3" ht="15.75" customHeight="1"/>
    <row r="4" spans="1:5" ht="21" customHeight="1">
      <c r="A4" s="467" t="s">
        <v>158</v>
      </c>
      <c r="B4" s="468"/>
      <c r="D4" s="466" t="s">
        <v>191</v>
      </c>
      <c r="E4" s="466"/>
    </row>
    <row r="5" spans="1:5" ht="15.75" customHeight="1">
      <c r="A5" s="421" t="s">
        <v>66</v>
      </c>
      <c r="B5" s="423"/>
      <c r="D5" s="421" t="s">
        <v>66</v>
      </c>
      <c r="E5" s="423"/>
    </row>
    <row r="6" spans="1:5" ht="15.75" customHeight="1">
      <c r="A6" s="464" t="s">
        <v>160</v>
      </c>
      <c r="B6" s="465"/>
      <c r="D6" s="464" t="s">
        <v>180</v>
      </c>
      <c r="E6" s="465"/>
    </row>
    <row r="7" spans="1:5" ht="15.75" customHeight="1">
      <c r="A7" s="464" t="s">
        <v>161</v>
      </c>
      <c r="B7" s="465"/>
      <c r="D7" s="464" t="s">
        <v>181</v>
      </c>
      <c r="E7" s="465"/>
    </row>
    <row r="8" spans="1:5" ht="15.75" customHeight="1">
      <c r="A8" s="464" t="s">
        <v>162</v>
      </c>
      <c r="B8" s="465"/>
      <c r="D8" s="464" t="s">
        <v>182</v>
      </c>
      <c r="E8" s="465"/>
    </row>
    <row r="9" spans="1:5" ht="15.75" customHeight="1">
      <c r="A9" s="464" t="s">
        <v>163</v>
      </c>
      <c r="B9" s="465"/>
      <c r="D9" s="464" t="s">
        <v>183</v>
      </c>
      <c r="E9" s="465"/>
    </row>
    <row r="10" spans="1:5" ht="15.75" customHeight="1">
      <c r="A10" s="464" t="s">
        <v>159</v>
      </c>
      <c r="B10" s="465"/>
      <c r="D10" s="464" t="s">
        <v>184</v>
      </c>
      <c r="E10" s="465"/>
    </row>
    <row r="11" spans="1:5" ht="15.75" customHeight="1">
      <c r="A11" s="464" t="s">
        <v>164</v>
      </c>
      <c r="B11" s="465"/>
      <c r="D11" s="464" t="s">
        <v>185</v>
      </c>
      <c r="E11" s="465"/>
    </row>
    <row r="12" spans="1:5" ht="15.75" customHeight="1">
      <c r="A12" s="464" t="s">
        <v>165</v>
      </c>
      <c r="B12" s="465"/>
      <c r="D12" s="464" t="s">
        <v>186</v>
      </c>
      <c r="E12" s="465"/>
    </row>
    <row r="13" spans="1:5" ht="15.75" customHeight="1">
      <c r="A13" s="464" t="s">
        <v>166</v>
      </c>
      <c r="B13" s="465"/>
      <c r="D13" s="464" t="s">
        <v>187</v>
      </c>
      <c r="E13" s="465"/>
    </row>
    <row r="14" spans="1:5" ht="15.75" customHeight="1">
      <c r="A14" s="464" t="s">
        <v>167</v>
      </c>
      <c r="B14" s="465"/>
      <c r="D14" s="464" t="s">
        <v>188</v>
      </c>
      <c r="E14" s="465"/>
    </row>
    <row r="15" spans="1:5" ht="15.75" customHeight="1">
      <c r="A15" s="464" t="s">
        <v>168</v>
      </c>
      <c r="B15" s="465"/>
      <c r="D15" s="464" t="s">
        <v>189</v>
      </c>
      <c r="E15" s="465"/>
    </row>
    <row r="16" spans="1:5" ht="15.75" customHeight="1">
      <c r="A16" s="464" t="s">
        <v>169</v>
      </c>
      <c r="B16" s="465"/>
      <c r="D16" s="464" t="s">
        <v>190</v>
      </c>
      <c r="E16" s="465"/>
    </row>
    <row r="17" spans="1:5" ht="15.75" customHeight="1">
      <c r="A17" s="464" t="s">
        <v>170</v>
      </c>
      <c r="B17" s="465"/>
      <c r="D17" s="242"/>
      <c r="E17" s="242"/>
    </row>
    <row r="18" spans="1:5" ht="15.75" customHeight="1">
      <c r="A18" s="464" t="s">
        <v>171</v>
      </c>
      <c r="B18" s="465"/>
      <c r="D18" s="242"/>
      <c r="E18" s="242"/>
    </row>
    <row r="19" spans="1:5" ht="15.75" customHeight="1">
      <c r="A19" s="464" t="s">
        <v>172</v>
      </c>
      <c r="B19" s="465"/>
      <c r="D19" s="242"/>
      <c r="E19" s="242"/>
    </row>
    <row r="20" spans="1:5" ht="15.75" customHeight="1">
      <c r="A20" s="464" t="s">
        <v>173</v>
      </c>
      <c r="B20" s="465"/>
      <c r="D20" s="242"/>
      <c r="E20" s="242"/>
    </row>
    <row r="21" spans="1:5" ht="15.75" customHeight="1">
      <c r="A21" s="464" t="s">
        <v>174</v>
      </c>
      <c r="B21" s="465"/>
      <c r="D21" s="242"/>
      <c r="E21" s="242"/>
    </row>
    <row r="22" spans="1:5" ht="15.75" customHeight="1">
      <c r="A22" s="464" t="s">
        <v>175</v>
      </c>
      <c r="B22" s="465"/>
      <c r="D22" s="242"/>
      <c r="E22" s="242"/>
    </row>
    <row r="23" spans="1:5" ht="15.75" customHeight="1">
      <c r="A23" s="464" t="s">
        <v>176</v>
      </c>
      <c r="B23" s="465"/>
      <c r="D23" s="242"/>
      <c r="E23" s="242"/>
    </row>
    <row r="24" spans="1:5" ht="15.75" customHeight="1">
      <c r="A24" s="464" t="s">
        <v>177</v>
      </c>
      <c r="B24" s="465"/>
      <c r="D24" s="242"/>
      <c r="E24" s="242"/>
    </row>
    <row r="25" spans="1:5" ht="15.75" customHeight="1">
      <c r="A25" s="464" t="s">
        <v>178</v>
      </c>
      <c r="B25" s="465"/>
      <c r="D25" s="242"/>
      <c r="E25" s="242"/>
    </row>
    <row r="26" spans="1:5" ht="15.75" customHeight="1">
      <c r="A26" s="464" t="s">
        <v>179</v>
      </c>
      <c r="B26" s="465"/>
      <c r="D26" s="242"/>
      <c r="E26" s="242"/>
    </row>
    <row r="27" spans="1:5" ht="15.75" customHeight="1">
      <c r="A27" s="243"/>
      <c r="B27" s="243"/>
      <c r="D27" s="242"/>
      <c r="E27" s="242"/>
    </row>
    <row r="28" spans="4:5" ht="15.75" customHeight="1">
      <c r="D28" s="242"/>
      <c r="E28" s="242"/>
    </row>
    <row r="29" spans="4:5" ht="15.75" customHeight="1">
      <c r="D29" s="242"/>
      <c r="E29" s="242"/>
    </row>
    <row r="30" spans="4:5" ht="15.75" customHeight="1">
      <c r="D30" s="242"/>
      <c r="E30" s="242"/>
    </row>
    <row r="31" spans="1:5" ht="15.75" customHeight="1">
      <c r="A31" s="419" t="s">
        <v>323</v>
      </c>
      <c r="B31" s="419"/>
      <c r="C31" s="419"/>
      <c r="D31" s="419"/>
      <c r="E31" s="419"/>
    </row>
    <row r="32" spans="1:5" ht="15.75" customHeight="1">
      <c r="A32" s="419"/>
      <c r="B32" s="419"/>
      <c r="C32" s="419"/>
      <c r="D32" s="419"/>
      <c r="E32" s="419"/>
    </row>
    <row r="33" spans="1:5" ht="15.75" customHeight="1">
      <c r="A33" s="243"/>
      <c r="B33" s="243"/>
      <c r="D33" s="242"/>
      <c r="E33" s="242"/>
    </row>
    <row r="34" ht="15.75" customHeight="1">
      <c r="F34" s="36"/>
    </row>
    <row r="35" spans="6:7" ht="15.75" customHeight="1">
      <c r="F35" s="36"/>
      <c r="G35" s="114"/>
    </row>
    <row r="36" ht="15.75" customHeight="1">
      <c r="G36" s="114"/>
    </row>
    <row r="37" ht="15.75" customHeight="1">
      <c r="G37" s="114"/>
    </row>
    <row r="38" ht="15.75" customHeight="1">
      <c r="G38" s="114"/>
    </row>
    <row r="39" ht="15.75" customHeight="1">
      <c r="G39" s="114"/>
    </row>
    <row r="40" ht="15.75" customHeight="1">
      <c r="G40" s="114"/>
    </row>
    <row r="41" ht="15.75" customHeight="1">
      <c r="G41" s="114"/>
    </row>
    <row r="42" ht="15.75" customHeight="1">
      <c r="G42" s="114"/>
    </row>
    <row r="43" ht="15.75" customHeight="1">
      <c r="G43" s="114"/>
    </row>
    <row r="44" ht="15.75" customHeight="1">
      <c r="G44" s="114"/>
    </row>
  </sheetData>
  <sheetProtection/>
  <mergeCells count="37">
    <mergeCell ref="A25:B25"/>
    <mergeCell ref="A9:B9"/>
    <mergeCell ref="A11:B11"/>
    <mergeCell ref="A12:B12"/>
    <mergeCell ref="A13:B13"/>
    <mergeCell ref="A14:B14"/>
    <mergeCell ref="A15:B15"/>
    <mergeCell ref="A23:B23"/>
    <mergeCell ref="A24:B24"/>
    <mergeCell ref="D4:E4"/>
    <mergeCell ref="A16:B16"/>
    <mergeCell ref="A17:B17"/>
    <mergeCell ref="A18:B18"/>
    <mergeCell ref="A19:B19"/>
    <mergeCell ref="A20:B20"/>
    <mergeCell ref="A10:B10"/>
    <mergeCell ref="D5:E5"/>
    <mergeCell ref="A4:B4"/>
    <mergeCell ref="A5:B5"/>
    <mergeCell ref="A31:E32"/>
    <mergeCell ref="D11:E11"/>
    <mergeCell ref="D12:E12"/>
    <mergeCell ref="D13:E13"/>
    <mergeCell ref="D14:E14"/>
    <mergeCell ref="A26:B26"/>
    <mergeCell ref="A21:B21"/>
    <mergeCell ref="D15:E15"/>
    <mergeCell ref="D16:E16"/>
    <mergeCell ref="A22:B22"/>
    <mergeCell ref="D6:E6"/>
    <mergeCell ref="D7:E7"/>
    <mergeCell ref="D8:E8"/>
    <mergeCell ref="D9:E9"/>
    <mergeCell ref="D10:E10"/>
    <mergeCell ref="A6:B6"/>
    <mergeCell ref="A7:B7"/>
    <mergeCell ref="A8:B8"/>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la Araucanía</oddHeader>
  </headerFooter>
</worksheet>
</file>

<file path=xl/worksheets/sheet11.xml><?xml version="1.0" encoding="utf-8"?>
<worksheet xmlns="http://schemas.openxmlformats.org/spreadsheetml/2006/main" xmlns:r="http://schemas.openxmlformats.org/officeDocument/2006/relationships">
  <dimension ref="A1:G64"/>
  <sheetViews>
    <sheetView view="pageBreakPreview" zoomScale="96" zoomScaleSheetLayoutView="96" zoomScalePageLayoutView="0" workbookViewId="0" topLeftCell="A1">
      <selection activeCell="A1" sqref="A1"/>
    </sheetView>
  </sheetViews>
  <sheetFormatPr defaultColWidth="11.421875" defaultRowHeight="15"/>
  <cols>
    <col min="1" max="1" width="41.8515625" style="189" customWidth="1"/>
    <col min="2" max="2" width="32.140625" style="189" customWidth="1"/>
    <col min="3" max="3" width="8.8515625" style="189" customWidth="1"/>
    <col min="4" max="4" width="43.7109375" style="189" bestFit="1" customWidth="1"/>
    <col min="5" max="5" width="26.00390625" style="189" bestFit="1" customWidth="1"/>
    <col min="6" max="6" width="9.57421875" style="189" bestFit="1" customWidth="1"/>
    <col min="7" max="16384" width="11.421875" style="189" customWidth="1"/>
  </cols>
  <sheetData>
    <row r="1" ht="21">
      <c r="A1" s="188" t="s">
        <v>61</v>
      </c>
    </row>
    <row r="2" spans="3:7" ht="21">
      <c r="C2" s="188"/>
      <c r="D2" s="188"/>
      <c r="E2" s="188"/>
      <c r="F2" s="188"/>
      <c r="G2" s="188"/>
    </row>
    <row r="3" spans="1:7" ht="21">
      <c r="A3" s="246" t="s">
        <v>7</v>
      </c>
      <c r="B3" s="246" t="s">
        <v>45</v>
      </c>
      <c r="C3" s="188"/>
      <c r="D3" s="246" t="s">
        <v>12</v>
      </c>
      <c r="E3" s="246" t="s">
        <v>47</v>
      </c>
      <c r="F3" s="246" t="s">
        <v>45</v>
      </c>
      <c r="G3" s="188"/>
    </row>
    <row r="4" spans="1:7" ht="21">
      <c r="A4" s="190" t="s">
        <v>328</v>
      </c>
      <c r="B4" s="245" t="s">
        <v>329</v>
      </c>
      <c r="D4" s="190" t="s">
        <v>192</v>
      </c>
      <c r="E4" s="190" t="s">
        <v>159</v>
      </c>
      <c r="F4" s="245" t="s">
        <v>46</v>
      </c>
      <c r="G4" s="188"/>
    </row>
    <row r="5" spans="1:7" ht="21">
      <c r="A5" s="190" t="s">
        <v>211</v>
      </c>
      <c r="B5" s="245" t="s">
        <v>78</v>
      </c>
      <c r="D5" s="190" t="s">
        <v>297</v>
      </c>
      <c r="E5" s="190" t="s">
        <v>162</v>
      </c>
      <c r="F5" s="245" t="s">
        <v>43</v>
      </c>
      <c r="G5" s="188"/>
    </row>
    <row r="6" spans="1:7" ht="21">
      <c r="A6" s="190" t="s">
        <v>330</v>
      </c>
      <c r="B6" s="245" t="s">
        <v>92</v>
      </c>
      <c r="D6" s="190" t="s">
        <v>194</v>
      </c>
      <c r="E6" s="190" t="s">
        <v>170</v>
      </c>
      <c r="F6" s="245" t="s">
        <v>78</v>
      </c>
      <c r="G6" s="188"/>
    </row>
    <row r="7" spans="1:7" ht="21">
      <c r="A7" s="190" t="s">
        <v>331</v>
      </c>
      <c r="B7" s="245" t="s">
        <v>329</v>
      </c>
      <c r="D7" s="190" t="s">
        <v>195</v>
      </c>
      <c r="E7" s="190" t="s">
        <v>177</v>
      </c>
      <c r="F7" s="245" t="s">
        <v>78</v>
      </c>
      <c r="G7" s="188"/>
    </row>
    <row r="8" spans="1:6" ht="21">
      <c r="A8" s="190" t="s">
        <v>212</v>
      </c>
      <c r="B8" s="245" t="s">
        <v>46</v>
      </c>
      <c r="D8" s="190" t="s">
        <v>196</v>
      </c>
      <c r="E8" s="190" t="s">
        <v>169</v>
      </c>
      <c r="F8" s="245" t="s">
        <v>46</v>
      </c>
    </row>
    <row r="9" spans="1:6" ht="21">
      <c r="A9" s="247"/>
      <c r="B9" s="247"/>
      <c r="D9" s="190" t="s">
        <v>309</v>
      </c>
      <c r="E9" s="190" t="s">
        <v>160</v>
      </c>
      <c r="F9" s="245" t="s">
        <v>79</v>
      </c>
    </row>
    <row r="10" spans="1:6" ht="21">
      <c r="A10" s="191"/>
      <c r="B10" s="192"/>
      <c r="D10" s="190" t="s">
        <v>298</v>
      </c>
      <c r="E10" s="190" t="s">
        <v>173</v>
      </c>
      <c r="F10" s="245" t="s">
        <v>43</v>
      </c>
    </row>
    <row r="11" spans="1:6" ht="21">
      <c r="A11" s="246" t="s">
        <v>8</v>
      </c>
      <c r="B11" s="246" t="s">
        <v>45</v>
      </c>
      <c r="D11" s="190" t="s">
        <v>310</v>
      </c>
      <c r="E11" s="190" t="s">
        <v>164</v>
      </c>
      <c r="F11" s="245" t="s">
        <v>79</v>
      </c>
    </row>
    <row r="12" spans="1:6" ht="21">
      <c r="A12" s="193" t="s">
        <v>332</v>
      </c>
      <c r="B12" s="245" t="s">
        <v>78</v>
      </c>
      <c r="D12" s="190" t="s">
        <v>197</v>
      </c>
      <c r="E12" s="190" t="s">
        <v>174</v>
      </c>
      <c r="F12" s="245" t="s">
        <v>46</v>
      </c>
    </row>
    <row r="13" spans="1:6" ht="21">
      <c r="A13" s="193" t="s">
        <v>277</v>
      </c>
      <c r="B13" s="245" t="s">
        <v>46</v>
      </c>
      <c r="D13" s="190" t="s">
        <v>299</v>
      </c>
      <c r="E13" s="190" t="s">
        <v>166</v>
      </c>
      <c r="F13" s="245" t="s">
        <v>43</v>
      </c>
    </row>
    <row r="14" spans="1:6" ht="21">
      <c r="A14" s="193" t="s">
        <v>276</v>
      </c>
      <c r="B14" s="245" t="s">
        <v>46</v>
      </c>
      <c r="D14" s="190" t="s">
        <v>198</v>
      </c>
      <c r="E14" s="190" t="s">
        <v>163</v>
      </c>
      <c r="F14" s="245" t="s">
        <v>92</v>
      </c>
    </row>
    <row r="15" spans="1:6" ht="21">
      <c r="A15" s="193" t="s">
        <v>213</v>
      </c>
      <c r="B15" s="245" t="s">
        <v>92</v>
      </c>
      <c r="D15" s="190" t="s">
        <v>199</v>
      </c>
      <c r="E15" s="190" t="s">
        <v>178</v>
      </c>
      <c r="F15" s="245" t="s">
        <v>46</v>
      </c>
    </row>
    <row r="16" spans="1:6" ht="21">
      <c r="A16" s="193" t="s">
        <v>333</v>
      </c>
      <c r="B16" s="245" t="s">
        <v>329</v>
      </c>
      <c r="D16" s="190" t="s">
        <v>200</v>
      </c>
      <c r="E16" s="190" t="s">
        <v>201</v>
      </c>
      <c r="F16" s="245" t="s">
        <v>92</v>
      </c>
    </row>
    <row r="17" spans="1:6" ht="21">
      <c r="A17" s="193" t="s">
        <v>334</v>
      </c>
      <c r="B17" s="245" t="s">
        <v>78</v>
      </c>
      <c r="D17" s="190" t="s">
        <v>300</v>
      </c>
      <c r="E17" s="190" t="s">
        <v>172</v>
      </c>
      <c r="F17" s="245" t="s">
        <v>78</v>
      </c>
    </row>
    <row r="18" spans="1:6" ht="21">
      <c r="A18" s="193" t="s">
        <v>215</v>
      </c>
      <c r="B18" s="245" t="s">
        <v>46</v>
      </c>
      <c r="D18" s="190" t="s">
        <v>202</v>
      </c>
      <c r="E18" s="190" t="s">
        <v>176</v>
      </c>
      <c r="F18" s="245" t="s">
        <v>46</v>
      </c>
    </row>
    <row r="19" spans="1:6" ht="21">
      <c r="A19" s="193" t="s">
        <v>335</v>
      </c>
      <c r="B19" s="245" t="s">
        <v>46</v>
      </c>
      <c r="D19" s="190" t="s">
        <v>203</v>
      </c>
      <c r="E19" s="190" t="s">
        <v>167</v>
      </c>
      <c r="F19" s="245" t="s">
        <v>79</v>
      </c>
    </row>
    <row r="20" spans="1:6" ht="21">
      <c r="A20" s="193" t="s">
        <v>216</v>
      </c>
      <c r="B20" s="245" t="s">
        <v>193</v>
      </c>
      <c r="D20" s="190" t="s">
        <v>278</v>
      </c>
      <c r="E20" s="190" t="s">
        <v>168</v>
      </c>
      <c r="F20" s="245" t="s">
        <v>78</v>
      </c>
    </row>
    <row r="21" spans="1:6" ht="21">
      <c r="A21" s="193" t="s">
        <v>336</v>
      </c>
      <c r="B21" s="245" t="s">
        <v>329</v>
      </c>
      <c r="D21" s="190" t="s">
        <v>301</v>
      </c>
      <c r="E21" s="190" t="s">
        <v>171</v>
      </c>
      <c r="F21" s="245" t="s">
        <v>43</v>
      </c>
    </row>
    <row r="22" spans="1:6" ht="21">
      <c r="A22" s="190" t="s">
        <v>214</v>
      </c>
      <c r="B22" s="245" t="s">
        <v>337</v>
      </c>
      <c r="D22" s="190" t="s">
        <v>204</v>
      </c>
      <c r="E22" s="190" t="s">
        <v>165</v>
      </c>
      <c r="F22" s="245" t="s">
        <v>78</v>
      </c>
    </row>
    <row r="23" spans="4:6" ht="21">
      <c r="D23" s="190" t="s">
        <v>205</v>
      </c>
      <c r="E23" s="190" t="s">
        <v>175</v>
      </c>
      <c r="F23" s="245" t="s">
        <v>46</v>
      </c>
    </row>
    <row r="24" spans="1:6" ht="21">
      <c r="A24" s="247"/>
      <c r="B24" s="247"/>
      <c r="D24" s="190" t="s">
        <v>206</v>
      </c>
      <c r="E24" s="190" t="s">
        <v>179</v>
      </c>
      <c r="F24" s="245" t="s">
        <v>79</v>
      </c>
    </row>
    <row r="25" spans="1:6" ht="21">
      <c r="A25" s="471" t="s">
        <v>9</v>
      </c>
      <c r="B25" s="471"/>
      <c r="D25" s="190" t="s">
        <v>302</v>
      </c>
      <c r="E25" s="190" t="s">
        <v>180</v>
      </c>
      <c r="F25" s="245" t="s">
        <v>79</v>
      </c>
    </row>
    <row r="26" spans="1:6" ht="21">
      <c r="A26" s="470" t="s">
        <v>387</v>
      </c>
      <c r="B26" s="470"/>
      <c r="D26" s="190" t="s">
        <v>303</v>
      </c>
      <c r="E26" s="190" t="s">
        <v>182</v>
      </c>
      <c r="F26" s="245" t="s">
        <v>79</v>
      </c>
    </row>
    <row r="27" spans="1:6" ht="21">
      <c r="A27" s="194"/>
      <c r="B27" s="192"/>
      <c r="D27" s="190" t="s">
        <v>207</v>
      </c>
      <c r="E27" s="190" t="s">
        <v>190</v>
      </c>
      <c r="F27" s="245" t="s">
        <v>79</v>
      </c>
    </row>
    <row r="28" spans="1:6" ht="21">
      <c r="A28" s="472"/>
      <c r="B28" s="472"/>
      <c r="D28" s="190" t="s">
        <v>208</v>
      </c>
      <c r="E28" s="190" t="s">
        <v>185</v>
      </c>
      <c r="F28" s="245" t="s">
        <v>43</v>
      </c>
    </row>
    <row r="29" spans="1:6" ht="21">
      <c r="A29" s="246" t="s">
        <v>10</v>
      </c>
      <c r="B29" s="246" t="s">
        <v>44</v>
      </c>
      <c r="D29" s="190" t="s">
        <v>304</v>
      </c>
      <c r="E29" s="190" t="s">
        <v>186</v>
      </c>
      <c r="F29" s="245" t="s">
        <v>305</v>
      </c>
    </row>
    <row r="30" spans="1:6" ht="21">
      <c r="A30" s="190" t="s">
        <v>338</v>
      </c>
      <c r="B30" s="190" t="s">
        <v>156</v>
      </c>
      <c r="D30" s="190" t="s">
        <v>209</v>
      </c>
      <c r="E30" s="190" t="s">
        <v>184</v>
      </c>
      <c r="F30" s="245" t="s">
        <v>43</v>
      </c>
    </row>
    <row r="31" spans="1:6" ht="21">
      <c r="A31" s="190" t="s">
        <v>339</v>
      </c>
      <c r="B31" s="190" t="s">
        <v>157</v>
      </c>
      <c r="D31" s="190" t="s">
        <v>306</v>
      </c>
      <c r="E31" s="190" t="s">
        <v>187</v>
      </c>
      <c r="F31" s="245" t="s">
        <v>48</v>
      </c>
    </row>
    <row r="32" spans="1:6" ht="21">
      <c r="A32" s="194"/>
      <c r="B32" s="192"/>
      <c r="D32" s="190" t="s">
        <v>210</v>
      </c>
      <c r="E32" s="190" t="s">
        <v>183</v>
      </c>
      <c r="F32" s="245" t="s">
        <v>78</v>
      </c>
    </row>
    <row r="33" spans="1:6" ht="21">
      <c r="A33" s="194"/>
      <c r="B33" s="192"/>
      <c r="D33" s="190" t="s">
        <v>261</v>
      </c>
      <c r="E33" s="190" t="s">
        <v>181</v>
      </c>
      <c r="F33" s="245" t="s">
        <v>79</v>
      </c>
    </row>
    <row r="34" spans="1:6" ht="21">
      <c r="A34" s="471" t="s">
        <v>11</v>
      </c>
      <c r="B34" s="471"/>
      <c r="D34" s="190" t="s">
        <v>307</v>
      </c>
      <c r="E34" s="190" t="s">
        <v>188</v>
      </c>
      <c r="F34" s="245" t="s">
        <v>79</v>
      </c>
    </row>
    <row r="35" spans="1:6" ht="21">
      <c r="A35" s="470" t="s">
        <v>340</v>
      </c>
      <c r="B35" s="470"/>
      <c r="D35" s="190" t="s">
        <v>308</v>
      </c>
      <c r="E35" s="190" t="s">
        <v>189</v>
      </c>
      <c r="F35" s="245" t="s">
        <v>78</v>
      </c>
    </row>
    <row r="36" spans="1:6" ht="21">
      <c r="A36" s="469" t="s">
        <v>233</v>
      </c>
      <c r="B36" s="469"/>
      <c r="C36" s="469"/>
      <c r="D36" s="469"/>
      <c r="E36" s="469"/>
      <c r="F36" s="469"/>
    </row>
    <row r="64" spans="1:3" s="188" customFormat="1" ht="21">
      <c r="A64" s="189"/>
      <c r="B64" s="189"/>
      <c r="C64" s="189"/>
    </row>
  </sheetData>
  <sheetProtection/>
  <mergeCells count="6">
    <mergeCell ref="A36:F36"/>
    <mergeCell ref="A35:B35"/>
    <mergeCell ref="A25:B25"/>
    <mergeCell ref="A26:B26"/>
    <mergeCell ref="A28:B28"/>
    <mergeCell ref="A34:B34"/>
  </mergeCells>
  <printOptions horizontalCentered="1"/>
  <pageMargins left="0.5905511811023623" right="0.5905511811023623" top="0.5905511811023623" bottom="0.5905511811023623" header="0.31496062992125984" footer="0.31496062992125984"/>
  <pageSetup horizontalDpi="600" verticalDpi="600" orientation="landscape" scale="65" r:id="rId1"/>
  <headerFooter>
    <oddHeader>&amp;R&amp;12Región de la Araucanía</oddHeader>
  </headerFooter>
  <rowBreaks count="1" manualBreakCount="1">
    <brk id="36" max="5" man="1"/>
  </rowBreaks>
</worksheet>
</file>

<file path=xl/worksheets/sheet2.xml><?xml version="1.0" encoding="utf-8"?>
<worksheet xmlns="http://schemas.openxmlformats.org/spreadsheetml/2006/main" xmlns:r="http://schemas.openxmlformats.org/officeDocument/2006/relationships">
  <dimension ref="A1:P128"/>
  <sheetViews>
    <sheetView showGridLines="0" view="pageBreakPreview" zoomScale="69" zoomScaleNormal="90" zoomScaleSheetLayoutView="69" zoomScalePageLayoutView="0" workbookViewId="0" topLeftCell="A1">
      <selection activeCell="A1" sqref="A1"/>
    </sheetView>
  </sheetViews>
  <sheetFormatPr defaultColWidth="11.421875" defaultRowHeight="15"/>
  <cols>
    <col min="1" max="1" width="50.421875" style="2" customWidth="1"/>
    <col min="2" max="2" width="15.28125" style="2" customWidth="1"/>
    <col min="3" max="3" width="16.28125" style="2" customWidth="1"/>
    <col min="4" max="4" width="15.7109375" style="2" customWidth="1"/>
    <col min="5" max="5" width="14.7109375" style="2" customWidth="1"/>
    <col min="6" max="6" width="13.140625" style="2" customWidth="1"/>
    <col min="7" max="7" width="15.28125" style="2" customWidth="1"/>
    <col min="8" max="8" width="19.28125" style="2" customWidth="1"/>
    <col min="9" max="9" width="18.421875" style="2" customWidth="1"/>
    <col min="10" max="10" width="13.28125" style="2" customWidth="1"/>
    <col min="11" max="16384" width="11.421875" style="2" customWidth="1"/>
  </cols>
  <sheetData>
    <row r="1" ht="15">
      <c r="A1" s="1" t="s">
        <v>56</v>
      </c>
    </row>
    <row r="2" ht="15">
      <c r="A2" s="1"/>
    </row>
    <row r="3" spans="1:16" ht="15">
      <c r="A3" s="330" t="s">
        <v>405</v>
      </c>
      <c r="B3" s="331"/>
      <c r="C3" s="331"/>
      <c r="D3" s="331"/>
      <c r="E3" s="331"/>
      <c r="F3" s="331"/>
      <c r="K3" s="330"/>
      <c r="L3" s="331"/>
      <c r="M3" s="331"/>
      <c r="N3" s="331"/>
      <c r="O3" s="331"/>
      <c r="P3" s="331"/>
    </row>
    <row r="4" spans="1:16" ht="15">
      <c r="A4" s="330" t="s">
        <v>406</v>
      </c>
      <c r="B4" s="1"/>
      <c r="C4" s="1"/>
      <c r="D4" s="1"/>
      <c r="E4" s="1"/>
      <c r="F4" s="1"/>
      <c r="K4" s="330"/>
      <c r="L4" s="331"/>
      <c r="M4" s="331"/>
      <c r="N4" s="331"/>
      <c r="O4" s="331"/>
      <c r="P4" s="331"/>
    </row>
    <row r="5" spans="1:16" ht="15">
      <c r="A5" s="374" t="s">
        <v>15</v>
      </c>
      <c r="B5" s="376" t="s">
        <v>407</v>
      </c>
      <c r="C5" s="376"/>
      <c r="D5" s="376"/>
      <c r="E5" s="376"/>
      <c r="F5" s="377" t="s">
        <v>408</v>
      </c>
      <c r="K5" s="330"/>
      <c r="L5" s="331"/>
      <c r="M5" s="331"/>
      <c r="N5" s="331"/>
      <c r="O5" s="331"/>
      <c r="P5" s="331"/>
    </row>
    <row r="6" spans="1:16" ht="60.75" customHeight="1">
      <c r="A6" s="375"/>
      <c r="B6" s="332" t="s">
        <v>409</v>
      </c>
      <c r="C6" s="332" t="s">
        <v>410</v>
      </c>
      <c r="D6" s="332" t="s">
        <v>411</v>
      </c>
      <c r="E6" s="332" t="s">
        <v>412</v>
      </c>
      <c r="F6" s="378"/>
      <c r="K6" s="330"/>
      <c r="L6" s="331"/>
      <c r="M6" s="331"/>
      <c r="N6" s="331"/>
      <c r="O6" s="331"/>
      <c r="P6" s="331"/>
    </row>
    <row r="7" spans="1:16" ht="15">
      <c r="A7" s="333" t="s">
        <v>413</v>
      </c>
      <c r="B7" s="334">
        <v>1126.32750238713</v>
      </c>
      <c r="C7" s="335">
        <v>6.14620175643414</v>
      </c>
      <c r="D7" s="334">
        <v>58.7839603235781</v>
      </c>
      <c r="E7" s="335">
        <v>-4.584175730923379</v>
      </c>
      <c r="F7" s="335">
        <v>1.2277494205155415</v>
      </c>
      <c r="K7" s="330"/>
      <c r="L7" s="331"/>
      <c r="M7" s="331"/>
      <c r="N7" s="331"/>
      <c r="O7" s="331"/>
      <c r="P7" s="331"/>
    </row>
    <row r="8" spans="1:16" ht="15">
      <c r="A8" s="333" t="s">
        <v>360</v>
      </c>
      <c r="B8" s="334">
        <v>3336.54099074375</v>
      </c>
      <c r="C8" s="335">
        <v>2.49088112005329</v>
      </c>
      <c r="D8" s="334">
        <v>2.49261033214694</v>
      </c>
      <c r="E8" s="335">
        <v>-2.114928865234289</v>
      </c>
      <c r="F8" s="335">
        <v>0.046772043341053</v>
      </c>
      <c r="K8" s="330"/>
      <c r="L8" s="331"/>
      <c r="M8" s="331"/>
      <c r="N8" s="331"/>
      <c r="O8" s="331"/>
      <c r="P8" s="331"/>
    </row>
    <row r="9" spans="1:16" ht="15">
      <c r="A9" s="333" t="s">
        <v>361</v>
      </c>
      <c r="B9" s="334">
        <v>13641.542664027</v>
      </c>
      <c r="C9" s="335">
        <v>-2.98528691846858</v>
      </c>
      <c r="D9" s="334">
        <v>3.54831848990051</v>
      </c>
      <c r="E9" s="335">
        <v>0.3496990536326239</v>
      </c>
      <c r="F9" s="335">
        <v>0.07707408979227956</v>
      </c>
      <c r="K9" s="330"/>
      <c r="L9" s="331"/>
      <c r="M9" s="331"/>
      <c r="N9" s="331"/>
      <c r="O9" s="331"/>
      <c r="P9" s="331"/>
    </row>
    <row r="10" spans="1:16" ht="15">
      <c r="A10" s="333" t="s">
        <v>362</v>
      </c>
      <c r="B10" s="334">
        <v>3539.34643339946</v>
      </c>
      <c r="C10" s="335">
        <v>-1.07371864418061</v>
      </c>
      <c r="D10" s="334">
        <v>62.4749230819839</v>
      </c>
      <c r="E10" s="335">
        <v>-3.5972508961402583</v>
      </c>
      <c r="F10" s="335">
        <v>1.6737307850709136</v>
      </c>
      <c r="K10" s="330"/>
      <c r="L10" s="331"/>
      <c r="M10" s="331"/>
      <c r="N10" s="331"/>
      <c r="O10" s="331"/>
      <c r="P10" s="331"/>
    </row>
    <row r="11" spans="1:16" ht="15">
      <c r="A11" s="333" t="s">
        <v>363</v>
      </c>
      <c r="B11" s="334">
        <v>4135.14265417026</v>
      </c>
      <c r="C11" s="335">
        <v>1.66617045215394</v>
      </c>
      <c r="D11" s="334">
        <v>290.762323565645</v>
      </c>
      <c r="E11" s="335">
        <v>1.319961956521376</v>
      </c>
      <c r="F11" s="335">
        <v>5.757875615906324</v>
      </c>
      <c r="K11" s="330"/>
      <c r="L11" s="331"/>
      <c r="M11" s="331"/>
      <c r="N11" s="331"/>
      <c r="O11" s="331"/>
      <c r="P11" s="331"/>
    </row>
    <row r="12" spans="1:16" ht="15">
      <c r="A12" s="333" t="s">
        <v>364</v>
      </c>
      <c r="B12" s="334">
        <v>12390.2463483727</v>
      </c>
      <c r="C12" s="335">
        <v>2.33752574098811</v>
      </c>
      <c r="D12" s="334">
        <v>498.550138582124</v>
      </c>
      <c r="E12" s="335">
        <v>1.2655711424057525</v>
      </c>
      <c r="F12" s="335">
        <v>9.40984014134297</v>
      </c>
      <c r="K12" s="330"/>
      <c r="L12" s="331"/>
      <c r="M12" s="331"/>
      <c r="N12" s="331"/>
      <c r="O12" s="331"/>
      <c r="P12" s="331"/>
    </row>
    <row r="13" spans="1:16" ht="15">
      <c r="A13" s="333" t="s">
        <v>414</v>
      </c>
      <c r="B13" s="334">
        <v>62372.1038250841</v>
      </c>
      <c r="C13" s="335">
        <v>1.10486824841365</v>
      </c>
      <c r="D13" s="334">
        <v>524.259222986549</v>
      </c>
      <c r="E13" s="335">
        <v>-0.4999330821317649</v>
      </c>
      <c r="F13" s="335">
        <v>11.13318486084547</v>
      </c>
      <c r="K13" s="330"/>
      <c r="L13" s="331"/>
      <c r="M13" s="331"/>
      <c r="N13" s="331"/>
      <c r="O13" s="331"/>
      <c r="P13" s="331"/>
    </row>
    <row r="14" spans="1:16" ht="15">
      <c r="A14" s="333" t="s">
        <v>415</v>
      </c>
      <c r="B14" s="334">
        <v>6463.92656232221</v>
      </c>
      <c r="C14" s="335">
        <v>-2.21104910915064</v>
      </c>
      <c r="D14" s="334">
        <v>808.771029907428</v>
      </c>
      <c r="E14" s="335">
        <v>-6.07109535092799</v>
      </c>
      <c r="F14" s="335">
        <v>18.644869997773764</v>
      </c>
      <c r="K14" s="330"/>
      <c r="L14" s="331"/>
      <c r="M14" s="331"/>
      <c r="N14" s="331"/>
      <c r="O14" s="331"/>
      <c r="P14" s="331"/>
    </row>
    <row r="15" spans="1:16" ht="15">
      <c r="A15" s="333" t="s">
        <v>416</v>
      </c>
      <c r="B15" s="334">
        <v>4597.74844729499</v>
      </c>
      <c r="C15" s="335">
        <v>-0.606790668542967</v>
      </c>
      <c r="D15" s="334">
        <v>603.56662820084</v>
      </c>
      <c r="E15" s="335">
        <v>-3.3893550549258133</v>
      </c>
      <c r="F15" s="335">
        <v>13.771797468281626</v>
      </c>
      <c r="K15" s="330"/>
      <c r="L15" s="331"/>
      <c r="M15" s="331"/>
      <c r="N15" s="331"/>
      <c r="O15" s="331"/>
      <c r="P15" s="331"/>
    </row>
    <row r="16" spans="1:16" ht="15">
      <c r="A16" s="333" t="s">
        <v>417</v>
      </c>
      <c r="B16" s="334">
        <v>10633.9072501142</v>
      </c>
      <c r="C16" s="335">
        <v>2.4800480459692</v>
      </c>
      <c r="D16" s="334">
        <v>617.320023556524</v>
      </c>
      <c r="E16" s="335">
        <v>-1.0595154539791096</v>
      </c>
      <c r="F16" s="335">
        <v>15.593995283414017</v>
      </c>
      <c r="K16" s="330"/>
      <c r="L16" s="331"/>
      <c r="M16" s="331"/>
      <c r="N16" s="331"/>
      <c r="O16" s="331"/>
      <c r="P16" s="331"/>
    </row>
    <row r="17" spans="1:16" ht="15">
      <c r="A17" s="333" t="s">
        <v>281</v>
      </c>
      <c r="B17" s="334">
        <v>3786.62082758739</v>
      </c>
      <c r="C17" s="335">
        <v>2.67982173914203</v>
      </c>
      <c r="D17" s="334">
        <v>372.486871390088</v>
      </c>
      <c r="E17" s="335">
        <v>1.1272814310860912</v>
      </c>
      <c r="F17" s="335">
        <v>10.318707606837933</v>
      </c>
      <c r="K17" s="330"/>
      <c r="L17" s="331"/>
      <c r="M17" s="331"/>
      <c r="N17" s="331"/>
      <c r="O17" s="331"/>
      <c r="P17" s="331"/>
    </row>
    <row r="18" spans="1:16" ht="15">
      <c r="A18" s="333" t="s">
        <v>370</v>
      </c>
      <c r="B18" s="334">
        <v>1900.88910392075</v>
      </c>
      <c r="C18" s="335">
        <v>1.69973408162625</v>
      </c>
      <c r="D18" s="334">
        <v>195.487362176089</v>
      </c>
      <c r="E18" s="335">
        <v>-0.47728312046600996</v>
      </c>
      <c r="F18" s="335">
        <v>5.009925436448291</v>
      </c>
      <c r="K18" s="330"/>
      <c r="L18" s="331"/>
      <c r="M18" s="331"/>
      <c r="N18" s="331"/>
      <c r="O18" s="331"/>
      <c r="P18" s="331"/>
    </row>
    <row r="19" spans="1:16" ht="15">
      <c r="A19" s="333" t="s">
        <v>371</v>
      </c>
      <c r="B19" s="334">
        <v>4427.38229678588</v>
      </c>
      <c r="C19" s="335">
        <v>8.26241828564369</v>
      </c>
      <c r="D19" s="334">
        <v>255.570687079382</v>
      </c>
      <c r="E19" s="335">
        <v>-4.584175730923379</v>
      </c>
      <c r="F19" s="335">
        <v>6.420047215687806</v>
      </c>
      <c r="K19" s="330"/>
      <c r="L19" s="331"/>
      <c r="M19" s="331"/>
      <c r="N19" s="331"/>
      <c r="O19" s="331"/>
      <c r="P19" s="331"/>
    </row>
    <row r="20" spans="1:16" ht="15">
      <c r="A20" s="333" t="s">
        <v>372</v>
      </c>
      <c r="B20" s="334">
        <v>849.553798533853</v>
      </c>
      <c r="C20" s="335">
        <v>6.65466665803272</v>
      </c>
      <c r="D20" s="334">
        <v>16.4953255795781</v>
      </c>
      <c r="E20" s="335">
        <v>5.619293830211025</v>
      </c>
      <c r="F20" s="335">
        <v>0.33300942615421397</v>
      </c>
      <c r="K20" s="330"/>
      <c r="L20" s="331"/>
      <c r="M20" s="331"/>
      <c r="N20" s="331"/>
      <c r="O20" s="331"/>
      <c r="P20" s="331"/>
    </row>
    <row r="21" spans="1:16" ht="15">
      <c r="A21" s="333" t="s">
        <v>373</v>
      </c>
      <c r="B21" s="334">
        <v>1596.77787763324</v>
      </c>
      <c r="C21" s="335">
        <v>6.28294071228632</v>
      </c>
      <c r="D21" s="334">
        <v>22.4597808496667</v>
      </c>
      <c r="E21" s="335">
        <v>-4.584175730923379</v>
      </c>
      <c r="F21" s="335">
        <v>0.5814206085877873</v>
      </c>
      <c r="K21" s="330"/>
      <c r="L21" s="331"/>
      <c r="M21" s="331"/>
      <c r="N21" s="331"/>
      <c r="O21" s="331"/>
      <c r="P21" s="331"/>
    </row>
    <row r="22" spans="1:16" ht="15">
      <c r="A22" s="333" t="s">
        <v>418</v>
      </c>
      <c r="B22" s="334">
        <v>134982.91299507</v>
      </c>
      <c r="C22" s="335">
        <v>1.16000095280324</v>
      </c>
      <c r="D22" s="334"/>
      <c r="E22" s="333"/>
      <c r="F22" s="333"/>
      <c r="K22" s="330"/>
      <c r="L22" s="331"/>
      <c r="M22" s="331"/>
      <c r="N22" s="331"/>
      <c r="O22" s="331"/>
      <c r="P22" s="331"/>
    </row>
    <row r="23" spans="1:16" ht="15">
      <c r="A23" s="333" t="s">
        <v>419</v>
      </c>
      <c r="B23" s="334">
        <f>B24-B22</f>
        <v>12826.524408334022</v>
      </c>
      <c r="C23" s="335"/>
      <c r="D23" s="334"/>
      <c r="E23" s="333"/>
      <c r="F23" s="333"/>
      <c r="K23" s="330"/>
      <c r="L23" s="331"/>
      <c r="M23" s="331"/>
      <c r="N23" s="331"/>
      <c r="O23" s="331"/>
      <c r="P23" s="331"/>
    </row>
    <row r="24" spans="1:16" ht="15">
      <c r="A24" s="336" t="s">
        <v>396</v>
      </c>
      <c r="B24" s="337">
        <v>147809.437403404</v>
      </c>
      <c r="C24" s="338">
        <v>1.27918334149968</v>
      </c>
      <c r="D24" s="339">
        <v>4330.51311111794</v>
      </c>
      <c r="E24" s="336"/>
      <c r="F24" s="336"/>
      <c r="K24" s="330"/>
      <c r="L24" s="331"/>
      <c r="M24" s="331"/>
      <c r="N24" s="331"/>
      <c r="O24" s="331"/>
      <c r="P24" s="331"/>
    </row>
    <row r="25" spans="1:16" ht="15">
      <c r="A25" s="340" t="s">
        <v>343</v>
      </c>
      <c r="B25" s="340"/>
      <c r="C25" s="341"/>
      <c r="D25" s="342"/>
      <c r="E25" s="343"/>
      <c r="F25" s="340"/>
      <c r="K25" s="330"/>
      <c r="L25" s="331"/>
      <c r="M25" s="331"/>
      <c r="N25" s="331"/>
      <c r="O25" s="331"/>
      <c r="P25" s="331"/>
    </row>
    <row r="26" spans="1:16" ht="15">
      <c r="A26" s="340" t="s">
        <v>420</v>
      </c>
      <c r="B26" s="340"/>
      <c r="C26" s="340"/>
      <c r="D26" s="340"/>
      <c r="E26" s="340"/>
      <c r="F26" s="340"/>
      <c r="K26" s="330"/>
      <c r="L26" s="331"/>
      <c r="M26" s="331"/>
      <c r="N26" s="331"/>
      <c r="O26" s="331"/>
      <c r="P26" s="331"/>
    </row>
    <row r="27" spans="1:16" ht="15">
      <c r="A27" s="344" t="s">
        <v>421</v>
      </c>
      <c r="B27" s="340" t="s">
        <v>422</v>
      </c>
      <c r="C27" s="340"/>
      <c r="D27" s="340"/>
      <c r="E27" s="343"/>
      <c r="F27" s="340"/>
      <c r="K27" s="330"/>
      <c r="L27" s="331"/>
      <c r="M27" s="331"/>
      <c r="N27" s="331"/>
      <c r="O27" s="331"/>
      <c r="P27" s="331"/>
    </row>
    <row r="28" spans="1:16" ht="15">
      <c r="A28" s="344" t="s">
        <v>423</v>
      </c>
      <c r="B28" s="340" t="s">
        <v>388</v>
      </c>
      <c r="C28" s="340"/>
      <c r="D28" s="340"/>
      <c r="E28" s="343"/>
      <c r="F28" s="340"/>
      <c r="K28" s="330"/>
      <c r="L28" s="331"/>
      <c r="M28" s="331"/>
      <c r="N28" s="331"/>
      <c r="O28" s="331"/>
      <c r="P28" s="331"/>
    </row>
    <row r="29" ht="15">
      <c r="A29" s="330" t="s">
        <v>405</v>
      </c>
    </row>
    <row r="30" spans="1:5" ht="17.25">
      <c r="A30" s="330" t="s">
        <v>406</v>
      </c>
      <c r="B30" s="41"/>
      <c r="C30" s="41"/>
      <c r="D30" s="41"/>
      <c r="E30" s="41"/>
    </row>
    <row r="31" spans="1:9" ht="34.5">
      <c r="A31" s="249" t="s">
        <v>342</v>
      </c>
      <c r="B31" s="44" t="s">
        <v>399</v>
      </c>
      <c r="C31" s="44" t="s">
        <v>400</v>
      </c>
      <c r="D31" s="44" t="s">
        <v>401</v>
      </c>
      <c r="E31" s="44" t="s">
        <v>402</v>
      </c>
      <c r="F31" s="44" t="s">
        <v>403</v>
      </c>
      <c r="G31" s="314" t="s">
        <v>404</v>
      </c>
      <c r="H31" s="35"/>
      <c r="I31" s="35"/>
    </row>
    <row r="32" spans="1:9" ht="17.25">
      <c r="A32" s="295" t="s">
        <v>509</v>
      </c>
      <c r="B32" s="317">
        <v>415.98725309172</v>
      </c>
      <c r="C32" s="51">
        <f aca="true" t="shared" si="0" ref="C32:C44">+B32/$B$44</f>
        <v>0.125501520174388</v>
      </c>
      <c r="D32" s="317">
        <v>368.334702682502</v>
      </c>
      <c r="E32" s="318">
        <v>372.486871390088</v>
      </c>
      <c r="F32" s="321">
        <v>0.011272814310860912</v>
      </c>
      <c r="G32" s="322">
        <v>4330.51311111794</v>
      </c>
      <c r="H32" s="35"/>
      <c r="I32" s="35"/>
    </row>
    <row r="33" spans="1:9" ht="15" customHeight="1">
      <c r="A33" s="296" t="s">
        <v>510</v>
      </c>
      <c r="B33" s="319">
        <v>0.172129056868806</v>
      </c>
      <c r="C33" s="51">
        <f t="shared" si="0"/>
        <v>5.193057754213388E-05</v>
      </c>
      <c r="D33" s="327">
        <v>0.291467251298189</v>
      </c>
      <c r="E33" s="328">
        <v>0.335104818625839</v>
      </c>
      <c r="F33" s="321">
        <v>0.1497168794548589</v>
      </c>
      <c r="G33" s="322">
        <v>835.220355174123</v>
      </c>
      <c r="H33" s="35"/>
      <c r="I33" s="35"/>
    </row>
    <row r="34" spans="1:9" ht="15" customHeight="1">
      <c r="A34" s="296" t="s">
        <v>511</v>
      </c>
      <c r="B34" s="319">
        <v>0</v>
      </c>
      <c r="C34" s="51">
        <f t="shared" si="0"/>
        <v>0</v>
      </c>
      <c r="D34" s="319">
        <v>0</v>
      </c>
      <c r="E34" s="320">
        <v>0</v>
      </c>
      <c r="F34" s="321"/>
      <c r="G34" s="322">
        <v>14747.5230841863</v>
      </c>
      <c r="H34" s="35"/>
      <c r="I34" s="35"/>
    </row>
    <row r="35" spans="1:9" ht="15" customHeight="1">
      <c r="A35" s="296" t="s">
        <v>512</v>
      </c>
      <c r="B35" s="319">
        <v>353.934644038205</v>
      </c>
      <c r="C35" s="51">
        <f t="shared" si="0"/>
        <v>0.10678052161223729</v>
      </c>
      <c r="D35" s="319">
        <v>378.447513480172</v>
      </c>
      <c r="E35" s="320">
        <v>371.677307973546</v>
      </c>
      <c r="F35" s="321">
        <v>-0.017889417331264035</v>
      </c>
      <c r="G35" s="322">
        <v>15356.3533934499</v>
      </c>
      <c r="H35" s="35"/>
      <c r="I35" s="35"/>
    </row>
    <row r="36" spans="1:9" ht="15" customHeight="1">
      <c r="A36" s="296" t="s">
        <v>513</v>
      </c>
      <c r="B36" s="319">
        <v>49.6892273240623</v>
      </c>
      <c r="C36" s="51">
        <f t="shared" si="0"/>
        <v>0.014991020804393688</v>
      </c>
      <c r="D36" s="319">
        <v>68.9874623973751</v>
      </c>
      <c r="E36" s="320">
        <v>81.1339761554403</v>
      </c>
      <c r="F36" s="321">
        <v>0.17606842368110298</v>
      </c>
      <c r="G36" s="322">
        <v>4088.09678978171</v>
      </c>
      <c r="H36" s="35"/>
      <c r="I36" s="35"/>
    </row>
    <row r="37" spans="1:9" ht="15" customHeight="1">
      <c r="A37" s="296" t="s">
        <v>514</v>
      </c>
      <c r="B37" s="319">
        <v>306.002211379339</v>
      </c>
      <c r="C37" s="51">
        <f t="shared" si="0"/>
        <v>0.09231951801264428</v>
      </c>
      <c r="D37" s="319">
        <v>362.046514331628</v>
      </c>
      <c r="E37" s="320">
        <v>373.64260281078</v>
      </c>
      <c r="F37" s="321">
        <v>0.032029278062680744</v>
      </c>
      <c r="G37" s="322">
        <v>9218.7237664818</v>
      </c>
      <c r="H37" s="35"/>
      <c r="I37" s="35"/>
    </row>
    <row r="38" spans="1:9" ht="15" customHeight="1">
      <c r="A38" s="296" t="s">
        <v>515</v>
      </c>
      <c r="B38" s="319">
        <v>289.42677251753</v>
      </c>
      <c r="C38" s="51">
        <f t="shared" si="0"/>
        <v>0.08731878118897053</v>
      </c>
      <c r="D38" s="319">
        <v>355.242545273854</v>
      </c>
      <c r="E38" s="320">
        <v>369.683075288295</v>
      </c>
      <c r="F38" s="321">
        <v>0.04064977634733746</v>
      </c>
      <c r="G38" s="322">
        <v>16518.13634814419</v>
      </c>
      <c r="H38" s="35"/>
      <c r="I38" s="35"/>
    </row>
    <row r="39" spans="1:9" ht="15" customHeight="1">
      <c r="A39" s="296" t="s">
        <v>516</v>
      </c>
      <c r="B39" s="319">
        <v>264.75961677915</v>
      </c>
      <c r="C39" s="51">
        <f t="shared" si="0"/>
        <v>0.07987680905992914</v>
      </c>
      <c r="D39" s="319">
        <v>317.749820246866</v>
      </c>
      <c r="E39" s="320">
        <v>326.811921313779</v>
      </c>
      <c r="F39" s="321">
        <v>0.028519610364759584</v>
      </c>
      <c r="G39" s="322">
        <v>12487.1001242442</v>
      </c>
      <c r="H39" s="35"/>
      <c r="I39" s="35"/>
    </row>
    <row r="40" spans="1:9" ht="15" customHeight="1">
      <c r="A40" s="296" t="s">
        <v>517</v>
      </c>
      <c r="B40" s="319">
        <v>295.709447950329</v>
      </c>
      <c r="C40" s="51">
        <f t="shared" si="0"/>
        <v>0.08921423666679668</v>
      </c>
      <c r="D40" s="319">
        <v>339.060309176669</v>
      </c>
      <c r="E40" s="320">
        <v>348.938205380294</v>
      </c>
      <c r="F40" s="321">
        <v>0.029133154003224915</v>
      </c>
      <c r="G40" s="322">
        <v>22180.61481940403</v>
      </c>
      <c r="H40" s="35"/>
      <c r="I40" s="35"/>
    </row>
    <row r="41" spans="1:9" ht="17.25">
      <c r="A41" s="296" t="s">
        <v>518</v>
      </c>
      <c r="B41" s="319">
        <v>340.843110430951</v>
      </c>
      <c r="C41" s="51">
        <f t="shared" si="0"/>
        <v>0.10283086364336148</v>
      </c>
      <c r="D41" s="319">
        <v>367.497978766312</v>
      </c>
      <c r="E41" s="320">
        <v>379.26238115626</v>
      </c>
      <c r="F41" s="321">
        <v>0.03201215535780921</v>
      </c>
      <c r="G41" s="322">
        <v>10937.8547626163</v>
      </c>
      <c r="H41" s="35"/>
      <c r="I41" s="35"/>
    </row>
    <row r="42" spans="1:9" ht="17.25">
      <c r="A42" s="296" t="s">
        <v>519</v>
      </c>
      <c r="B42" s="319">
        <v>682.004292490344</v>
      </c>
      <c r="C42" s="51">
        <f t="shared" si="0"/>
        <v>0.20575768809464948</v>
      </c>
      <c r="D42" s="319">
        <v>780.310992259891</v>
      </c>
      <c r="E42" s="320">
        <v>801.713394805954</v>
      </c>
      <c r="F42" s="321">
        <v>0.02742804184275105</v>
      </c>
      <c r="G42" s="322">
        <v>17213.8544223757</v>
      </c>
      <c r="H42" s="35"/>
      <c r="I42" s="35"/>
    </row>
    <row r="43" spans="1:7" ht="17.25">
      <c r="A43" s="296" t="s">
        <v>520</v>
      </c>
      <c r="B43" s="319">
        <v>316.070612254102</v>
      </c>
      <c r="C43" s="51">
        <f t="shared" si="0"/>
        <v>0.09535711016508767</v>
      </c>
      <c r="D43" s="319">
        <v>352.447938799191</v>
      </c>
      <c r="E43" s="320">
        <v>364.578651050391</v>
      </c>
      <c r="F43" s="323">
        <v>0.034418451396055705</v>
      </c>
      <c r="G43" s="324">
        <v>6958.1377388599</v>
      </c>
    </row>
    <row r="44" spans="1:7" s="1" customFormat="1" ht="17.25">
      <c r="A44" s="295" t="s">
        <v>521</v>
      </c>
      <c r="B44" s="317">
        <v>3314.5993173126</v>
      </c>
      <c r="C44" s="187">
        <f t="shared" si="0"/>
        <v>1</v>
      </c>
      <c r="D44" s="317">
        <v>3687.79450864971</v>
      </c>
      <c r="E44" s="318">
        <v>3786.62082758739</v>
      </c>
      <c r="F44" s="325">
        <v>0.026798217391420076</v>
      </c>
      <c r="G44" s="326">
        <v>147809.437403404</v>
      </c>
    </row>
    <row r="45" spans="1:9" ht="15">
      <c r="A45" s="250" t="s">
        <v>343</v>
      </c>
      <c r="B45" s="251"/>
      <c r="C45" s="251"/>
      <c r="D45" s="252"/>
      <c r="E45" s="251"/>
      <c r="F45" s="248"/>
      <c r="G45" s="248"/>
      <c r="I45" s="248"/>
    </row>
    <row r="46" spans="1:9" ht="15">
      <c r="A46" s="294" t="s">
        <v>388</v>
      </c>
      <c r="F46" s="248"/>
      <c r="G46" s="248"/>
      <c r="I46" s="248"/>
    </row>
    <row r="47" ht="15">
      <c r="A47" s="1" t="s">
        <v>13</v>
      </c>
    </row>
    <row r="48" ht="15">
      <c r="A48" s="1"/>
    </row>
    <row r="49" ht="15">
      <c r="A49" s="1" t="s">
        <v>463</v>
      </c>
    </row>
    <row r="50" ht="15">
      <c r="A50" s="1"/>
    </row>
    <row r="51" spans="1:9" ht="15">
      <c r="A51" s="382" t="s">
        <v>15</v>
      </c>
      <c r="B51" s="381" t="s">
        <v>502</v>
      </c>
      <c r="C51" s="381">
        <v>0</v>
      </c>
      <c r="D51" s="381">
        <v>0</v>
      </c>
      <c r="E51" s="381">
        <v>0</v>
      </c>
      <c r="F51" s="381" t="s">
        <v>503</v>
      </c>
      <c r="G51" s="381">
        <v>0</v>
      </c>
      <c r="H51" s="381">
        <v>0</v>
      </c>
      <c r="I51" s="383" t="s">
        <v>504</v>
      </c>
    </row>
    <row r="52" spans="1:9" ht="15">
      <c r="A52" s="382">
        <v>0</v>
      </c>
      <c r="B52" s="238" t="s">
        <v>505</v>
      </c>
      <c r="C52" s="238" t="s">
        <v>506</v>
      </c>
      <c r="D52" s="238" t="s">
        <v>507</v>
      </c>
      <c r="E52" s="238" t="s">
        <v>238</v>
      </c>
      <c r="F52" s="238" t="s">
        <v>505</v>
      </c>
      <c r="G52" s="238" t="s">
        <v>506</v>
      </c>
      <c r="H52" s="238" t="s">
        <v>508</v>
      </c>
      <c r="I52" s="383">
        <v>0</v>
      </c>
    </row>
    <row r="53" spans="1:9" ht="15">
      <c r="A53" s="28" t="s">
        <v>359</v>
      </c>
      <c r="B53" s="291">
        <v>6801.96</v>
      </c>
      <c r="C53" s="291">
        <v>2845.902</v>
      </c>
      <c r="D53" s="291">
        <v>9647.862</v>
      </c>
      <c r="E53" s="6">
        <v>0.012912836571046778</v>
      </c>
      <c r="F53" s="291">
        <v>40202.02</v>
      </c>
      <c r="G53" s="291">
        <v>34585.11</v>
      </c>
      <c r="H53" s="291">
        <v>74787.13</v>
      </c>
      <c r="I53" s="6">
        <v>0.12900430862903817</v>
      </c>
    </row>
    <row r="54" spans="1:9" ht="15">
      <c r="A54" s="28" t="s">
        <v>360</v>
      </c>
      <c r="B54" s="291">
        <v>14240.28</v>
      </c>
      <c r="C54" s="291">
        <v>2522.4095</v>
      </c>
      <c r="D54" s="291">
        <v>16762.69</v>
      </c>
      <c r="E54" s="6">
        <v>0.0224354241863244</v>
      </c>
      <c r="F54" s="291">
        <v>107921.9</v>
      </c>
      <c r="G54" s="291">
        <v>63955.64</v>
      </c>
      <c r="H54" s="291">
        <v>171877.5</v>
      </c>
      <c r="I54" s="6">
        <v>0.09752695960786024</v>
      </c>
    </row>
    <row r="55" spans="1:9" ht="15">
      <c r="A55" s="28" t="s">
        <v>361</v>
      </c>
      <c r="B55" s="291">
        <v>7414.778</v>
      </c>
      <c r="C55" s="291">
        <v>602.4645</v>
      </c>
      <c r="D55" s="291">
        <v>8017.243</v>
      </c>
      <c r="E55" s="6">
        <v>0.010730392765710039</v>
      </c>
      <c r="F55" s="291">
        <v>187271.4</v>
      </c>
      <c r="G55" s="291">
        <v>106168.89</v>
      </c>
      <c r="H55" s="291">
        <v>293440.3</v>
      </c>
      <c r="I55" s="6">
        <v>0.02732154717671704</v>
      </c>
    </row>
    <row r="56" spans="1:9" ht="15">
      <c r="A56" s="28" t="s">
        <v>362</v>
      </c>
      <c r="B56" s="291">
        <v>7473.345</v>
      </c>
      <c r="C56" s="291">
        <v>1924.495</v>
      </c>
      <c r="D56" s="291">
        <v>9397.84</v>
      </c>
      <c r="E56" s="6">
        <v>0.012578203548189875</v>
      </c>
      <c r="F56" s="291">
        <v>85551.19</v>
      </c>
      <c r="G56" s="291">
        <v>59853.5</v>
      </c>
      <c r="H56" s="291">
        <v>145404.7</v>
      </c>
      <c r="I56" s="6">
        <v>0.0646322986808542</v>
      </c>
    </row>
    <row r="57" spans="1:9" ht="15">
      <c r="A57" s="28" t="s">
        <v>363</v>
      </c>
      <c r="B57" s="291">
        <v>35600.66</v>
      </c>
      <c r="C57" s="291">
        <v>11705.403</v>
      </c>
      <c r="D57" s="291">
        <v>47306.06</v>
      </c>
      <c r="E57" s="6">
        <v>0.06331510769952277</v>
      </c>
      <c r="F57" s="291">
        <v>227406.8</v>
      </c>
      <c r="G57" s="291">
        <v>164829</v>
      </c>
      <c r="H57" s="291">
        <v>392235.8</v>
      </c>
      <c r="I57" s="6">
        <v>0.12060617618279616</v>
      </c>
    </row>
    <row r="58" spans="1:9" ht="15">
      <c r="A58" s="28" t="s">
        <v>364</v>
      </c>
      <c r="B58" s="291">
        <v>46465.89</v>
      </c>
      <c r="C58" s="291">
        <v>14642.616</v>
      </c>
      <c r="D58" s="291">
        <v>61108.51</v>
      </c>
      <c r="E58" s="6">
        <v>0.08178850430594652</v>
      </c>
      <c r="F58" s="291">
        <v>487613.41</v>
      </c>
      <c r="G58" s="291">
        <v>343904.8</v>
      </c>
      <c r="H58" s="291">
        <v>831518.2</v>
      </c>
      <c r="I58" s="6">
        <v>0.07349028560048355</v>
      </c>
    </row>
    <row r="59" spans="1:9" ht="15">
      <c r="A59" s="28" t="s">
        <v>414</v>
      </c>
      <c r="B59" s="291">
        <v>58316.23</v>
      </c>
      <c r="C59" s="291">
        <v>13425.35</v>
      </c>
      <c r="D59" s="291">
        <v>71741.58</v>
      </c>
      <c r="E59" s="6">
        <v>0.09601995736347371</v>
      </c>
      <c r="F59" s="291">
        <v>1964642.5</v>
      </c>
      <c r="G59" s="291">
        <v>1511957</v>
      </c>
      <c r="H59" s="291">
        <v>3476599.5</v>
      </c>
      <c r="I59" s="6">
        <v>0.020635560696594474</v>
      </c>
    </row>
    <row r="60" spans="1:9" ht="15">
      <c r="A60" s="28" t="s">
        <v>366</v>
      </c>
      <c r="B60" s="291">
        <v>78649.54</v>
      </c>
      <c r="C60" s="291">
        <v>24705.91</v>
      </c>
      <c r="D60" s="291">
        <v>103355.5</v>
      </c>
      <c r="E60" s="6">
        <v>0.13833248031727913</v>
      </c>
      <c r="F60" s="291">
        <v>267855.4</v>
      </c>
      <c r="G60" s="291">
        <v>171581.8</v>
      </c>
      <c r="H60" s="291">
        <v>439437.21</v>
      </c>
      <c r="I60" s="6">
        <v>0.2351997000891208</v>
      </c>
    </row>
    <row r="61" spans="1:9" ht="15">
      <c r="A61" s="28" t="s">
        <v>416</v>
      </c>
      <c r="B61" s="291">
        <v>88127.08</v>
      </c>
      <c r="C61" s="291">
        <v>23059.46</v>
      </c>
      <c r="D61" s="291">
        <v>111186.5</v>
      </c>
      <c r="E61" s="6">
        <v>0.14881360278647152</v>
      </c>
      <c r="F61" s="291">
        <v>293453.2</v>
      </c>
      <c r="G61" s="291">
        <v>193972.8</v>
      </c>
      <c r="H61" s="291">
        <v>487426</v>
      </c>
      <c r="I61" s="6">
        <v>0.22810949764682228</v>
      </c>
    </row>
    <row r="62" spans="1:9" ht="15">
      <c r="A62" s="28" t="s">
        <v>368</v>
      </c>
      <c r="B62" s="291">
        <v>26610.12</v>
      </c>
      <c r="C62" s="291">
        <v>6976.346</v>
      </c>
      <c r="D62" s="291">
        <v>33586.47</v>
      </c>
      <c r="E62" s="6">
        <v>0.04495261210290585</v>
      </c>
      <c r="F62" s="291">
        <v>123989.5</v>
      </c>
      <c r="G62" s="291">
        <v>84467.58</v>
      </c>
      <c r="H62" s="291">
        <v>208457</v>
      </c>
      <c r="I62" s="6">
        <v>0.16111941551495032</v>
      </c>
    </row>
    <row r="63" spans="1:9" ht="15">
      <c r="A63" s="28" t="s">
        <v>417</v>
      </c>
      <c r="B63" s="291">
        <v>49285.05</v>
      </c>
      <c r="C63" s="291">
        <v>5862.211</v>
      </c>
      <c r="D63" s="291">
        <v>55147.27</v>
      </c>
      <c r="E63" s="6">
        <v>0.07380989537883013</v>
      </c>
      <c r="F63" s="291">
        <v>444527</v>
      </c>
      <c r="G63" s="291">
        <v>308176.6</v>
      </c>
      <c r="H63" s="291">
        <v>752703.7</v>
      </c>
      <c r="I63" s="6">
        <v>0.07326557581688518</v>
      </c>
    </row>
    <row r="64" spans="1:9" s="1" customFormat="1" ht="15">
      <c r="A64" s="178" t="s">
        <v>281</v>
      </c>
      <c r="B64" s="292">
        <v>78756.36</v>
      </c>
      <c r="C64" s="292">
        <v>21051.82</v>
      </c>
      <c r="D64" s="292">
        <v>99808.18</v>
      </c>
      <c r="E64" s="293">
        <v>0.13358469646369522</v>
      </c>
      <c r="F64" s="292">
        <v>281695.5</v>
      </c>
      <c r="G64" s="292">
        <v>195047.8</v>
      </c>
      <c r="H64" s="292">
        <v>476743.4</v>
      </c>
      <c r="I64" s="293">
        <v>0.20935408859357044</v>
      </c>
    </row>
    <row r="65" spans="1:9" ht="15">
      <c r="A65" s="28" t="s">
        <v>370</v>
      </c>
      <c r="B65" s="291">
        <v>25167.18</v>
      </c>
      <c r="C65" s="291">
        <v>6808.8884</v>
      </c>
      <c r="D65" s="291">
        <v>31976.07</v>
      </c>
      <c r="E65" s="6">
        <v>0.04279722969652258</v>
      </c>
      <c r="F65" s="291">
        <v>113265.59</v>
      </c>
      <c r="G65" s="291">
        <v>77025.87</v>
      </c>
      <c r="H65" s="291">
        <v>190291.5</v>
      </c>
      <c r="I65" s="6">
        <v>0.16803730066765987</v>
      </c>
    </row>
    <row r="66" spans="1:9" ht="15">
      <c r="A66" s="28" t="s">
        <v>371</v>
      </c>
      <c r="B66" s="291">
        <v>63778.85</v>
      </c>
      <c r="C66" s="291">
        <v>10445.08</v>
      </c>
      <c r="D66" s="291">
        <v>74223.94</v>
      </c>
      <c r="E66" s="6">
        <v>0.09934238351244885</v>
      </c>
      <c r="F66" s="291">
        <v>269486.2</v>
      </c>
      <c r="G66" s="291">
        <v>172984.78</v>
      </c>
      <c r="H66" s="291">
        <v>442471</v>
      </c>
      <c r="I66" s="6">
        <v>0.16774871121497228</v>
      </c>
    </row>
    <row r="67" spans="1:9" ht="15">
      <c r="A67" s="28" t="s">
        <v>372</v>
      </c>
      <c r="B67" s="291">
        <v>6337.246</v>
      </c>
      <c r="C67" s="291">
        <v>773.11508</v>
      </c>
      <c r="D67" s="291">
        <v>7110.361</v>
      </c>
      <c r="E67" s="6">
        <v>0.009516608918550528</v>
      </c>
      <c r="F67" s="291">
        <v>35896.41</v>
      </c>
      <c r="G67" s="291">
        <v>26062.88</v>
      </c>
      <c r="H67" s="291">
        <v>61959.29</v>
      </c>
      <c r="I67" s="6">
        <v>0.11475859390900056</v>
      </c>
    </row>
    <row r="68" spans="1:9" ht="15">
      <c r="A68" s="28" t="s">
        <v>373</v>
      </c>
      <c r="B68" s="291">
        <v>5519.406</v>
      </c>
      <c r="C68" s="291">
        <v>1257.333</v>
      </c>
      <c r="D68" s="291">
        <v>6776.739</v>
      </c>
      <c r="E68" s="6">
        <v>0.009070084459296678</v>
      </c>
      <c r="F68" s="291">
        <v>53391.67</v>
      </c>
      <c r="G68" s="291">
        <v>33518.22</v>
      </c>
      <c r="H68" s="291">
        <v>86909.89</v>
      </c>
      <c r="I68" s="6">
        <v>0.07797431339517286</v>
      </c>
    </row>
    <row r="69" spans="1:9" ht="15">
      <c r="A69" s="178" t="s">
        <v>2</v>
      </c>
      <c r="B69" s="292">
        <v>598544</v>
      </c>
      <c r="C69" s="292">
        <v>148608.8</v>
      </c>
      <c r="D69" s="292">
        <v>747152.8</v>
      </c>
      <c r="E69" s="293">
        <v>1</v>
      </c>
      <c r="F69" s="292">
        <v>4984169.8</v>
      </c>
      <c r="G69" s="292">
        <v>3548092.3</v>
      </c>
      <c r="H69" s="292">
        <v>8532262.1</v>
      </c>
      <c r="I69" s="293">
        <v>0.08756796160774293</v>
      </c>
    </row>
    <row r="70" ht="15">
      <c r="A70" s="7" t="s">
        <v>382</v>
      </c>
    </row>
    <row r="71" ht="15">
      <c r="A71" s="7"/>
    </row>
    <row r="72" spans="1:10" ht="15">
      <c r="A72" s="379"/>
      <c r="B72" s="379"/>
      <c r="C72" s="379"/>
      <c r="D72" s="379"/>
      <c r="E72" s="379"/>
      <c r="F72" s="379"/>
      <c r="G72" s="379"/>
      <c r="H72" s="379"/>
      <c r="I72" s="379"/>
      <c r="J72" s="379"/>
    </row>
    <row r="73" spans="1:10" ht="15">
      <c r="A73" s="380" t="s">
        <v>15</v>
      </c>
      <c r="B73" s="381" t="s">
        <v>424</v>
      </c>
      <c r="C73" s="381"/>
      <c r="D73" s="381"/>
      <c r="E73" s="381"/>
      <c r="F73" s="381"/>
      <c r="G73" s="381" t="s">
        <v>425</v>
      </c>
      <c r="H73" s="381"/>
      <c r="I73" s="381"/>
      <c r="J73" s="381"/>
    </row>
    <row r="74" spans="1:10" ht="46.5">
      <c r="A74" s="380"/>
      <c r="B74" s="178" t="s">
        <v>426</v>
      </c>
      <c r="C74" s="178" t="s">
        <v>427</v>
      </c>
      <c r="D74" s="178" t="s">
        <v>428</v>
      </c>
      <c r="E74" s="178" t="s">
        <v>429</v>
      </c>
      <c r="F74" s="178" t="s">
        <v>2</v>
      </c>
      <c r="G74" s="178" t="s">
        <v>426</v>
      </c>
      <c r="H74" s="178" t="s">
        <v>427</v>
      </c>
      <c r="I74" s="178" t="s">
        <v>428</v>
      </c>
      <c r="J74" s="329" t="s">
        <v>429</v>
      </c>
    </row>
    <row r="75" spans="1:10" ht="15">
      <c r="A75" s="347" t="s">
        <v>359</v>
      </c>
      <c r="B75" s="346">
        <v>589.9929564380348</v>
      </c>
      <c r="C75" s="346">
        <v>3351.76571643097</v>
      </c>
      <c r="D75" s="346">
        <v>3971.8066689629495</v>
      </c>
      <c r="E75" s="346">
        <v>1223.2898215254481</v>
      </c>
      <c r="F75" s="346">
        <v>9136.855163357408</v>
      </c>
      <c r="G75" s="29">
        <v>0.06457286953657229</v>
      </c>
      <c r="H75" s="29">
        <v>0.36684019353540215</v>
      </c>
      <c r="I75" s="29">
        <v>0.4347017215388887</v>
      </c>
      <c r="J75" s="29">
        <v>0.13388521538913623</v>
      </c>
    </row>
    <row r="76" spans="1:10" ht="15">
      <c r="A76" s="347" t="s">
        <v>360</v>
      </c>
      <c r="B76" s="346">
        <v>677.5337581570616</v>
      </c>
      <c r="C76" s="346">
        <v>11847.118945245405</v>
      </c>
      <c r="D76" s="346">
        <v>1915.2057745006089</v>
      </c>
      <c r="E76" s="346">
        <v>426.75232104547354</v>
      </c>
      <c r="F76" s="346">
        <v>14866.610798948546</v>
      </c>
      <c r="G76" s="29">
        <v>0.04557419087106126</v>
      </c>
      <c r="H76" s="29">
        <v>0.7968944035370391</v>
      </c>
      <c r="I76" s="29">
        <v>0.12882598464446673</v>
      </c>
      <c r="J76" s="29">
        <v>0.028705420947433155</v>
      </c>
    </row>
    <row r="77" spans="1:10" ht="15">
      <c r="A77" s="347" t="s">
        <v>361</v>
      </c>
      <c r="B77" s="346">
        <v>702.8770752688173</v>
      </c>
      <c r="C77" s="346">
        <v>6830.881910856687</v>
      </c>
      <c r="D77" s="346">
        <v>766.9557715369291</v>
      </c>
      <c r="E77" s="346">
        <v>0</v>
      </c>
      <c r="F77" s="346">
        <v>8300.714757662436</v>
      </c>
      <c r="G77" s="29">
        <v>0.0846766930064652</v>
      </c>
      <c r="H77" s="29">
        <v>0.8229269539169578</v>
      </c>
      <c r="I77" s="29">
        <v>0.09239635307657669</v>
      </c>
      <c r="J77" s="29">
        <v>0</v>
      </c>
    </row>
    <row r="78" spans="1:10" ht="15">
      <c r="A78" s="347" t="s">
        <v>362</v>
      </c>
      <c r="B78" s="346">
        <v>312.08177105697627</v>
      </c>
      <c r="C78" s="346">
        <v>1828.4105700264508</v>
      </c>
      <c r="D78" s="346">
        <v>5872.85790591003</v>
      </c>
      <c r="E78" s="346">
        <v>72.30310071359642</v>
      </c>
      <c r="F78" s="346">
        <v>8085.653347707055</v>
      </c>
      <c r="G78" s="29">
        <v>0.03859697635262548</v>
      </c>
      <c r="H78" s="29">
        <v>0.2261302199586574</v>
      </c>
      <c r="I78" s="29">
        <v>0.7263306567026481</v>
      </c>
      <c r="J78" s="29">
        <v>0.008942146986068884</v>
      </c>
    </row>
    <row r="79" spans="1:10" ht="15">
      <c r="A79" s="347" t="s">
        <v>363</v>
      </c>
      <c r="B79" s="346">
        <v>2260.665660318916</v>
      </c>
      <c r="C79" s="346">
        <v>15490.08789884688</v>
      </c>
      <c r="D79" s="346">
        <v>27515.9309085173</v>
      </c>
      <c r="E79" s="346">
        <v>3223.367244316991</v>
      </c>
      <c r="F79" s="346">
        <v>48490.051712000066</v>
      </c>
      <c r="G79" s="29">
        <v>0.04662122601447872</v>
      </c>
      <c r="H79" s="29">
        <v>0.3194487807694681</v>
      </c>
      <c r="I79" s="29">
        <v>0.5674551776505489</v>
      </c>
      <c r="J79" s="29">
        <v>0.06647481556550473</v>
      </c>
    </row>
    <row r="80" spans="1:10" ht="15">
      <c r="A80" s="347" t="s">
        <v>364</v>
      </c>
      <c r="B80" s="346">
        <v>2707.9041961067014</v>
      </c>
      <c r="C80" s="346">
        <v>11849.1610584498</v>
      </c>
      <c r="D80" s="346">
        <v>44688.852893394745</v>
      </c>
      <c r="E80" s="346">
        <v>709.9295695947333</v>
      </c>
      <c r="F80" s="346">
        <v>59955.84771754596</v>
      </c>
      <c r="G80" s="29">
        <v>0.0451649722119472</v>
      </c>
      <c r="H80" s="29">
        <v>0.197631448966773</v>
      </c>
      <c r="I80" s="29">
        <v>0.7453627059686563</v>
      </c>
      <c r="J80" s="29">
        <v>0.011840872852623745</v>
      </c>
    </row>
    <row r="81" spans="1:10" ht="15">
      <c r="A81" s="347" t="s">
        <v>414</v>
      </c>
      <c r="B81" s="346">
        <v>5038.054675863624</v>
      </c>
      <c r="C81" s="346">
        <v>7072.048879163601</v>
      </c>
      <c r="D81" s="346">
        <v>55835.320328608504</v>
      </c>
      <c r="E81" s="346">
        <v>279.08495460731876</v>
      </c>
      <c r="F81" s="346">
        <v>68224.5088382431</v>
      </c>
      <c r="G81" s="29">
        <v>0.07384523189179126</v>
      </c>
      <c r="H81" s="29">
        <v>0.10365847991564256</v>
      </c>
      <c r="I81" s="29">
        <v>0.818405603490547</v>
      </c>
      <c r="J81" s="29">
        <v>0.004090684702018379</v>
      </c>
    </row>
    <row r="82" spans="1:10" ht="15">
      <c r="A82" s="347" t="s">
        <v>366</v>
      </c>
      <c r="B82" s="346">
        <v>2418.9946778671683</v>
      </c>
      <c r="C82" s="346">
        <v>8379.922597676146</v>
      </c>
      <c r="D82" s="346">
        <v>84458.0743732833</v>
      </c>
      <c r="E82" s="346">
        <v>19.24494933379079</v>
      </c>
      <c r="F82" s="346">
        <v>95276.23659816034</v>
      </c>
      <c r="G82" s="29">
        <v>0.02538927611162463</v>
      </c>
      <c r="H82" s="29">
        <v>0.08795396309595578</v>
      </c>
      <c r="I82" s="29">
        <v>0.8864547697186654</v>
      </c>
      <c r="J82" s="29">
        <v>0.00020199107375492605</v>
      </c>
    </row>
    <row r="83" spans="1:10" ht="15">
      <c r="A83" s="347" t="s">
        <v>416</v>
      </c>
      <c r="B83" s="346">
        <v>3409.9945164340556</v>
      </c>
      <c r="C83" s="346">
        <v>16804.514610381495</v>
      </c>
      <c r="D83" s="346">
        <v>85724.90273132338</v>
      </c>
      <c r="E83" s="346">
        <v>660.2464145487199</v>
      </c>
      <c r="F83" s="346">
        <v>106599.65827268742</v>
      </c>
      <c r="G83" s="29">
        <v>0.03198879407015653</v>
      </c>
      <c r="H83" s="29">
        <v>0.157641355354017</v>
      </c>
      <c r="I83" s="29">
        <v>0.8041761495335629</v>
      </c>
      <c r="J83" s="29">
        <v>0.006193701042265779</v>
      </c>
    </row>
    <row r="84" spans="1:10" ht="15">
      <c r="A84" s="347" t="s">
        <v>368</v>
      </c>
      <c r="B84" s="346">
        <v>1692.62452521411</v>
      </c>
      <c r="C84" s="346">
        <v>6400.921932044457</v>
      </c>
      <c r="D84" s="346">
        <v>25966.942871499654</v>
      </c>
      <c r="E84" s="346">
        <v>642.832651689438</v>
      </c>
      <c r="F84" s="346">
        <v>34703.32198044761</v>
      </c>
      <c r="G84" s="29">
        <v>0.048774135403168634</v>
      </c>
      <c r="H84" s="29">
        <v>0.18444695109162276</v>
      </c>
      <c r="I84" s="29">
        <v>0.7482552502071655</v>
      </c>
      <c r="J84" s="29">
        <v>0.018523663298044488</v>
      </c>
    </row>
    <row r="85" spans="1:10" ht="15">
      <c r="A85" s="347" t="s">
        <v>417</v>
      </c>
      <c r="B85" s="346">
        <v>2827.4179449215285</v>
      </c>
      <c r="C85" s="346">
        <v>14064.009298240002</v>
      </c>
      <c r="D85" s="346">
        <v>38454.80716068004</v>
      </c>
      <c r="E85" s="346">
        <v>991.3279710059201</v>
      </c>
      <c r="F85" s="346">
        <v>56337.56237484749</v>
      </c>
      <c r="G85" s="29">
        <v>0.05018708346145732</v>
      </c>
      <c r="H85" s="29">
        <v>0.24963822901430732</v>
      </c>
      <c r="I85" s="29">
        <v>0.6825784705560601</v>
      </c>
      <c r="J85" s="29">
        <v>0.017596216968175198</v>
      </c>
    </row>
    <row r="86" spans="1:10" s="1" customFormat="1" ht="15">
      <c r="A86" s="345" t="s">
        <v>281</v>
      </c>
      <c r="B86" s="348">
        <v>1365.4843126899934</v>
      </c>
      <c r="C86" s="348">
        <v>47975.36334199033</v>
      </c>
      <c r="D86" s="348">
        <v>31697.890931192724</v>
      </c>
      <c r="E86" s="348">
        <v>1983.8521485976119</v>
      </c>
      <c r="F86" s="348">
        <v>83022.59073447077</v>
      </c>
      <c r="G86" s="349">
        <v>0.016447141682884726</v>
      </c>
      <c r="H86" s="349">
        <v>0.5778591455358075</v>
      </c>
      <c r="I86" s="349">
        <v>0.3817983834372425</v>
      </c>
      <c r="J86" s="349">
        <v>0.023895329344063958</v>
      </c>
    </row>
    <row r="87" spans="1:10" ht="15">
      <c r="A87" s="347" t="s">
        <v>370</v>
      </c>
      <c r="B87" s="346">
        <v>1751.45501372271</v>
      </c>
      <c r="C87" s="346">
        <v>12582.12746127548</v>
      </c>
      <c r="D87" s="346">
        <v>17582.031522210367</v>
      </c>
      <c r="E87" s="346">
        <v>611.1376740290057</v>
      </c>
      <c r="F87" s="346">
        <v>32526.751671237555</v>
      </c>
      <c r="G87" s="29">
        <v>0.05384660083568904</v>
      </c>
      <c r="H87" s="29">
        <v>0.3868239776430391</v>
      </c>
      <c r="I87" s="29">
        <v>0.5405406509669282</v>
      </c>
      <c r="J87" s="29">
        <v>0.01878877055434394</v>
      </c>
    </row>
    <row r="88" spans="1:10" ht="15">
      <c r="A88" s="347" t="s">
        <v>371</v>
      </c>
      <c r="B88" s="346">
        <v>5139.8712472853485</v>
      </c>
      <c r="C88" s="346">
        <v>24142.460379352247</v>
      </c>
      <c r="D88" s="346">
        <v>39944.148562834875</v>
      </c>
      <c r="E88" s="346">
        <v>615.3228968991101</v>
      </c>
      <c r="F88" s="346">
        <v>69841.80308637151</v>
      </c>
      <c r="G88" s="29">
        <v>0.07359304915036351</v>
      </c>
      <c r="H88" s="29">
        <v>0.3456734979979813</v>
      </c>
      <c r="I88" s="29">
        <v>0.5719232150040142</v>
      </c>
      <c r="J88" s="29">
        <v>0.008810237847642</v>
      </c>
    </row>
    <row r="89" spans="1:10" ht="15">
      <c r="A89" s="347" t="s">
        <v>372</v>
      </c>
      <c r="B89" s="346">
        <v>252.44319208478066</v>
      </c>
      <c r="C89" s="346">
        <v>3316.5247594761377</v>
      </c>
      <c r="D89" s="346">
        <v>2330.250564140122</v>
      </c>
      <c r="E89" s="346">
        <v>230.1453251047082</v>
      </c>
      <c r="F89" s="346">
        <v>6129.3638408057495</v>
      </c>
      <c r="G89" s="29">
        <v>0.041185871591462773</v>
      </c>
      <c r="H89" s="29">
        <v>0.5410879245569726</v>
      </c>
      <c r="I89" s="29">
        <v>0.3801782084833446</v>
      </c>
      <c r="J89" s="29">
        <v>0.0375479953682198</v>
      </c>
    </row>
    <row r="90" spans="1:10" ht="15">
      <c r="A90" s="347" t="s">
        <v>373</v>
      </c>
      <c r="B90" s="346">
        <v>764.9642198977033</v>
      </c>
      <c r="C90" s="346">
        <v>801.2186395623528</v>
      </c>
      <c r="D90" s="346">
        <v>3827.720625046784</v>
      </c>
      <c r="E90" s="346">
        <v>29.60168829470873</v>
      </c>
      <c r="F90" s="346">
        <v>5423.505172801549</v>
      </c>
      <c r="G90" s="29">
        <v>0.14104609390508902</v>
      </c>
      <c r="H90" s="29">
        <v>0.14773077816545677</v>
      </c>
      <c r="I90" s="29">
        <v>0.7057650915947312</v>
      </c>
      <c r="J90" s="29">
        <v>0.005458036334722951</v>
      </c>
    </row>
    <row r="91" spans="1:10" ht="15">
      <c r="A91" s="345" t="s">
        <v>2</v>
      </c>
      <c r="B91" s="346">
        <v>31912.359743327517</v>
      </c>
      <c r="C91" s="346">
        <v>192736.5379990182</v>
      </c>
      <c r="D91" s="346">
        <v>470553.69959364284</v>
      </c>
      <c r="E91" s="346">
        <v>11718.438731306576</v>
      </c>
      <c r="F91" s="346">
        <v>706921.0360672957</v>
      </c>
      <c r="G91" s="29">
        <v>0.04514275020143778</v>
      </c>
      <c r="H91" s="29">
        <v>0.27264224455851466</v>
      </c>
      <c r="I91" s="29">
        <v>0.6656382758269599</v>
      </c>
      <c r="J91" s="29">
        <v>0.016576729413086858</v>
      </c>
    </row>
    <row r="92" ht="15">
      <c r="A92" s="7" t="s">
        <v>382</v>
      </c>
    </row>
    <row r="93" ht="15">
      <c r="A93" s="7"/>
    </row>
    <row r="94" spans="1:8" ht="15">
      <c r="A94" s="1" t="s">
        <v>56</v>
      </c>
      <c r="G94" s="114"/>
      <c r="H94" s="114"/>
    </row>
    <row r="95" spans="1:8" ht="15">
      <c r="A95" s="1"/>
      <c r="G95" s="114"/>
      <c r="H95" s="114"/>
    </row>
    <row r="96" spans="1:8" ht="15">
      <c r="A96" s="1" t="s">
        <v>252</v>
      </c>
      <c r="G96" s="114"/>
      <c r="H96" s="114"/>
    </row>
    <row r="97" spans="7:8" ht="15">
      <c r="G97" s="114"/>
      <c r="H97" s="114"/>
    </row>
    <row r="98" spans="1:9" ht="15">
      <c r="A98" s="386" t="s">
        <v>253</v>
      </c>
      <c r="B98" s="386"/>
      <c r="C98" s="386"/>
      <c r="D98" s="386"/>
      <c r="E98" s="386"/>
      <c r="F98" s="386"/>
      <c r="G98" s="386"/>
      <c r="H98" s="386"/>
      <c r="I98" s="386"/>
    </row>
    <row r="99" spans="1:9" ht="15">
      <c r="A99" s="386"/>
      <c r="B99" s="386"/>
      <c r="C99" s="386"/>
      <c r="D99" s="386"/>
      <c r="E99" s="386"/>
      <c r="F99" s="386"/>
      <c r="G99" s="386"/>
      <c r="H99" s="386"/>
      <c r="I99" s="386"/>
    </row>
    <row r="100" spans="7:8" ht="15">
      <c r="G100" s="114"/>
      <c r="H100" s="114"/>
    </row>
    <row r="101" spans="1:9" ht="15.75" customHeight="1">
      <c r="A101" s="387" t="s">
        <v>254</v>
      </c>
      <c r="B101" s="387"/>
      <c r="C101" s="387"/>
      <c r="D101" s="387"/>
      <c r="E101" s="387"/>
      <c r="F101" s="387"/>
      <c r="G101" s="387"/>
      <c r="H101" s="387"/>
      <c r="I101" s="387"/>
    </row>
    <row r="102" spans="1:9" ht="15">
      <c r="A102" s="387" t="s">
        <v>464</v>
      </c>
      <c r="B102" s="387"/>
      <c r="C102" s="387"/>
      <c r="D102" s="387"/>
      <c r="E102" s="387"/>
      <c r="F102" s="387"/>
      <c r="G102" s="387"/>
      <c r="H102" s="387"/>
      <c r="I102" s="387"/>
    </row>
    <row r="103" spans="1:9" ht="15">
      <c r="A103" s="387" t="s">
        <v>255</v>
      </c>
      <c r="B103" s="387"/>
      <c r="C103" s="387"/>
      <c r="D103" s="387"/>
      <c r="E103" s="387"/>
      <c r="F103" s="387"/>
      <c r="G103" s="387"/>
      <c r="H103" s="387"/>
      <c r="I103" s="387"/>
    </row>
    <row r="104" spans="1:9" s="1" customFormat="1" ht="46.5">
      <c r="A104" s="170" t="s">
        <v>15</v>
      </c>
      <c r="B104" s="169" t="s">
        <v>256</v>
      </c>
      <c r="C104" s="169" t="s">
        <v>249</v>
      </c>
      <c r="D104" s="169" t="s">
        <v>250</v>
      </c>
      <c r="E104" s="169" t="s">
        <v>257</v>
      </c>
      <c r="F104" s="169" t="s">
        <v>258</v>
      </c>
      <c r="G104" s="170" t="s">
        <v>383</v>
      </c>
      <c r="H104" s="170" t="s">
        <v>251</v>
      </c>
      <c r="I104" s="170" t="s">
        <v>259</v>
      </c>
    </row>
    <row r="105" spans="1:9" ht="15">
      <c r="A105" s="287" t="s">
        <v>359</v>
      </c>
      <c r="B105" s="166">
        <v>39327.9495</v>
      </c>
      <c r="C105" s="166">
        <v>6857.4975</v>
      </c>
      <c r="D105" s="166">
        <v>3222.741</v>
      </c>
      <c r="E105" s="166">
        <v>49408.188</v>
      </c>
      <c r="F105" s="171">
        <v>0.008832002709776254</v>
      </c>
      <c r="G105" s="166">
        <v>9939.803899999999</v>
      </c>
      <c r="H105" s="166">
        <v>310489.84200000006</v>
      </c>
      <c r="I105" s="171">
        <v>0.159129804961542</v>
      </c>
    </row>
    <row r="106" spans="1:9" ht="15">
      <c r="A106" s="288" t="s">
        <v>360</v>
      </c>
      <c r="B106" s="167">
        <v>1947.1362</v>
      </c>
      <c r="C106" s="167">
        <v>99.4968</v>
      </c>
      <c r="D106" s="167">
        <v>454.4784</v>
      </c>
      <c r="E106" s="167">
        <v>2501.1114</v>
      </c>
      <c r="F106" s="172">
        <v>0.00044708829763706934</v>
      </c>
      <c r="G106" s="167">
        <v>5192.2524</v>
      </c>
      <c r="H106" s="167">
        <v>870839.8474999999</v>
      </c>
      <c r="I106" s="172">
        <v>0.0028720681617638083</v>
      </c>
    </row>
    <row r="107" spans="1:9" ht="15">
      <c r="A107" s="288" t="s">
        <v>361</v>
      </c>
      <c r="B107" s="167">
        <v>6138.3243</v>
      </c>
      <c r="C107" s="167">
        <v>335.6923</v>
      </c>
      <c r="D107" s="167">
        <v>629.7419</v>
      </c>
      <c r="E107" s="167">
        <v>7103.7585</v>
      </c>
      <c r="F107" s="172">
        <v>0.0012698383984775174</v>
      </c>
      <c r="G107" s="167">
        <v>19816.8787</v>
      </c>
      <c r="H107" s="167">
        <v>1018314.7046000005</v>
      </c>
      <c r="I107" s="172">
        <v>0.006975995208465927</v>
      </c>
    </row>
    <row r="108" spans="1:9" ht="15">
      <c r="A108" s="288" t="s">
        <v>362</v>
      </c>
      <c r="B108" s="167">
        <v>6349.331</v>
      </c>
      <c r="C108" s="167">
        <v>28105.2897</v>
      </c>
      <c r="D108" s="167">
        <v>957.8439</v>
      </c>
      <c r="E108" s="167">
        <v>35412.4646</v>
      </c>
      <c r="F108" s="172">
        <v>0.006330185258100452</v>
      </c>
      <c r="G108" s="167">
        <v>5297.634099999999</v>
      </c>
      <c r="H108" s="167">
        <v>322223.4366</v>
      </c>
      <c r="I108" s="172">
        <v>0.10990033801905022</v>
      </c>
    </row>
    <row r="109" spans="1:9" ht="15">
      <c r="A109" s="288" t="s">
        <v>465</v>
      </c>
      <c r="B109" s="167">
        <v>78805.9376</v>
      </c>
      <c r="C109" s="167">
        <v>127732.3362</v>
      </c>
      <c r="D109" s="167">
        <v>4225.4581</v>
      </c>
      <c r="E109" s="167">
        <v>210763.7319</v>
      </c>
      <c r="F109" s="172">
        <v>0.037675250330235874</v>
      </c>
      <c r="G109" s="167">
        <v>26776.7546</v>
      </c>
      <c r="H109" s="167">
        <v>1190913.9726999998</v>
      </c>
      <c r="I109" s="172">
        <v>0.17697645399370335</v>
      </c>
    </row>
    <row r="110" spans="1:9" ht="15">
      <c r="A110" s="288" t="s">
        <v>364</v>
      </c>
      <c r="B110" s="167">
        <v>91170.5216</v>
      </c>
      <c r="C110" s="167">
        <v>176808.6837</v>
      </c>
      <c r="D110" s="167">
        <v>16365.286</v>
      </c>
      <c r="E110" s="167">
        <v>284344.4913</v>
      </c>
      <c r="F110" s="172">
        <v>0.0508282416200236</v>
      </c>
      <c r="G110" s="167">
        <v>59997.3638</v>
      </c>
      <c r="H110" s="167">
        <v>2864678.2388000004</v>
      </c>
      <c r="I110" s="172">
        <v>0.09925878845615503</v>
      </c>
    </row>
    <row r="111" spans="1:9" ht="15">
      <c r="A111" s="288" t="s">
        <v>414</v>
      </c>
      <c r="B111" s="167">
        <v>1324003.3974</v>
      </c>
      <c r="C111" s="167">
        <v>1016847.6238</v>
      </c>
      <c r="D111" s="167">
        <v>251965.1059</v>
      </c>
      <c r="E111" s="167">
        <v>2592816.1270999997</v>
      </c>
      <c r="F111" s="172">
        <v>0.4634810542029748</v>
      </c>
      <c r="G111" s="167">
        <v>2555480.5936000003</v>
      </c>
      <c r="H111" s="167">
        <v>80166242.68090001</v>
      </c>
      <c r="I111" s="172">
        <v>0.032342991768002004</v>
      </c>
    </row>
    <row r="112" spans="1:9" ht="15">
      <c r="A112" s="288" t="s">
        <v>466</v>
      </c>
      <c r="B112" s="167">
        <v>165170.5221</v>
      </c>
      <c r="C112" s="167">
        <v>329469.9974</v>
      </c>
      <c r="D112" s="167">
        <v>23186.9702</v>
      </c>
      <c r="E112" s="167">
        <v>517827.4897</v>
      </c>
      <c r="F112" s="172">
        <v>0.09256469377559515</v>
      </c>
      <c r="G112" s="167">
        <v>47315.8888</v>
      </c>
      <c r="H112" s="167">
        <v>1467123.173</v>
      </c>
      <c r="I112" s="172">
        <v>0.3529543389606048</v>
      </c>
    </row>
    <row r="113" spans="1:9" ht="15">
      <c r="A113" s="288" t="s">
        <v>416</v>
      </c>
      <c r="B113" s="167">
        <v>265508.4523</v>
      </c>
      <c r="C113" s="167">
        <v>304245.52</v>
      </c>
      <c r="D113" s="167">
        <v>36057.4469</v>
      </c>
      <c r="E113" s="167">
        <v>605811.4192</v>
      </c>
      <c r="F113" s="172">
        <v>0.10829233599879838</v>
      </c>
      <c r="G113" s="167">
        <v>154973.13640000002</v>
      </c>
      <c r="H113" s="167">
        <v>2176084.0433</v>
      </c>
      <c r="I113" s="172">
        <v>0.27839523067376376</v>
      </c>
    </row>
    <row r="114" spans="1:9" ht="15">
      <c r="A114" s="288" t="s">
        <v>368</v>
      </c>
      <c r="B114" s="167">
        <v>117171.0132</v>
      </c>
      <c r="C114" s="167">
        <v>39849.8651</v>
      </c>
      <c r="D114" s="167">
        <v>23137.1234</v>
      </c>
      <c r="E114" s="167">
        <v>180158.00170000002</v>
      </c>
      <c r="F114" s="172">
        <v>0.03220429697203782</v>
      </c>
      <c r="G114" s="167">
        <v>30651.2508</v>
      </c>
      <c r="H114" s="167">
        <v>564126.0408999999</v>
      </c>
      <c r="I114" s="172">
        <v>0.31935771199744317</v>
      </c>
    </row>
    <row r="115" spans="1:9" ht="15">
      <c r="A115" s="288" t="s">
        <v>417</v>
      </c>
      <c r="B115" s="167">
        <v>141556.6281</v>
      </c>
      <c r="C115" s="167">
        <v>38125.7546</v>
      </c>
      <c r="D115" s="167">
        <v>75103.0157</v>
      </c>
      <c r="E115" s="167">
        <v>254785.3984</v>
      </c>
      <c r="F115" s="172">
        <v>0.045544380803445424</v>
      </c>
      <c r="G115" s="167">
        <v>153021.9059</v>
      </c>
      <c r="H115" s="167">
        <v>2534811.361900001</v>
      </c>
      <c r="I115" s="172">
        <v>0.10051454014669647</v>
      </c>
    </row>
    <row r="116" spans="1:9" s="1" customFormat="1" ht="15">
      <c r="A116" s="289" t="s">
        <v>281</v>
      </c>
      <c r="B116" s="168">
        <v>233066.6225</v>
      </c>
      <c r="C116" s="168">
        <v>19067.7473</v>
      </c>
      <c r="D116" s="168">
        <v>37040.5778</v>
      </c>
      <c r="E116" s="168">
        <v>289174.94759999996</v>
      </c>
      <c r="F116" s="173">
        <v>0.051691713948356206</v>
      </c>
      <c r="G116" s="168">
        <v>100430.02670000002</v>
      </c>
      <c r="H116" s="168">
        <v>1681456.7511999996</v>
      </c>
      <c r="I116" s="173">
        <v>0.17197881979041413</v>
      </c>
    </row>
    <row r="117" spans="1:9" ht="15">
      <c r="A117" s="288" t="s">
        <v>370</v>
      </c>
      <c r="B117" s="167">
        <v>110312.528</v>
      </c>
      <c r="C117" s="167">
        <v>12912.7449</v>
      </c>
      <c r="D117" s="167">
        <v>25167.858</v>
      </c>
      <c r="E117" s="167">
        <v>148393.13090000002</v>
      </c>
      <c r="F117" s="172">
        <v>0.026526140449048292</v>
      </c>
      <c r="G117" s="167">
        <v>14911.8769</v>
      </c>
      <c r="H117" s="167">
        <v>550958.9781999998</v>
      </c>
      <c r="I117" s="172">
        <v>0.26933607903950496</v>
      </c>
    </row>
    <row r="118" spans="1:9" ht="15">
      <c r="A118" s="288" t="s">
        <v>371</v>
      </c>
      <c r="B118" s="167">
        <v>293458.6887</v>
      </c>
      <c r="C118" s="167">
        <v>20167.1835</v>
      </c>
      <c r="D118" s="167">
        <v>15162.7807</v>
      </c>
      <c r="E118" s="167">
        <v>328788.6529</v>
      </c>
      <c r="F118" s="172">
        <v>0.05877289556452635</v>
      </c>
      <c r="G118" s="167">
        <v>190417.5255</v>
      </c>
      <c r="H118" s="167">
        <v>1951155.7748999998</v>
      </c>
      <c r="I118" s="172">
        <v>0.16850968904153796</v>
      </c>
    </row>
    <row r="119" spans="1:9" ht="15">
      <c r="A119" s="288" t="s">
        <v>372</v>
      </c>
      <c r="B119" s="167">
        <v>11966.7545</v>
      </c>
      <c r="C119" s="167">
        <v>1579.4088</v>
      </c>
      <c r="D119" s="167">
        <v>937.1992</v>
      </c>
      <c r="E119" s="167">
        <v>14483.3625</v>
      </c>
      <c r="F119" s="172">
        <v>0.0025889857941495805</v>
      </c>
      <c r="G119" s="167">
        <v>7642.9418000000005</v>
      </c>
      <c r="H119" s="167">
        <v>177376.96610000002</v>
      </c>
      <c r="I119" s="172">
        <v>0.0816530061283983</v>
      </c>
    </row>
    <row r="120" spans="1:9" ht="15">
      <c r="A120" s="290" t="s">
        <v>373</v>
      </c>
      <c r="B120" s="167">
        <v>68924.0085</v>
      </c>
      <c r="C120" s="167">
        <v>818.4365</v>
      </c>
      <c r="D120" s="167">
        <v>2707.7477</v>
      </c>
      <c r="E120" s="167">
        <v>72450.19269999999</v>
      </c>
      <c r="F120" s="172">
        <v>0.012950895876817251</v>
      </c>
      <c r="G120" s="167">
        <v>24180.948200000003</v>
      </c>
      <c r="H120" s="174">
        <v>534383.9312</v>
      </c>
      <c r="I120" s="175">
        <v>0.13557704202914098</v>
      </c>
    </row>
    <row r="121" spans="1:9" ht="29.25" customHeight="1">
      <c r="A121" s="169" t="s">
        <v>467</v>
      </c>
      <c r="B121" s="285">
        <v>2954877.8154999996</v>
      </c>
      <c r="C121" s="285">
        <v>2123023.2780999993</v>
      </c>
      <c r="D121" s="285">
        <v>516321.3747999999</v>
      </c>
      <c r="E121" s="285">
        <v>5594222.4684</v>
      </c>
      <c r="F121" s="286">
        <v>1</v>
      </c>
      <c r="G121" s="285">
        <v>3406046.7821000004</v>
      </c>
      <c r="H121" s="285">
        <v>98381179.74380003</v>
      </c>
      <c r="I121" s="286">
        <v>0.05686273007671009</v>
      </c>
    </row>
    <row r="122" ht="15">
      <c r="A122" s="1" t="s">
        <v>468</v>
      </c>
    </row>
    <row r="123" spans="1:8" ht="15">
      <c r="A123" s="384" t="s">
        <v>384</v>
      </c>
      <c r="B123" s="385"/>
      <c r="C123" s="385"/>
      <c r="D123" s="385"/>
      <c r="E123" s="385"/>
      <c r="F123" s="385"/>
      <c r="G123" s="63"/>
      <c r="H123" s="63"/>
    </row>
    <row r="124" spans="1:8" ht="15">
      <c r="A124" s="63"/>
      <c r="B124" s="63"/>
      <c r="C124" s="63"/>
      <c r="D124" s="63"/>
      <c r="E124" s="63"/>
      <c r="F124" s="63"/>
      <c r="G124" s="63"/>
      <c r="H124" s="63"/>
    </row>
    <row r="125" spans="1:8" ht="15">
      <c r="A125" s="63"/>
      <c r="B125" s="63"/>
      <c r="C125" s="63"/>
      <c r="D125" s="63"/>
      <c r="E125" s="63"/>
      <c r="F125" s="63"/>
      <c r="G125" s="63"/>
      <c r="H125" s="63"/>
    </row>
    <row r="126" spans="1:8" ht="15">
      <c r="A126" s="63"/>
      <c r="B126" s="63"/>
      <c r="C126" s="63"/>
      <c r="D126" s="63"/>
      <c r="E126" s="63"/>
      <c r="F126" s="63"/>
      <c r="G126" s="63"/>
      <c r="H126" s="63"/>
    </row>
    <row r="127" spans="1:8" ht="15">
      <c r="A127" s="63"/>
      <c r="B127" s="63"/>
      <c r="C127" s="63"/>
      <c r="D127" s="63"/>
      <c r="E127" s="63"/>
      <c r="F127" s="63"/>
      <c r="G127" s="63"/>
      <c r="H127" s="63"/>
    </row>
    <row r="128" spans="1:8" ht="15">
      <c r="A128" s="63"/>
      <c r="B128" s="63"/>
      <c r="C128" s="63"/>
      <c r="D128" s="63"/>
      <c r="E128" s="63"/>
      <c r="F128" s="63"/>
      <c r="G128" s="63"/>
      <c r="H128" s="63"/>
    </row>
  </sheetData>
  <sheetProtection/>
  <mergeCells count="16">
    <mergeCell ref="I51:I52"/>
    <mergeCell ref="A123:F123"/>
    <mergeCell ref="A98:I99"/>
    <mergeCell ref="A103:I103"/>
    <mergeCell ref="A101:I101"/>
    <mergeCell ref="A102:I102"/>
    <mergeCell ref="A5:A6"/>
    <mergeCell ref="B5:E5"/>
    <mergeCell ref="F5:F6"/>
    <mergeCell ref="A72:J72"/>
    <mergeCell ref="A73:A74"/>
    <mergeCell ref="B73:F73"/>
    <mergeCell ref="G73:J73"/>
    <mergeCell ref="A51:A52"/>
    <mergeCell ref="B51:E51"/>
    <mergeCell ref="F51:H51"/>
  </mergeCells>
  <printOptions horizontalCentered="1"/>
  <pageMargins left="0.5905511811023623" right="0.5905511811023623" top="0.5905511811023623" bottom="0.5905511811023623" header="0.31496062992125984" footer="0.31496062992125984"/>
  <pageSetup horizontalDpi="600" verticalDpi="600" orientation="landscape" scale="56" r:id="rId1"/>
  <headerFooter>
    <oddHeader>&amp;R&amp;12Región de la Araucanía</oddHeader>
  </headerFooter>
  <rowBreaks count="2" manualBreakCount="2">
    <brk id="46" max="9" man="1"/>
    <brk id="93" max="9" man="1"/>
  </rowBreaks>
</worksheet>
</file>

<file path=xl/worksheets/sheet3.xml><?xml version="1.0" encoding="utf-8"?>
<worksheet xmlns="http://schemas.openxmlformats.org/spreadsheetml/2006/main" xmlns:r="http://schemas.openxmlformats.org/officeDocument/2006/relationships">
  <dimension ref="A1:H23"/>
  <sheetViews>
    <sheetView showGridLines="0" view="pageBreakPreview" zoomScale="107" zoomScaleSheetLayoutView="107" zoomScalePageLayoutView="0" workbookViewId="0" topLeftCell="A1">
      <selection activeCell="A1" sqref="A1:G1"/>
    </sheetView>
  </sheetViews>
  <sheetFormatPr defaultColWidth="11.421875" defaultRowHeight="15"/>
  <cols>
    <col min="1" max="1" width="24.28125" style="59" customWidth="1"/>
    <col min="2" max="7" width="12.140625" style="59" customWidth="1"/>
    <col min="8" max="8" width="19.421875" style="59" customWidth="1"/>
    <col min="9" max="9" width="16.140625" style="59" customWidth="1"/>
    <col min="10" max="10" width="11.28125" style="59" bestFit="1" customWidth="1"/>
    <col min="11" max="11" width="12.8515625" style="59" bestFit="1" customWidth="1"/>
    <col min="12" max="12" width="11.57421875" style="59" bestFit="1" customWidth="1"/>
    <col min="13" max="13" width="15.57421875" style="59" customWidth="1"/>
    <col min="14" max="14" width="11.57421875" style="59" bestFit="1" customWidth="1"/>
    <col min="15" max="15" width="18.140625" style="59" customWidth="1"/>
    <col min="16" max="16384" width="11.421875" style="59" customWidth="1"/>
  </cols>
  <sheetData>
    <row r="1" spans="1:8" ht="39" customHeight="1">
      <c r="A1" s="478" t="s">
        <v>357</v>
      </c>
      <c r="B1" s="478"/>
      <c r="C1" s="478"/>
      <c r="D1" s="478"/>
      <c r="E1" s="478"/>
      <c r="F1" s="478"/>
      <c r="G1" s="478"/>
      <c r="H1" s="267"/>
    </row>
    <row r="2" spans="1:8" ht="21">
      <c r="A2" s="268"/>
      <c r="B2" s="264"/>
      <c r="C2" s="264"/>
      <c r="D2" s="264"/>
      <c r="E2" s="264"/>
      <c r="F2" s="264"/>
      <c r="G2" s="264"/>
      <c r="H2" s="264"/>
    </row>
    <row r="3" spans="1:8" s="58" customFormat="1" ht="21">
      <c r="A3" s="269" t="s">
        <v>104</v>
      </c>
      <c r="B3" s="281"/>
      <c r="C3" s="281"/>
      <c r="D3" s="281"/>
      <c r="E3" s="281"/>
      <c r="F3" s="281"/>
      <c r="G3" s="281"/>
      <c r="H3" s="270"/>
    </row>
    <row r="4" spans="1:7" s="58" customFormat="1" ht="21">
      <c r="A4" s="262"/>
      <c r="B4" s="262"/>
      <c r="C4" s="262"/>
      <c r="D4" s="262"/>
      <c r="E4" s="262"/>
      <c r="F4" s="262"/>
      <c r="G4" s="262"/>
    </row>
    <row r="5" spans="1:8" s="60" customFormat="1" ht="68.25" customHeight="1">
      <c r="A5" s="271" t="s">
        <v>358</v>
      </c>
      <c r="B5" s="473" t="s">
        <v>385</v>
      </c>
      <c r="C5" s="474"/>
      <c r="D5" s="475"/>
      <c r="E5" s="476" t="s">
        <v>386</v>
      </c>
      <c r="F5" s="477"/>
      <c r="G5" s="477"/>
      <c r="H5" s="264"/>
    </row>
    <row r="6" spans="1:8" ht="21">
      <c r="A6" s="272"/>
      <c r="B6" s="273" t="s">
        <v>2</v>
      </c>
      <c r="C6" s="274" t="s">
        <v>319</v>
      </c>
      <c r="D6" s="274" t="s">
        <v>16</v>
      </c>
      <c r="E6" s="274" t="s">
        <v>2</v>
      </c>
      <c r="F6" s="274" t="s">
        <v>319</v>
      </c>
      <c r="G6" s="274" t="s">
        <v>16</v>
      </c>
      <c r="H6" s="264"/>
    </row>
    <row r="7" spans="1:8" ht="21">
      <c r="A7" s="275" t="s">
        <v>359</v>
      </c>
      <c r="B7" s="276">
        <v>0.0842158</v>
      </c>
      <c r="C7" s="276">
        <v>0.0731635</v>
      </c>
      <c r="D7" s="276">
        <v>0.1872332</v>
      </c>
      <c r="E7" s="276">
        <v>0.2183778</v>
      </c>
      <c r="F7" s="276">
        <v>0.1794483</v>
      </c>
      <c r="G7" s="276">
        <v>0.5925132</v>
      </c>
      <c r="H7" s="264"/>
    </row>
    <row r="8" spans="1:8" ht="21">
      <c r="A8" s="277" t="s">
        <v>360</v>
      </c>
      <c r="B8" s="276">
        <v>0.0639432</v>
      </c>
      <c r="C8" s="276">
        <v>0.0576413</v>
      </c>
      <c r="D8" s="276">
        <v>0.1664039</v>
      </c>
      <c r="E8" s="276">
        <v>0.2487006</v>
      </c>
      <c r="F8" s="276">
        <v>0.2272066</v>
      </c>
      <c r="G8" s="276">
        <v>0.5952168</v>
      </c>
      <c r="H8" s="264"/>
    </row>
    <row r="9" spans="1:8" ht="21">
      <c r="A9" s="277" t="s">
        <v>361</v>
      </c>
      <c r="B9" s="276">
        <v>0.0512745</v>
      </c>
      <c r="C9" s="276">
        <v>0.0508929</v>
      </c>
      <c r="D9" s="276">
        <v>0.0756644</v>
      </c>
      <c r="E9" s="276">
        <v>0.1644628</v>
      </c>
      <c r="F9" s="276">
        <v>0.1616524</v>
      </c>
      <c r="G9" s="276">
        <v>0.3371408</v>
      </c>
      <c r="H9" s="264"/>
    </row>
    <row r="10" spans="1:8" ht="21">
      <c r="A10" s="277" t="s">
        <v>362</v>
      </c>
      <c r="B10" s="276">
        <v>0.0791499</v>
      </c>
      <c r="C10" s="276">
        <v>0.0767931</v>
      </c>
      <c r="D10" s="276">
        <v>0.1048887</v>
      </c>
      <c r="E10" s="276">
        <v>0.2317397</v>
      </c>
      <c r="F10" s="276">
        <v>0.2228836</v>
      </c>
      <c r="G10" s="276">
        <v>0.3273506</v>
      </c>
      <c r="H10" s="264"/>
    </row>
    <row r="11" spans="1:8" ht="21" customHeight="1">
      <c r="A11" s="277" t="s">
        <v>363</v>
      </c>
      <c r="B11" s="276">
        <v>0.1187503</v>
      </c>
      <c r="C11" s="276">
        <v>0.1054628</v>
      </c>
      <c r="D11" s="276">
        <v>0.1797038</v>
      </c>
      <c r="E11" s="276">
        <v>0.2255332</v>
      </c>
      <c r="F11" s="276">
        <v>0.1894321</v>
      </c>
      <c r="G11" s="276">
        <v>0.3904024</v>
      </c>
      <c r="H11" s="264"/>
    </row>
    <row r="12" spans="1:8" ht="21">
      <c r="A12" s="277" t="s">
        <v>364</v>
      </c>
      <c r="B12" s="276">
        <v>0.0709982</v>
      </c>
      <c r="C12" s="276">
        <v>0.0673327</v>
      </c>
      <c r="D12" s="276">
        <v>0.1110062</v>
      </c>
      <c r="E12" s="276">
        <v>0.1895441</v>
      </c>
      <c r="F12" s="276">
        <v>0.1793578</v>
      </c>
      <c r="G12" s="276">
        <v>0.3040918</v>
      </c>
      <c r="H12" s="264"/>
    </row>
    <row r="13" spans="1:8" ht="21">
      <c r="A13" s="277" t="s">
        <v>365</v>
      </c>
      <c r="B13" s="276">
        <v>0.0536127</v>
      </c>
      <c r="C13" s="276">
        <v>0.0539781</v>
      </c>
      <c r="D13" s="276">
        <v>0.0463916</v>
      </c>
      <c r="E13" s="276">
        <v>0.1997707</v>
      </c>
      <c r="F13" s="276">
        <v>0.1961457</v>
      </c>
      <c r="G13" s="276">
        <v>0.3007962</v>
      </c>
      <c r="H13" s="264"/>
    </row>
    <row r="14" spans="1:8" ht="21">
      <c r="A14" s="277" t="s">
        <v>366</v>
      </c>
      <c r="B14" s="276">
        <v>0.1007409</v>
      </c>
      <c r="C14" s="276">
        <v>0.0954567</v>
      </c>
      <c r="D14" s="276">
        <v>0.1140113</v>
      </c>
      <c r="E14" s="276">
        <v>0.1852097</v>
      </c>
      <c r="F14" s="276">
        <v>0.1546693</v>
      </c>
      <c r="G14" s="276">
        <v>0.2613616</v>
      </c>
      <c r="H14" s="264"/>
    </row>
    <row r="15" spans="1:8" ht="21">
      <c r="A15" s="277" t="s">
        <v>367</v>
      </c>
      <c r="B15" s="276">
        <v>0.1271764</v>
      </c>
      <c r="C15" s="276">
        <v>0.1076011</v>
      </c>
      <c r="D15" s="276">
        <v>0.1681559</v>
      </c>
      <c r="E15" s="276">
        <v>0.2249096</v>
      </c>
      <c r="F15" s="276">
        <v>0.1778099</v>
      </c>
      <c r="G15" s="276">
        <v>0.324335</v>
      </c>
      <c r="H15" s="264"/>
    </row>
    <row r="16" spans="1:8" ht="21">
      <c r="A16" s="279" t="s">
        <v>368</v>
      </c>
      <c r="B16" s="280">
        <v>0.1612048</v>
      </c>
      <c r="C16" s="280">
        <v>0.1301543</v>
      </c>
      <c r="D16" s="280">
        <v>0.2364085</v>
      </c>
      <c r="E16" s="280">
        <v>0.2460516</v>
      </c>
      <c r="F16" s="280">
        <v>0.1896664</v>
      </c>
      <c r="G16" s="280">
        <v>0.3804587</v>
      </c>
      <c r="H16" s="266"/>
    </row>
    <row r="17" spans="1:8" ht="21">
      <c r="A17" s="277" t="s">
        <v>369</v>
      </c>
      <c r="B17" s="276">
        <v>0.1231273</v>
      </c>
      <c r="C17" s="276">
        <v>0.1132598</v>
      </c>
      <c r="D17" s="276">
        <v>0.1982452</v>
      </c>
      <c r="E17" s="276">
        <v>0.173521</v>
      </c>
      <c r="F17" s="276">
        <v>0.151705</v>
      </c>
      <c r="G17" s="276">
        <v>0.3414983</v>
      </c>
      <c r="H17" s="264"/>
    </row>
    <row r="18" spans="1:8" ht="21">
      <c r="A18" s="283" t="s">
        <v>281</v>
      </c>
      <c r="B18" s="284">
        <v>0.1714143</v>
      </c>
      <c r="C18" s="284">
        <v>0.1201071</v>
      </c>
      <c r="D18" s="284">
        <v>0.2800692</v>
      </c>
      <c r="E18" s="284">
        <v>0.2849226</v>
      </c>
      <c r="F18" s="284">
        <v>0.1643806</v>
      </c>
      <c r="G18" s="284">
        <v>0.5416581</v>
      </c>
      <c r="H18" s="264"/>
    </row>
    <row r="19" spans="1:8" ht="21">
      <c r="A19" s="277" t="s">
        <v>370</v>
      </c>
      <c r="B19" s="276">
        <v>0.1211338</v>
      </c>
      <c r="C19" s="276">
        <v>0.1062218</v>
      </c>
      <c r="D19" s="276">
        <v>0.1536608</v>
      </c>
      <c r="E19" s="276">
        <v>0.2221994</v>
      </c>
      <c r="F19" s="276">
        <v>0.1469286</v>
      </c>
      <c r="G19" s="276">
        <v>0.3921891</v>
      </c>
      <c r="H19" s="264"/>
    </row>
    <row r="20" spans="1:8" ht="21">
      <c r="A20" s="277" t="s">
        <v>371</v>
      </c>
      <c r="B20" s="276">
        <v>0.1168851</v>
      </c>
      <c r="C20" s="276">
        <v>0.095809</v>
      </c>
      <c r="D20" s="276">
        <v>0.169531</v>
      </c>
      <c r="E20" s="276">
        <v>0.2551503</v>
      </c>
      <c r="F20" s="276">
        <v>0.1780245</v>
      </c>
      <c r="G20" s="276">
        <v>0.4470084</v>
      </c>
      <c r="H20" s="264"/>
    </row>
    <row r="21" spans="1:8" ht="21">
      <c r="A21" s="277" t="s">
        <v>372</v>
      </c>
      <c r="B21" s="276">
        <v>0.0460269</v>
      </c>
      <c r="C21" s="276">
        <v>0.0442367</v>
      </c>
      <c r="D21" s="276">
        <v>0.058751</v>
      </c>
      <c r="E21" s="276">
        <v>0.1898661</v>
      </c>
      <c r="F21" s="276">
        <v>0.1685056</v>
      </c>
      <c r="G21" s="276">
        <v>0.3441924</v>
      </c>
      <c r="H21" s="264"/>
    </row>
    <row r="22" spans="1:8" ht="21">
      <c r="A22" s="277" t="s">
        <v>373</v>
      </c>
      <c r="B22" s="276">
        <v>0.0212551</v>
      </c>
      <c r="C22" s="276">
        <v>0.021099</v>
      </c>
      <c r="D22" s="276">
        <v>0.0250079</v>
      </c>
      <c r="E22" s="276">
        <v>0.1075422</v>
      </c>
      <c r="F22" s="276">
        <v>0.1023902</v>
      </c>
      <c r="G22" s="276">
        <v>0.2304627</v>
      </c>
      <c r="H22" s="264"/>
    </row>
    <row r="23" spans="1:8" ht="21">
      <c r="A23" s="278" t="s">
        <v>374</v>
      </c>
      <c r="B23" s="265"/>
      <c r="C23" s="265"/>
      <c r="D23" s="265"/>
      <c r="E23" s="265"/>
      <c r="F23" s="265"/>
      <c r="G23" s="265"/>
      <c r="H23" s="264"/>
    </row>
  </sheetData>
  <sheetProtection/>
  <mergeCells count="3">
    <mergeCell ref="B5:D5"/>
    <mergeCell ref="E5:G5"/>
    <mergeCell ref="A1:G1"/>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&amp;RRegión de la Araucanía</oddHeader>
  </headerFooter>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F1"/>
    </sheetView>
  </sheetViews>
  <sheetFormatPr defaultColWidth="11.421875" defaultRowHeight="15"/>
  <cols>
    <col min="1" max="16384" width="11.57421875" style="264" customWidth="1"/>
  </cols>
  <sheetData>
    <row r="1" spans="1:6" ht="15" customHeight="1">
      <c r="A1" s="479" t="s">
        <v>442</v>
      </c>
      <c r="B1" s="479"/>
      <c r="C1" s="479"/>
      <c r="D1" s="479"/>
      <c r="E1" s="479"/>
      <c r="F1" s="479"/>
    </row>
    <row r="3" ht="14.25">
      <c r="A3" s="480" t="s">
        <v>443</v>
      </c>
    </row>
    <row r="4" ht="14.25">
      <c r="A4" s="480"/>
    </row>
    <row r="5" spans="1:9" ht="14.25">
      <c r="A5" s="481" t="s">
        <v>448</v>
      </c>
      <c r="I5" s="482"/>
    </row>
    <row r="6" ht="14.25">
      <c r="A6" s="483" t="s">
        <v>444</v>
      </c>
    </row>
    <row r="7" ht="15">
      <c r="A7" s="484" t="s">
        <v>449</v>
      </c>
    </row>
    <row r="8" ht="15">
      <c r="A8" s="484" t="s">
        <v>450</v>
      </c>
    </row>
    <row r="9" ht="15">
      <c r="A9" s="484" t="s">
        <v>451</v>
      </c>
    </row>
    <row r="10" ht="14.25">
      <c r="A10" s="484" t="s">
        <v>445</v>
      </c>
    </row>
    <row r="11" ht="14.25">
      <c r="A11" s="483" t="s">
        <v>446</v>
      </c>
    </row>
    <row r="12" spans="1:7" ht="42" customHeight="1">
      <c r="A12" s="485" t="s">
        <v>452</v>
      </c>
      <c r="B12" s="485"/>
      <c r="C12" s="485"/>
      <c r="D12" s="485"/>
      <c r="E12" s="485"/>
      <c r="F12" s="485"/>
      <c r="G12" s="485"/>
    </row>
    <row r="13" spans="1:7" ht="15">
      <c r="A13" s="483" t="s">
        <v>454</v>
      </c>
      <c r="B13" s="487"/>
      <c r="C13" s="487"/>
      <c r="D13" s="487"/>
      <c r="E13" s="487"/>
      <c r="F13" s="487"/>
      <c r="G13" s="487"/>
    </row>
    <row r="14" spans="1:7" ht="42" customHeight="1">
      <c r="A14" s="485" t="s">
        <v>453</v>
      </c>
      <c r="B14" s="485"/>
      <c r="C14" s="485"/>
      <c r="D14" s="485"/>
      <c r="E14" s="485"/>
      <c r="F14" s="485"/>
      <c r="G14" s="485"/>
    </row>
    <row r="15" spans="1:7" ht="42" customHeight="1">
      <c r="A15" s="486"/>
      <c r="B15" s="486"/>
      <c r="C15" s="486"/>
      <c r="D15" s="486"/>
      <c r="E15" s="486"/>
      <c r="F15" s="486"/>
      <c r="G15" s="486"/>
    </row>
    <row r="16" ht="14.25">
      <c r="A16" s="264" t="s">
        <v>447</v>
      </c>
    </row>
    <row r="17" s="480" customFormat="1" ht="14.25"/>
  </sheetData>
  <sheetProtection/>
  <mergeCells count="3">
    <mergeCell ref="A12:G12"/>
    <mergeCell ref="A14:G14"/>
    <mergeCell ref="A1:F1"/>
  </mergeCells>
  <printOptions/>
  <pageMargins left="0.7" right="0.7" top="0.75" bottom="0.75" header="0.3" footer="0.3"/>
  <pageSetup horizontalDpi="600" verticalDpi="600" orientation="portrait" paperSize="126" r:id="rId1"/>
</worksheet>
</file>

<file path=xl/worksheets/sheet5.xml><?xml version="1.0" encoding="utf-8"?>
<worksheet xmlns="http://schemas.openxmlformats.org/spreadsheetml/2006/main" xmlns:r="http://schemas.openxmlformats.org/officeDocument/2006/relationships">
  <dimension ref="A1:Y60"/>
  <sheetViews>
    <sheetView showGridLines="0" view="pageBreakPreview" zoomScaleSheetLayoutView="100" zoomScalePageLayoutView="0" workbookViewId="0" topLeftCell="A1">
      <selection activeCell="A1" sqref="A1"/>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9.8515625" style="10" customWidth="1"/>
    <col min="10" max="14" width="11.421875" style="10" customWidth="1"/>
    <col min="15" max="15" width="12.8515625" style="10" bestFit="1" customWidth="1"/>
    <col min="16" max="16384" width="11.421875" style="10" customWidth="1"/>
  </cols>
  <sheetData>
    <row r="1" ht="13.5">
      <c r="A1" s="9" t="s">
        <v>60</v>
      </c>
    </row>
    <row r="2" ht="13.5">
      <c r="A2" s="9"/>
    </row>
    <row r="3" spans="1:8" ht="12.75" customHeight="1">
      <c r="A3" s="405" t="s">
        <v>324</v>
      </c>
      <c r="B3" s="405"/>
      <c r="C3" s="405"/>
      <c r="D3" s="405"/>
      <c r="E3" s="405"/>
      <c r="F3" s="405"/>
      <c r="G3" s="405"/>
      <c r="H3" s="405"/>
    </row>
    <row r="4" spans="1:8" ht="13.5">
      <c r="A4" s="405"/>
      <c r="B4" s="405"/>
      <c r="C4" s="405"/>
      <c r="D4" s="405"/>
      <c r="E4" s="405"/>
      <c r="F4" s="405"/>
      <c r="G4" s="405"/>
      <c r="H4" s="405"/>
    </row>
    <row r="5" spans="1:8" ht="13.5">
      <c r="A5" s="405"/>
      <c r="B5" s="405"/>
      <c r="C5" s="405"/>
      <c r="D5" s="405"/>
      <c r="E5" s="405"/>
      <c r="F5" s="405"/>
      <c r="G5" s="405"/>
      <c r="H5" s="405"/>
    </row>
    <row r="6" spans="1:8" ht="13.5">
      <c r="A6" s="405"/>
      <c r="B6" s="405"/>
      <c r="C6" s="405"/>
      <c r="D6" s="405"/>
      <c r="E6" s="405"/>
      <c r="F6" s="405"/>
      <c r="G6" s="405"/>
      <c r="H6" s="405"/>
    </row>
    <row r="7" spans="1:8" ht="13.5">
      <c r="A7" s="405"/>
      <c r="B7" s="405"/>
      <c r="C7" s="405"/>
      <c r="D7" s="405"/>
      <c r="E7" s="405"/>
      <c r="F7" s="405"/>
      <c r="G7" s="405"/>
      <c r="H7" s="405"/>
    </row>
    <row r="8" spans="1:8" ht="13.5">
      <c r="A8" s="405"/>
      <c r="B8" s="405"/>
      <c r="C8" s="405"/>
      <c r="D8" s="405"/>
      <c r="E8" s="405"/>
      <c r="F8" s="405"/>
      <c r="G8" s="405"/>
      <c r="H8" s="405"/>
    </row>
    <row r="9" spans="1:8" ht="13.5">
      <c r="A9" s="405"/>
      <c r="B9" s="405"/>
      <c r="C9" s="405"/>
      <c r="D9" s="405"/>
      <c r="E9" s="405"/>
      <c r="F9" s="405"/>
      <c r="G9" s="405"/>
      <c r="H9" s="405"/>
    </row>
    <row r="10" spans="6:7" ht="13.5">
      <c r="F10" s="11"/>
      <c r="G10" s="11"/>
    </row>
    <row r="11" spans="1:9" ht="41.25">
      <c r="A11" s="221" t="s">
        <v>0</v>
      </c>
      <c r="B11" s="221" t="s">
        <v>1</v>
      </c>
      <c r="C11" s="12" t="s">
        <v>4</v>
      </c>
      <c r="D11" s="12" t="s">
        <v>3</v>
      </c>
      <c r="E11" s="12" t="s">
        <v>5</v>
      </c>
      <c r="F11" s="392" t="s">
        <v>325</v>
      </c>
      <c r="G11" s="392"/>
      <c r="H11" s="244" t="s">
        <v>376</v>
      </c>
      <c r="I11" s="282" t="s">
        <v>377</v>
      </c>
    </row>
    <row r="12" spans="1:9" ht="13.5">
      <c r="A12" s="393">
        <v>31842.3</v>
      </c>
      <c r="B12" s="393">
        <v>4.21</v>
      </c>
      <c r="C12" s="395">
        <v>957224</v>
      </c>
      <c r="D12" s="397">
        <v>5.4</v>
      </c>
      <c r="E12" s="397">
        <f>+C12/A12</f>
        <v>30.06139631873326</v>
      </c>
      <c r="F12" s="13">
        <v>51.4</v>
      </c>
      <c r="G12" s="14" t="s">
        <v>62</v>
      </c>
      <c r="H12" s="401">
        <v>29.1</v>
      </c>
      <c r="I12" s="401">
        <v>65</v>
      </c>
    </row>
    <row r="13" spans="1:9" ht="13.5">
      <c r="A13" s="394"/>
      <c r="B13" s="394"/>
      <c r="C13" s="396"/>
      <c r="D13" s="398"/>
      <c r="E13" s="398"/>
      <c r="F13" s="15">
        <v>48.6</v>
      </c>
      <c r="G13" s="16" t="s">
        <v>326</v>
      </c>
      <c r="H13" s="401"/>
      <c r="I13" s="401"/>
    </row>
    <row r="14" spans="1:7" ht="13.5">
      <c r="A14" s="17" t="s">
        <v>232</v>
      </c>
      <c r="F14" s="18"/>
      <c r="G14" s="18"/>
    </row>
    <row r="15" spans="1:8" ht="12.75" customHeight="1">
      <c r="A15" s="406" t="s">
        <v>327</v>
      </c>
      <c r="B15" s="406"/>
      <c r="C15" s="406"/>
      <c r="D15" s="406"/>
      <c r="E15" s="406"/>
      <c r="F15" s="406"/>
      <c r="G15" s="406"/>
      <c r="H15" s="406"/>
    </row>
    <row r="16" spans="5:6" ht="13.5">
      <c r="E16" s="223"/>
      <c r="F16" s="19"/>
    </row>
    <row r="17" spans="1:12" ht="24" customHeight="1">
      <c r="A17" s="404" t="s">
        <v>378</v>
      </c>
      <c r="B17" s="404"/>
      <c r="C17" s="404"/>
      <c r="D17" s="404"/>
      <c r="E17" s="404"/>
      <c r="F17" s="404"/>
      <c r="G17" s="404"/>
      <c r="H17" s="404"/>
      <c r="K17" s="402"/>
      <c r="L17" s="402"/>
    </row>
    <row r="18" spans="1:12" ht="27.75" customHeight="1">
      <c r="A18" s="404" t="s">
        <v>379</v>
      </c>
      <c r="B18" s="404"/>
      <c r="C18" s="404"/>
      <c r="D18" s="404"/>
      <c r="E18" s="404"/>
      <c r="F18" s="404"/>
      <c r="G18" s="404"/>
      <c r="H18" s="404"/>
      <c r="K18" s="122"/>
      <c r="L18" s="122"/>
    </row>
    <row r="19" spans="1:12" ht="12.75" customHeight="1">
      <c r="A19" s="9" t="s">
        <v>59</v>
      </c>
      <c r="F19" s="19"/>
      <c r="K19" s="122"/>
      <c r="L19" s="122"/>
    </row>
    <row r="20" spans="1:12" ht="13.5">
      <c r="A20" s="9"/>
      <c r="F20" s="19"/>
      <c r="K20" s="122"/>
      <c r="L20" s="122"/>
    </row>
    <row r="21" spans="1:12" ht="13.5">
      <c r="A21" s="405" t="s">
        <v>272</v>
      </c>
      <c r="B21" s="405"/>
      <c r="C21" s="405"/>
      <c r="D21" s="405"/>
      <c r="E21" s="405"/>
      <c r="F21" s="405"/>
      <c r="G21" s="405"/>
      <c r="H21" s="405"/>
      <c r="K21" s="165"/>
      <c r="L21" s="165"/>
    </row>
    <row r="22" spans="1:12" ht="13.5">
      <c r="A22" s="405"/>
      <c r="B22" s="405"/>
      <c r="C22" s="405"/>
      <c r="D22" s="405"/>
      <c r="E22" s="405"/>
      <c r="F22" s="405"/>
      <c r="G22" s="405"/>
      <c r="H22" s="405"/>
      <c r="K22" s="122"/>
      <c r="L22" s="122"/>
    </row>
    <row r="23" spans="1:12" ht="13.5">
      <c r="A23" s="405"/>
      <c r="B23" s="405"/>
      <c r="C23" s="405"/>
      <c r="D23" s="405"/>
      <c r="E23" s="405"/>
      <c r="F23" s="405"/>
      <c r="G23" s="405"/>
      <c r="H23" s="405"/>
      <c r="K23" s="122"/>
      <c r="L23" s="122"/>
    </row>
    <row r="24" spans="1:12" ht="13.5">
      <c r="A24" s="405"/>
      <c r="B24" s="405"/>
      <c r="C24" s="405"/>
      <c r="D24" s="405"/>
      <c r="E24" s="405"/>
      <c r="F24" s="405"/>
      <c r="G24" s="405"/>
      <c r="H24" s="405"/>
      <c r="K24" s="122"/>
      <c r="L24" s="122"/>
    </row>
    <row r="25" spans="1:12" ht="13.5">
      <c r="A25" s="405"/>
      <c r="B25" s="405"/>
      <c r="C25" s="405"/>
      <c r="D25" s="405"/>
      <c r="E25" s="405"/>
      <c r="F25" s="405"/>
      <c r="G25" s="405"/>
      <c r="H25" s="405"/>
      <c r="K25" s="122"/>
      <c r="L25" s="122"/>
    </row>
    <row r="26" spans="1:25" ht="13.5">
      <c r="A26" s="405"/>
      <c r="B26" s="405"/>
      <c r="C26" s="405"/>
      <c r="D26" s="405"/>
      <c r="E26" s="405"/>
      <c r="F26" s="405"/>
      <c r="G26" s="405"/>
      <c r="H26" s="405"/>
      <c r="I26" s="20"/>
      <c r="J26" s="20"/>
      <c r="K26" s="20"/>
      <c r="L26" s="20"/>
      <c r="M26" s="20"/>
      <c r="N26" s="20"/>
      <c r="O26" s="20"/>
      <c r="P26" s="20"/>
      <c r="Q26" s="20"/>
      <c r="R26" s="20"/>
      <c r="S26" s="20"/>
      <c r="T26" s="20"/>
      <c r="U26" s="20"/>
      <c r="V26" s="20"/>
      <c r="W26" s="20"/>
      <c r="X26" s="20"/>
      <c r="Y26" s="20"/>
    </row>
    <row r="27" spans="1:25" ht="15" customHeight="1">
      <c r="A27" s="405"/>
      <c r="B27" s="405"/>
      <c r="C27" s="405"/>
      <c r="D27" s="405"/>
      <c r="E27" s="405"/>
      <c r="F27" s="405"/>
      <c r="G27" s="405"/>
      <c r="H27" s="405"/>
      <c r="I27" s="20"/>
      <c r="J27" s="20"/>
      <c r="K27" s="20"/>
      <c r="L27" s="20"/>
      <c r="M27" s="20"/>
      <c r="N27" s="20"/>
      <c r="O27" s="20"/>
      <c r="P27" s="20"/>
      <c r="Q27" s="20"/>
      <c r="R27" s="20"/>
      <c r="S27" s="20"/>
      <c r="T27" s="20"/>
      <c r="U27" s="20"/>
      <c r="V27" s="20"/>
      <c r="W27" s="20"/>
      <c r="X27" s="20"/>
      <c r="Y27" s="20"/>
    </row>
    <row r="28" spans="1:25" ht="1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ht="13.5">
      <c r="A29" s="390" t="s">
        <v>15</v>
      </c>
      <c r="B29" s="390" t="s">
        <v>19</v>
      </c>
      <c r="C29" s="390" t="s">
        <v>20</v>
      </c>
      <c r="D29" s="390" t="s">
        <v>26</v>
      </c>
      <c r="E29" s="390"/>
      <c r="F29" s="20"/>
      <c r="H29" s="20"/>
      <c r="I29" s="20"/>
      <c r="J29" s="20"/>
      <c r="K29" s="20"/>
      <c r="L29" s="20"/>
      <c r="M29" s="20"/>
      <c r="N29" s="20"/>
      <c r="O29" s="20"/>
      <c r="P29" s="20"/>
      <c r="Q29" s="20"/>
      <c r="R29" s="20"/>
      <c r="S29" s="20"/>
      <c r="T29" s="20"/>
      <c r="U29" s="20"/>
      <c r="V29" s="20"/>
      <c r="W29" s="20"/>
      <c r="X29" s="20"/>
      <c r="Y29" s="20"/>
    </row>
    <row r="30" spans="1:25" ht="13.5">
      <c r="A30" s="390"/>
      <c r="B30" s="390"/>
      <c r="C30" s="390"/>
      <c r="D30" s="390"/>
      <c r="E30" s="390"/>
      <c r="F30" s="20"/>
      <c r="H30" s="20"/>
      <c r="I30" s="20"/>
      <c r="J30" s="20"/>
      <c r="K30" s="20"/>
      <c r="L30" s="20"/>
      <c r="M30" s="20"/>
      <c r="N30" s="20"/>
      <c r="O30" s="20"/>
      <c r="P30" s="20"/>
      <c r="Q30" s="20"/>
      <c r="R30" s="20"/>
      <c r="S30" s="20"/>
      <c r="T30" s="20"/>
      <c r="U30" s="20"/>
      <c r="V30" s="20"/>
      <c r="W30" s="20"/>
      <c r="X30" s="20"/>
      <c r="Y30" s="20"/>
    </row>
    <row r="31" spans="1:25" ht="13.5">
      <c r="A31" s="403" t="s">
        <v>231</v>
      </c>
      <c r="B31" s="21" t="s">
        <v>21</v>
      </c>
      <c r="C31" s="22">
        <v>41683</v>
      </c>
      <c r="D31" s="399">
        <v>288589.3</v>
      </c>
      <c r="E31" s="400"/>
      <c r="G31" s="20"/>
      <c r="H31" s="20"/>
      <c r="I31" s="20"/>
      <c r="J31" s="20"/>
      <c r="K31" s="20"/>
      <c r="L31" s="20"/>
      <c r="M31" s="20"/>
      <c r="N31" s="20"/>
      <c r="O31" s="20"/>
      <c r="P31" s="20"/>
      <c r="Q31" s="20"/>
      <c r="R31" s="20"/>
      <c r="S31" s="20"/>
      <c r="T31" s="20"/>
      <c r="U31" s="20"/>
      <c r="V31" s="20"/>
      <c r="W31" s="20"/>
      <c r="X31" s="20"/>
      <c r="Y31" s="20"/>
    </row>
    <row r="32" spans="1:25" ht="13.5">
      <c r="A32" s="403"/>
      <c r="B32" s="21" t="s">
        <v>22</v>
      </c>
      <c r="C32" s="22">
        <v>9147</v>
      </c>
      <c r="D32" s="399">
        <v>284640.6</v>
      </c>
      <c r="E32" s="400"/>
      <c r="H32" s="20"/>
      <c r="I32" s="20"/>
      <c r="J32" s="20"/>
      <c r="K32" s="20"/>
      <c r="L32" s="20"/>
      <c r="M32" s="20"/>
      <c r="N32" s="20"/>
      <c r="O32" s="20"/>
      <c r="P32" s="20"/>
      <c r="Q32" s="20"/>
      <c r="R32" s="20"/>
      <c r="S32" s="20"/>
      <c r="T32" s="20"/>
      <c r="U32" s="20"/>
      <c r="V32" s="20"/>
      <c r="W32" s="20"/>
      <c r="X32" s="20"/>
      <c r="Y32" s="20"/>
    </row>
    <row r="33" spans="1:8" ht="13.5">
      <c r="A33" s="403"/>
      <c r="B33" s="21" t="s">
        <v>23</v>
      </c>
      <c r="C33" s="22">
        <v>3590</v>
      </c>
      <c r="D33" s="399">
        <v>248038.7</v>
      </c>
      <c r="E33" s="400"/>
      <c r="H33" s="20"/>
    </row>
    <row r="34" spans="1:8" ht="13.5">
      <c r="A34" s="403"/>
      <c r="B34" s="21" t="s">
        <v>24</v>
      </c>
      <c r="C34" s="22">
        <v>3649</v>
      </c>
      <c r="D34" s="399">
        <v>2078423.2</v>
      </c>
      <c r="E34" s="400"/>
      <c r="G34" s="20"/>
      <c r="H34" s="20"/>
    </row>
    <row r="35" spans="1:5" ht="13.5">
      <c r="A35" s="23" t="s">
        <v>25</v>
      </c>
      <c r="B35" s="24"/>
      <c r="C35" s="25">
        <v>58069</v>
      </c>
      <c r="D35" s="388">
        <v>2899691.8</v>
      </c>
      <c r="E35" s="389"/>
    </row>
    <row r="36" spans="1:8" ht="13.5">
      <c r="A36" s="391" t="s">
        <v>27</v>
      </c>
      <c r="B36" s="391"/>
      <c r="C36" s="391"/>
      <c r="D36" s="391"/>
      <c r="E36" s="391"/>
      <c r="F36" s="391"/>
      <c r="G36" s="391"/>
      <c r="H36" s="391"/>
    </row>
    <row r="37" spans="1:8" ht="13.5">
      <c r="A37" s="391"/>
      <c r="B37" s="391"/>
      <c r="C37" s="391"/>
      <c r="D37" s="391"/>
      <c r="E37" s="391"/>
      <c r="F37" s="391"/>
      <c r="G37" s="391"/>
      <c r="H37" s="391"/>
    </row>
    <row r="51" ht="13.5">
      <c r="G51" s="116"/>
    </row>
    <row r="52" ht="13.5">
      <c r="G52" s="116"/>
    </row>
    <row r="53" ht="13.5">
      <c r="G53" s="116"/>
    </row>
    <row r="54" ht="13.5">
      <c r="G54" s="116"/>
    </row>
    <row r="55" ht="13.5">
      <c r="G55" s="116"/>
    </row>
    <row r="56" ht="13.5">
      <c r="G56" s="116"/>
    </row>
    <row r="57" ht="13.5">
      <c r="G57" s="116"/>
    </row>
    <row r="58" ht="13.5">
      <c r="G58" s="116"/>
    </row>
    <row r="59" ht="13.5">
      <c r="G59" s="116"/>
    </row>
    <row r="60" ht="13.5">
      <c r="G60" s="116"/>
    </row>
  </sheetData>
  <sheetProtection/>
  <mergeCells count="25">
    <mergeCell ref="I12:I13"/>
    <mergeCell ref="A3:H9"/>
    <mergeCell ref="A21:H27"/>
    <mergeCell ref="C29:C30"/>
    <mergeCell ref="D29:E30"/>
    <mergeCell ref="E12:E13"/>
    <mergeCell ref="B29:B30"/>
    <mergeCell ref="A15:H15"/>
    <mergeCell ref="K17:L17"/>
    <mergeCell ref="A31:A34"/>
    <mergeCell ref="D33:E33"/>
    <mergeCell ref="D34:E34"/>
    <mergeCell ref="D31:E31"/>
    <mergeCell ref="A17:H17"/>
    <mergeCell ref="A18:H18"/>
    <mergeCell ref="D35:E35"/>
    <mergeCell ref="A29:A30"/>
    <mergeCell ref="A36:H37"/>
    <mergeCell ref="F11:G11"/>
    <mergeCell ref="A12:A13"/>
    <mergeCell ref="B12:B13"/>
    <mergeCell ref="C12:C13"/>
    <mergeCell ref="D12:D13"/>
    <mergeCell ref="D32:E32"/>
    <mergeCell ref="H12:H13"/>
  </mergeCells>
  <printOptions horizontalCentered="1"/>
  <pageMargins left="0.5905511811023623" right="0.5905511811023623" top="0.5905511811023623" bottom="0.5905511811023623" header="0.31496062992125984" footer="0.31496062992125984"/>
  <pageSetup horizontalDpi="600" verticalDpi="600" orientation="portrait" scale="94" r:id="rId1"/>
  <headerFooter>
    <oddHeader>&amp;R&amp;12Región de la Araucanía</oddHeader>
  </headerFooter>
</worksheet>
</file>

<file path=xl/worksheets/sheet6.xml><?xml version="1.0" encoding="utf-8"?>
<worksheet xmlns="http://schemas.openxmlformats.org/spreadsheetml/2006/main" xmlns:r="http://schemas.openxmlformats.org/officeDocument/2006/relationships">
  <dimension ref="A1:I109"/>
  <sheetViews>
    <sheetView view="pageBreakPreview" zoomScale="90" zoomScaleNormal="80" zoomScaleSheetLayoutView="90" zoomScalePageLayoutView="0" workbookViewId="0" topLeftCell="A1">
      <selection activeCell="A1" sqref="A1"/>
    </sheetView>
  </sheetViews>
  <sheetFormatPr defaultColWidth="11.421875" defaultRowHeight="15"/>
  <cols>
    <col min="1" max="1" width="24.28125" style="41" customWidth="1"/>
    <col min="2" max="2" width="12.140625" style="41" bestFit="1" customWidth="1"/>
    <col min="3" max="3" width="16.8515625" style="41" bestFit="1" customWidth="1"/>
    <col min="4" max="4" width="13.421875" style="41" bestFit="1" customWidth="1"/>
    <col min="5" max="5" width="14.28125" style="41" bestFit="1" customWidth="1"/>
    <col min="6" max="6" width="15.57421875" style="41" bestFit="1" customWidth="1"/>
    <col min="7" max="7" width="13.28125" style="41" customWidth="1"/>
    <col min="8" max="16384" width="11.421875" style="41" customWidth="1"/>
  </cols>
  <sheetData>
    <row r="1" ht="17.25">
      <c r="A1" s="40" t="s">
        <v>53</v>
      </c>
    </row>
    <row r="2" ht="17.25">
      <c r="A2" s="40"/>
    </row>
    <row r="3" ht="17.25">
      <c r="A3" s="40" t="s">
        <v>73</v>
      </c>
    </row>
    <row r="4" ht="17.25">
      <c r="A4" s="40"/>
    </row>
    <row r="5" spans="1:6" ht="15" customHeight="1">
      <c r="A5" s="412" t="s">
        <v>101</v>
      </c>
      <c r="B5" s="412"/>
      <c r="C5" s="412"/>
      <c r="D5" s="412"/>
      <c r="E5" s="412"/>
      <c r="F5" s="412"/>
    </row>
    <row r="6" spans="1:6" ht="17.25">
      <c r="A6" s="412"/>
      <c r="B6" s="412"/>
      <c r="C6" s="412"/>
      <c r="D6" s="412"/>
      <c r="E6" s="412"/>
      <c r="F6" s="412"/>
    </row>
    <row r="7" spans="1:6" ht="17.25">
      <c r="A7" s="42"/>
      <c r="B7" s="42"/>
      <c r="C7" s="42"/>
      <c r="D7" s="42"/>
      <c r="E7" s="42"/>
      <c r="F7" s="42"/>
    </row>
    <row r="8" spans="1:5" ht="17.25">
      <c r="A8" s="43" t="s">
        <v>344</v>
      </c>
      <c r="B8" s="42"/>
      <c r="C8" s="42"/>
      <c r="D8" s="42"/>
      <c r="E8" s="42"/>
    </row>
    <row r="9" spans="1:7" ht="17.25">
      <c r="A9" s="44" t="s">
        <v>42</v>
      </c>
      <c r="B9" s="44">
        <v>2006</v>
      </c>
      <c r="C9" s="44">
        <v>2012</v>
      </c>
      <c r="D9" s="44">
        <v>2016</v>
      </c>
      <c r="E9" s="44">
        <v>2019</v>
      </c>
      <c r="F9" s="44" t="s">
        <v>69</v>
      </c>
      <c r="G9" s="55" t="s">
        <v>64</v>
      </c>
    </row>
    <row r="10" spans="1:7" ht="17.25">
      <c r="A10" s="45" t="s">
        <v>140</v>
      </c>
      <c r="B10" s="46">
        <v>548.7</v>
      </c>
      <c r="C10" s="46">
        <v>2251.5</v>
      </c>
      <c r="D10" s="217">
        <v>4433.6</v>
      </c>
      <c r="E10" s="217">
        <v>7034.290000000035</v>
      </c>
      <c r="F10" s="315">
        <v>24436.780000000046</v>
      </c>
      <c r="G10" s="51">
        <f>+E10/F10</f>
        <v>0.2878566652398566</v>
      </c>
    </row>
    <row r="11" spans="1:7" ht="17.25">
      <c r="A11" s="45" t="s">
        <v>139</v>
      </c>
      <c r="B11" s="46">
        <v>1597.4</v>
      </c>
      <c r="C11" s="46">
        <v>2312.6</v>
      </c>
      <c r="D11" s="217">
        <v>2572.72</v>
      </c>
      <c r="E11" s="217">
        <v>2845.709999999998</v>
      </c>
      <c r="F11" s="315">
        <v>26736.550000000032</v>
      </c>
      <c r="G11" s="51">
        <f aca="true" t="shared" si="0" ref="G11:G22">+E11/F11</f>
        <v>0.10643519825856346</v>
      </c>
    </row>
    <row r="12" spans="1:7" ht="17.25">
      <c r="A12" s="45" t="s">
        <v>141</v>
      </c>
      <c r="B12" s="46">
        <v>721.4</v>
      </c>
      <c r="C12" s="46">
        <v>1561</v>
      </c>
      <c r="D12" s="217">
        <v>1853.17</v>
      </c>
      <c r="E12" s="217">
        <v>2157.7799999999993</v>
      </c>
      <c r="F12" s="315">
        <v>18373.360000000008</v>
      </c>
      <c r="G12" s="51">
        <f t="shared" si="0"/>
        <v>0.11744068586257486</v>
      </c>
    </row>
    <row r="13" spans="1:7" ht="17.25">
      <c r="A13" s="45" t="s">
        <v>96</v>
      </c>
      <c r="B13" s="46">
        <v>193.3</v>
      </c>
      <c r="C13" s="46">
        <v>382</v>
      </c>
      <c r="D13" s="217">
        <v>725.02</v>
      </c>
      <c r="E13" s="217">
        <v>1170.28</v>
      </c>
      <c r="F13" s="315">
        <v>38391.79000000004</v>
      </c>
      <c r="G13" s="51">
        <f t="shared" si="0"/>
        <v>0.03048255890126506</v>
      </c>
    </row>
    <row r="14" spans="1:7" ht="17.25">
      <c r="A14" s="45" t="s">
        <v>80</v>
      </c>
      <c r="B14" s="46">
        <v>55</v>
      </c>
      <c r="C14" s="46">
        <v>95.3</v>
      </c>
      <c r="D14" s="217">
        <v>252.61</v>
      </c>
      <c r="E14" s="217">
        <v>410.70999999999987</v>
      </c>
      <c r="F14" s="315">
        <v>40800.849999999984</v>
      </c>
      <c r="G14" s="51">
        <f t="shared" si="0"/>
        <v>0.010066211855880454</v>
      </c>
    </row>
    <row r="15" spans="1:7" ht="17.25">
      <c r="A15" s="45" t="s">
        <v>142</v>
      </c>
      <c r="B15" s="46">
        <v>320.5</v>
      </c>
      <c r="C15" s="46">
        <v>330.8</v>
      </c>
      <c r="D15" s="217">
        <v>224.5</v>
      </c>
      <c r="E15" s="217">
        <v>232.36999999999995</v>
      </c>
      <c r="F15" s="315">
        <v>2680.889999999998</v>
      </c>
      <c r="G15" s="51">
        <f t="shared" si="0"/>
        <v>0.08667643954060036</v>
      </c>
    </row>
    <row r="16" spans="1:7" ht="17.25">
      <c r="A16" s="45" t="s">
        <v>143</v>
      </c>
      <c r="B16" s="46">
        <v>108.8</v>
      </c>
      <c r="C16" s="46">
        <v>163.4</v>
      </c>
      <c r="D16" s="218">
        <v>194.31</v>
      </c>
      <c r="E16" s="217">
        <v>215.05999999999997</v>
      </c>
      <c r="F16" s="315">
        <v>5634.429999999984</v>
      </c>
      <c r="G16" s="51">
        <f t="shared" si="0"/>
        <v>0.0381689008471133</v>
      </c>
    </row>
    <row r="17" spans="1:7" ht="17.25">
      <c r="A17" s="45" t="s">
        <v>144</v>
      </c>
      <c r="B17" s="46">
        <v>127.1</v>
      </c>
      <c r="C17" s="46">
        <v>137.8</v>
      </c>
      <c r="D17" s="217">
        <v>148.54</v>
      </c>
      <c r="E17" s="217">
        <v>136.83999999999997</v>
      </c>
      <c r="F17" s="315">
        <v>780.0800000000002</v>
      </c>
      <c r="G17" s="51">
        <f t="shared" si="0"/>
        <v>0.1754179058558096</v>
      </c>
    </row>
    <row r="18" spans="1:7" ht="17.25">
      <c r="A18" s="45" t="s">
        <v>320</v>
      </c>
      <c r="B18" s="46">
        <v>35.8</v>
      </c>
      <c r="C18" s="46">
        <v>8.8</v>
      </c>
      <c r="D18" s="217">
        <v>55.14</v>
      </c>
      <c r="E18" s="217">
        <v>197.10999999999996</v>
      </c>
      <c r="F18" s="315">
        <v>1262.8000000000004</v>
      </c>
      <c r="G18" s="51">
        <f t="shared" si="0"/>
        <v>0.15608964206525175</v>
      </c>
    </row>
    <row r="19" spans="1:7" ht="17.25">
      <c r="A19" s="45" t="s">
        <v>146</v>
      </c>
      <c r="B19" s="46">
        <v>20.8</v>
      </c>
      <c r="C19" s="46">
        <v>18.2</v>
      </c>
      <c r="D19" s="218">
        <v>17.14</v>
      </c>
      <c r="E19" s="217">
        <v>3.85</v>
      </c>
      <c r="F19" s="315">
        <v>7272.049999999987</v>
      </c>
      <c r="G19" s="51">
        <f t="shared" si="0"/>
        <v>0.0005294243026381841</v>
      </c>
    </row>
    <row r="20" spans="1:7" ht="17.25">
      <c r="A20" s="45" t="s">
        <v>145</v>
      </c>
      <c r="B20" s="46">
        <v>22</v>
      </c>
      <c r="C20" s="46">
        <v>19.7</v>
      </c>
      <c r="D20" s="217">
        <v>14.13</v>
      </c>
      <c r="E20" s="217">
        <v>17.189999999999998</v>
      </c>
      <c r="F20" s="315">
        <v>7595.060000000004</v>
      </c>
      <c r="G20" s="51">
        <f t="shared" si="0"/>
        <v>0.002263313258881429</v>
      </c>
    </row>
    <row r="21" spans="1:7" ht="17.25">
      <c r="A21" s="45" t="s">
        <v>6</v>
      </c>
      <c r="B21" s="240">
        <v>29.899999999998727</v>
      </c>
      <c r="C21" s="240">
        <v>21.399999999999636</v>
      </c>
      <c r="D21" s="240">
        <v>44.960000000000946</v>
      </c>
      <c r="E21" s="240">
        <v>19.43000000000029</v>
      </c>
      <c r="F21" s="315">
        <v>168689.5700000002</v>
      </c>
      <c r="G21" s="51">
        <f t="shared" si="0"/>
        <v>0.00011518198783718677</v>
      </c>
    </row>
    <row r="22" spans="1:7" ht="17.25">
      <c r="A22" s="47" t="s">
        <v>2</v>
      </c>
      <c r="B22" s="235">
        <v>3780.7</v>
      </c>
      <c r="C22" s="235">
        <v>7302.5</v>
      </c>
      <c r="D22" s="219">
        <v>10535.84</v>
      </c>
      <c r="E22" s="219">
        <v>14440.620000000034</v>
      </c>
      <c r="F22" s="316">
        <v>342654.21000000025</v>
      </c>
      <c r="G22" s="187">
        <f t="shared" si="0"/>
        <v>0.04214341916300991</v>
      </c>
    </row>
    <row r="23" spans="1:6" ht="24" customHeight="1">
      <c r="A23" s="414" t="s">
        <v>230</v>
      </c>
      <c r="B23" s="414"/>
      <c r="C23" s="414"/>
      <c r="D23" s="414"/>
      <c r="E23" s="414"/>
      <c r="F23" s="414"/>
    </row>
    <row r="24" spans="1:5" ht="17.25">
      <c r="A24" s="43"/>
      <c r="B24" s="42"/>
      <c r="C24" s="42"/>
      <c r="D24" s="220"/>
      <c r="E24" s="220"/>
    </row>
    <row r="25" spans="1:9" ht="17.25">
      <c r="A25" s="40" t="s">
        <v>345</v>
      </c>
      <c r="F25" s="53"/>
      <c r="G25" s="254"/>
      <c r="H25" s="254"/>
      <c r="I25" s="228"/>
    </row>
    <row r="26" spans="1:9" ht="17.25">
      <c r="A26" s="47" t="s">
        <v>42</v>
      </c>
      <c r="B26" s="44" t="s">
        <v>15</v>
      </c>
      <c r="C26" s="44" t="s">
        <v>69</v>
      </c>
      <c r="D26" s="44" t="s">
        <v>64</v>
      </c>
      <c r="F26" s="255"/>
      <c r="G26" s="225"/>
      <c r="H26" s="225"/>
      <c r="I26" s="225"/>
    </row>
    <row r="27" spans="1:9" ht="17.25">
      <c r="A27" s="301" t="s">
        <v>274</v>
      </c>
      <c r="B27" s="302">
        <v>335.9638</v>
      </c>
      <c r="C27" s="302">
        <v>1828.9436</v>
      </c>
      <c r="D27" s="51">
        <f>+B27/C27</f>
        <v>0.18369281589656455</v>
      </c>
      <c r="F27" s="256"/>
      <c r="G27" s="256"/>
      <c r="H27" s="256"/>
      <c r="I27" s="226"/>
    </row>
    <row r="28" spans="1:9" ht="17.25">
      <c r="A28" s="301" t="s">
        <v>74</v>
      </c>
      <c r="B28" s="302">
        <v>235.4498</v>
      </c>
      <c r="C28" s="302">
        <v>7135.754600000001</v>
      </c>
      <c r="D28" s="51">
        <f aca="true" t="shared" si="1" ref="D28:D38">+B28/C28</f>
        <v>0.032995781553362274</v>
      </c>
      <c r="F28" s="256"/>
      <c r="G28" s="256"/>
      <c r="H28" s="256"/>
      <c r="I28" s="226"/>
    </row>
    <row r="29" spans="1:9" ht="17.25">
      <c r="A29" s="301" t="s">
        <v>147</v>
      </c>
      <c r="B29" s="302">
        <v>159.9399</v>
      </c>
      <c r="C29" s="302">
        <v>2712.7896</v>
      </c>
      <c r="D29" s="51">
        <f t="shared" si="1"/>
        <v>0.05895772381315528</v>
      </c>
      <c r="F29" s="256"/>
      <c r="G29" s="256"/>
      <c r="H29" s="256"/>
      <c r="I29" s="226"/>
    </row>
    <row r="30" spans="1:9" ht="17.25">
      <c r="A30" s="301" t="s">
        <v>81</v>
      </c>
      <c r="B30" s="302">
        <v>147.1811</v>
      </c>
      <c r="C30" s="302">
        <v>3626.6177</v>
      </c>
      <c r="D30" s="51">
        <f t="shared" si="1"/>
        <v>0.04058357184988095</v>
      </c>
      <c r="F30" s="415"/>
      <c r="G30" s="415"/>
      <c r="H30" s="415"/>
      <c r="I30" s="415"/>
    </row>
    <row r="31" spans="1:9" ht="17.25">
      <c r="A31" s="301" t="s">
        <v>71</v>
      </c>
      <c r="B31" s="302">
        <v>113.8078</v>
      </c>
      <c r="C31" s="302">
        <v>5294.244000000001</v>
      </c>
      <c r="D31" s="51">
        <f t="shared" si="1"/>
        <v>0.02149651583871087</v>
      </c>
      <c r="F31" s="415"/>
      <c r="G31" s="415"/>
      <c r="H31" s="415"/>
      <c r="I31" s="415"/>
    </row>
    <row r="32" spans="1:9" ht="17.25">
      <c r="A32" s="301" t="s">
        <v>41</v>
      </c>
      <c r="B32" s="302">
        <v>111.9682</v>
      </c>
      <c r="C32" s="302">
        <v>9899.304100000001</v>
      </c>
      <c r="D32" s="51">
        <f t="shared" si="1"/>
        <v>0.011310714255156581</v>
      </c>
      <c r="F32" s="253"/>
      <c r="G32" s="253"/>
      <c r="H32" s="253"/>
      <c r="I32" s="253"/>
    </row>
    <row r="33" spans="1:5" ht="17.25">
      <c r="A33" s="301" t="s">
        <v>95</v>
      </c>
      <c r="B33" s="302">
        <v>93.9223</v>
      </c>
      <c r="C33" s="302">
        <v>1539.4596</v>
      </c>
      <c r="D33" s="51">
        <f t="shared" si="1"/>
        <v>0.061009915427465596</v>
      </c>
      <c r="E33" s="226"/>
    </row>
    <row r="34" spans="1:5" ht="17.25">
      <c r="A34" s="301" t="s">
        <v>72</v>
      </c>
      <c r="B34" s="302">
        <v>83.0239</v>
      </c>
      <c r="C34" s="302">
        <v>2069.3273</v>
      </c>
      <c r="D34" s="51">
        <f t="shared" si="1"/>
        <v>0.04012120267296527</v>
      </c>
      <c r="E34" s="226"/>
    </row>
    <row r="35" spans="1:5" ht="17.25">
      <c r="A35" s="301" t="s">
        <v>275</v>
      </c>
      <c r="B35" s="302">
        <v>80.0437</v>
      </c>
      <c r="C35" s="302">
        <v>3633.1934</v>
      </c>
      <c r="D35" s="51">
        <f t="shared" si="1"/>
        <v>0.02203122465212009</v>
      </c>
      <c r="E35" s="226"/>
    </row>
    <row r="36" spans="1:5" ht="17.25">
      <c r="A36" s="301" t="s">
        <v>346</v>
      </c>
      <c r="B36" s="302">
        <v>71.0575</v>
      </c>
      <c r="C36" s="302">
        <v>880.3681999999999</v>
      </c>
      <c r="D36" s="51">
        <f t="shared" si="1"/>
        <v>0.08071338787566386</v>
      </c>
      <c r="E36" s="226"/>
    </row>
    <row r="37" spans="1:5" ht="17.25">
      <c r="A37" s="49" t="s">
        <v>6</v>
      </c>
      <c r="B37" s="50">
        <f>+B38-SUM(B27:B36)</f>
        <v>482.23520000000053</v>
      </c>
      <c r="C37" s="50">
        <f>+C38-SUM(C27:C36)</f>
        <v>38600.90080000002</v>
      </c>
      <c r="D37" s="51">
        <f t="shared" si="1"/>
        <v>0.012492848353424962</v>
      </c>
      <c r="E37" s="226"/>
    </row>
    <row r="38" spans="1:5" ht="17.25">
      <c r="A38" s="257" t="s">
        <v>2</v>
      </c>
      <c r="B38" s="303">
        <v>1914.5932000000003</v>
      </c>
      <c r="C38" s="303">
        <v>77220.90290000002</v>
      </c>
      <c r="D38" s="187">
        <f t="shared" si="1"/>
        <v>0.02479371683181912</v>
      </c>
      <c r="E38" s="227"/>
    </row>
    <row r="39" spans="1:6" ht="17.25">
      <c r="A39" s="413" t="s">
        <v>392</v>
      </c>
      <c r="B39" s="413"/>
      <c r="C39" s="413"/>
      <c r="D39" s="413"/>
      <c r="E39" s="413"/>
      <c r="F39" s="413"/>
    </row>
    <row r="40" spans="1:3" ht="17.25">
      <c r="A40" s="52"/>
      <c r="B40" s="186"/>
      <c r="C40" s="186"/>
    </row>
    <row r="41" spans="1:6" s="54" customFormat="1" ht="17.25">
      <c r="A41" s="53" t="s">
        <v>393</v>
      </c>
      <c r="B41" s="41"/>
      <c r="C41" s="222"/>
      <c r="D41" s="41"/>
      <c r="E41" s="41"/>
      <c r="F41" s="41"/>
    </row>
    <row r="42" spans="1:6" ht="17.25">
      <c r="A42" s="304" t="s">
        <v>75</v>
      </c>
      <c r="B42" s="44" t="s">
        <v>15</v>
      </c>
      <c r="C42" s="44" t="s">
        <v>69</v>
      </c>
      <c r="D42" s="44" t="s">
        <v>64</v>
      </c>
      <c r="E42" s="305"/>
      <c r="F42" s="54"/>
    </row>
    <row r="43" spans="1:7" ht="19.5" customHeight="1">
      <c r="A43" s="304" t="s">
        <v>2</v>
      </c>
      <c r="B43" s="306">
        <f>+B49+B55</f>
        <v>78.55</v>
      </c>
      <c r="C43" s="306">
        <f>+C49+C55</f>
        <v>135907.74999999994</v>
      </c>
      <c r="D43" s="51">
        <f>+B43/C43</f>
        <v>0.0005779655685566131</v>
      </c>
      <c r="E43" s="54"/>
      <c r="F43" s="54"/>
      <c r="G43" s="115"/>
    </row>
    <row r="44" spans="1:7" ht="19.5" customHeight="1">
      <c r="A44" s="407" t="s">
        <v>76</v>
      </c>
      <c r="B44" s="408"/>
      <c r="C44" s="408"/>
      <c r="D44" s="409"/>
      <c r="E44" s="54"/>
      <c r="F44" s="54"/>
      <c r="G44" s="115"/>
    </row>
    <row r="45" spans="1:7" ht="34.5">
      <c r="A45" s="307" t="s">
        <v>148</v>
      </c>
      <c r="B45" s="312">
        <v>41.86</v>
      </c>
      <c r="C45" s="311">
        <v>4041.0400000000004</v>
      </c>
      <c r="D45" s="51">
        <f>+B45/C45</f>
        <v>0.010358719537544789</v>
      </c>
      <c r="G45" s="115"/>
    </row>
    <row r="46" spans="1:4" ht="34.5">
      <c r="A46" s="307" t="s">
        <v>341</v>
      </c>
      <c r="B46" s="312">
        <v>1</v>
      </c>
      <c r="C46" s="311">
        <v>41155.97</v>
      </c>
      <c r="D46" s="51">
        <f aca="true" t="shared" si="2" ref="D46:D55">+B46/C46</f>
        <v>2.429781147182292E-05</v>
      </c>
    </row>
    <row r="47" spans="1:6" s="54" customFormat="1" ht="17.25">
      <c r="A47" s="307" t="s">
        <v>394</v>
      </c>
      <c r="B47" s="312">
        <v>1</v>
      </c>
      <c r="C47" s="311">
        <v>7737.709999999998</v>
      </c>
      <c r="D47" s="51">
        <f t="shared" si="2"/>
        <v>0.0001292372032552267</v>
      </c>
      <c r="E47" s="41"/>
      <c r="F47" s="41"/>
    </row>
    <row r="48" spans="1:5" ht="17.25">
      <c r="A48" s="307" t="s">
        <v>395</v>
      </c>
      <c r="B48" s="217">
        <f>+B49-SUM(B45:B47)</f>
        <v>0</v>
      </c>
      <c r="C48" s="217">
        <f>+C49-SUM(C45:C47)</f>
        <v>46837.949999999924</v>
      </c>
      <c r="D48" s="51">
        <f t="shared" si="2"/>
        <v>0</v>
      </c>
      <c r="E48" s="308"/>
    </row>
    <row r="49" spans="1:7" ht="17.25">
      <c r="A49" s="309" t="s">
        <v>396</v>
      </c>
      <c r="B49" s="312">
        <v>43.86</v>
      </c>
      <c r="C49" s="311">
        <v>99772.66999999993</v>
      </c>
      <c r="D49" s="51">
        <f t="shared" si="2"/>
        <v>0.00043959934118231004</v>
      </c>
      <c r="G49" s="115"/>
    </row>
    <row r="50" spans="1:7" ht="31.5" customHeight="1">
      <c r="A50" s="407" t="s">
        <v>77</v>
      </c>
      <c r="B50" s="408"/>
      <c r="C50" s="408"/>
      <c r="D50" s="409"/>
      <c r="G50" s="115"/>
    </row>
    <row r="51" spans="1:7" ht="34.5">
      <c r="A51" s="307" t="s">
        <v>99</v>
      </c>
      <c r="B51" s="312">
        <v>26.99</v>
      </c>
      <c r="C51" s="312">
        <v>11297.15</v>
      </c>
      <c r="D51" s="51">
        <f t="shared" si="2"/>
        <v>0.002389098135370425</v>
      </c>
      <c r="G51" s="115"/>
    </row>
    <row r="52" spans="1:7" ht="17.25">
      <c r="A52" s="307" t="s">
        <v>100</v>
      </c>
      <c r="B52" s="312">
        <v>5.65</v>
      </c>
      <c r="C52" s="312">
        <v>15161.98</v>
      </c>
      <c r="D52" s="51">
        <f t="shared" si="2"/>
        <v>0.0003726426231930131</v>
      </c>
      <c r="G52" s="115"/>
    </row>
    <row r="53" spans="1:7" ht="17.25">
      <c r="A53" s="307" t="s">
        <v>397</v>
      </c>
      <c r="B53" s="312">
        <v>1.05</v>
      </c>
      <c r="C53" s="312">
        <v>805.42</v>
      </c>
      <c r="D53" s="51">
        <f t="shared" si="2"/>
        <v>0.0013036676516600036</v>
      </c>
      <c r="G53" s="115"/>
    </row>
    <row r="54" spans="1:7" ht="17.25">
      <c r="A54" s="307" t="s">
        <v>395</v>
      </c>
      <c r="B54" s="217">
        <f>+B55-SUM(B51:B53)</f>
        <v>1</v>
      </c>
      <c r="C54" s="217">
        <f>+C55-SUM(C51:C53)</f>
        <v>8870.530000000013</v>
      </c>
      <c r="D54" s="51">
        <f t="shared" si="2"/>
        <v>0.00011273283558028646</v>
      </c>
      <c r="G54" s="115"/>
    </row>
    <row r="55" spans="1:7" ht="17.25">
      <c r="A55" s="310" t="s">
        <v>396</v>
      </c>
      <c r="B55" s="313">
        <v>34.69</v>
      </c>
      <c r="C55" s="313">
        <v>36135.08000000001</v>
      </c>
      <c r="D55" s="51">
        <f t="shared" si="2"/>
        <v>0.0009600089442170874</v>
      </c>
      <c r="G55" s="115"/>
    </row>
    <row r="56" spans="1:7" ht="17.25">
      <c r="A56" s="410" t="s">
        <v>398</v>
      </c>
      <c r="B56" s="410"/>
      <c r="C56" s="410"/>
      <c r="D56" s="410"/>
      <c r="E56" s="410"/>
      <c r="F56" s="410"/>
      <c r="G56" s="115"/>
    </row>
    <row r="57" spans="1:7" ht="17.25">
      <c r="A57" s="40"/>
      <c r="G57" s="115"/>
    </row>
    <row r="58" ht="17.25">
      <c r="A58" s="40" t="s">
        <v>73</v>
      </c>
    </row>
    <row r="59" ht="17.25">
      <c r="A59" s="40"/>
    </row>
    <row r="60" ht="17.25">
      <c r="A60" s="40" t="s">
        <v>321</v>
      </c>
    </row>
    <row r="61" spans="1:6" ht="34.5">
      <c r="A61" s="229" t="s">
        <v>42</v>
      </c>
      <c r="B61" s="44" t="s">
        <v>391</v>
      </c>
      <c r="C61" s="44" t="s">
        <v>390</v>
      </c>
      <c r="D61" s="44" t="s">
        <v>64</v>
      </c>
      <c r="E61" s="225"/>
      <c r="F61" s="225"/>
    </row>
    <row r="62" spans="1:6" ht="17.25">
      <c r="A62" s="45" t="s">
        <v>311</v>
      </c>
      <c r="B62" s="297">
        <v>101690</v>
      </c>
      <c r="C62" s="297">
        <v>195403</v>
      </c>
      <c r="D62" s="300">
        <f>+B62/C62</f>
        <v>0.5204116620522714</v>
      </c>
      <c r="E62" s="226"/>
      <c r="F62" s="226"/>
    </row>
    <row r="63" spans="1:6" ht="17.25">
      <c r="A63" s="45" t="s">
        <v>93</v>
      </c>
      <c r="B63" s="297">
        <v>39683</v>
      </c>
      <c r="C63" s="297">
        <v>74617</v>
      </c>
      <c r="D63" s="300">
        <f aca="true" t="shared" si="3" ref="D63:D81">+B63/C63</f>
        <v>0.5318225069354169</v>
      </c>
      <c r="E63" s="226"/>
      <c r="F63" s="226"/>
    </row>
    <row r="64" spans="1:6" ht="17.25">
      <c r="A64" s="45" t="s">
        <v>271</v>
      </c>
      <c r="B64" s="297">
        <v>31360</v>
      </c>
      <c r="C64" s="297">
        <v>48166</v>
      </c>
      <c r="D64" s="300">
        <f t="shared" si="3"/>
        <v>0.6510816758709463</v>
      </c>
      <c r="E64" s="226"/>
      <c r="F64" s="226"/>
    </row>
    <row r="65" spans="1:6" ht="17.25">
      <c r="A65" s="45" t="s">
        <v>149</v>
      </c>
      <c r="B65" s="297">
        <v>22642</v>
      </c>
      <c r="C65" s="297">
        <v>27023</v>
      </c>
      <c r="D65" s="300">
        <f t="shared" si="3"/>
        <v>0.8378788439477483</v>
      </c>
      <c r="E65" s="226"/>
      <c r="F65" s="226"/>
    </row>
    <row r="66" spans="1:6" ht="17.25">
      <c r="A66" s="45" t="s">
        <v>314</v>
      </c>
      <c r="B66" s="297">
        <v>13109</v>
      </c>
      <c r="C66" s="297">
        <v>21456</v>
      </c>
      <c r="D66" s="300">
        <f t="shared" si="3"/>
        <v>0.6109712900820283</v>
      </c>
      <c r="E66" s="226"/>
      <c r="F66" s="226"/>
    </row>
    <row r="67" spans="1:6" ht="17.25">
      <c r="A67" s="45" t="s">
        <v>223</v>
      </c>
      <c r="B67" s="297">
        <v>10501</v>
      </c>
      <c r="C67" s="297">
        <v>41811</v>
      </c>
      <c r="D67" s="300">
        <f t="shared" si="3"/>
        <v>0.251154002535218</v>
      </c>
      <c r="E67" s="226"/>
      <c r="F67" s="226"/>
    </row>
    <row r="68" spans="1:6" ht="17.25">
      <c r="A68" s="45" t="s">
        <v>313</v>
      </c>
      <c r="B68" s="297">
        <v>9999</v>
      </c>
      <c r="C68" s="297">
        <v>12756</v>
      </c>
      <c r="D68" s="300">
        <f t="shared" si="3"/>
        <v>0.7838664158043274</v>
      </c>
      <c r="E68" s="226"/>
      <c r="F68" s="226"/>
    </row>
    <row r="69" spans="1:6" ht="17.25">
      <c r="A69" s="45" t="s">
        <v>312</v>
      </c>
      <c r="B69" s="297">
        <v>8524</v>
      </c>
      <c r="C69" s="297">
        <v>8524</v>
      </c>
      <c r="D69" s="300">
        <f t="shared" si="3"/>
        <v>1</v>
      </c>
      <c r="E69" s="226"/>
      <c r="F69" s="226"/>
    </row>
    <row r="70" spans="1:6" ht="17.25">
      <c r="A70" s="45" t="s">
        <v>315</v>
      </c>
      <c r="B70" s="297">
        <v>3367</v>
      </c>
      <c r="C70" s="297">
        <v>7149</v>
      </c>
      <c r="D70" s="300">
        <f t="shared" si="3"/>
        <v>0.47097496153308155</v>
      </c>
      <c r="E70" s="226"/>
      <c r="F70" s="226"/>
    </row>
    <row r="71" spans="1:6" ht="17.25">
      <c r="A71" s="45" t="s">
        <v>347</v>
      </c>
      <c r="B71" s="297">
        <v>1571</v>
      </c>
      <c r="C71" s="297">
        <v>27302</v>
      </c>
      <c r="D71" s="300">
        <f t="shared" si="3"/>
        <v>0.05754157204600396</v>
      </c>
      <c r="E71" s="226"/>
      <c r="F71" s="226"/>
    </row>
    <row r="72" spans="1:6" ht="17.25">
      <c r="A72" s="45" t="s">
        <v>348</v>
      </c>
      <c r="B72" s="297">
        <v>1134</v>
      </c>
      <c r="C72" s="297">
        <v>12919</v>
      </c>
      <c r="D72" s="300">
        <f t="shared" si="3"/>
        <v>0.08777769177180897</v>
      </c>
      <c r="E72" s="226"/>
      <c r="F72" s="226"/>
    </row>
    <row r="73" spans="1:6" ht="17.25">
      <c r="A73" s="45" t="s">
        <v>270</v>
      </c>
      <c r="B73" s="297">
        <v>731</v>
      </c>
      <c r="C73" s="297">
        <v>10248</v>
      </c>
      <c r="D73" s="300">
        <f t="shared" si="3"/>
        <v>0.07133099141295862</v>
      </c>
      <c r="E73" s="226"/>
      <c r="F73" s="226"/>
    </row>
    <row r="74" spans="1:6" ht="17.25">
      <c r="A74" s="45" t="s">
        <v>389</v>
      </c>
      <c r="B74" s="297">
        <v>514</v>
      </c>
      <c r="C74" s="297">
        <v>3989</v>
      </c>
      <c r="D74" s="300">
        <f t="shared" si="3"/>
        <v>0.1288543494610178</v>
      </c>
      <c r="E74" s="226"/>
      <c r="F74" s="226"/>
    </row>
    <row r="75" spans="1:6" ht="17.25">
      <c r="A75" s="45" t="s">
        <v>350</v>
      </c>
      <c r="B75" s="297">
        <v>443</v>
      </c>
      <c r="C75" s="297">
        <v>2037</v>
      </c>
      <c r="D75" s="300">
        <f t="shared" si="3"/>
        <v>0.21747668139420717</v>
      </c>
      <c r="E75" s="230"/>
      <c r="F75" s="226"/>
    </row>
    <row r="76" spans="1:6" ht="17.25">
      <c r="A76" s="45" t="s">
        <v>352</v>
      </c>
      <c r="B76" s="298">
        <v>349</v>
      </c>
      <c r="C76" s="298">
        <v>2284</v>
      </c>
      <c r="D76" s="300">
        <f t="shared" si="3"/>
        <v>0.15280210157618213</v>
      </c>
      <c r="E76" s="231"/>
      <c r="F76" s="232"/>
    </row>
    <row r="77" spans="1:6" ht="17.25" customHeight="1">
      <c r="A77" s="45" t="s">
        <v>351</v>
      </c>
      <c r="B77" s="299">
        <v>222</v>
      </c>
      <c r="C77" s="299">
        <v>73857</v>
      </c>
      <c r="D77" s="300">
        <f t="shared" si="3"/>
        <v>0.0030058085218733497</v>
      </c>
      <c r="E77" s="233"/>
      <c r="F77" s="233"/>
    </row>
    <row r="78" spans="1:6" ht="17.25" customHeight="1">
      <c r="A78" s="45" t="s">
        <v>353</v>
      </c>
      <c r="B78" s="299">
        <v>202</v>
      </c>
      <c r="C78" s="299">
        <v>1731</v>
      </c>
      <c r="D78" s="300"/>
      <c r="E78" s="233"/>
      <c r="F78" s="233"/>
    </row>
    <row r="79" spans="1:6" ht="17.25">
      <c r="A79" s="45" t="s">
        <v>349</v>
      </c>
      <c r="B79" s="297">
        <v>191</v>
      </c>
      <c r="C79" s="297">
        <v>625</v>
      </c>
      <c r="D79" s="300">
        <f t="shared" si="3"/>
        <v>0.3056</v>
      </c>
      <c r="E79" s="228"/>
      <c r="F79" s="228"/>
    </row>
    <row r="80" spans="1:6" ht="17.25">
      <c r="A80" s="45" t="s">
        <v>317</v>
      </c>
      <c r="B80" s="217">
        <f>+B81-SUM(B62:B79)</f>
        <v>0</v>
      </c>
      <c r="C80" s="217">
        <f>+C81-SUM(C62:C79)</f>
        <v>49208</v>
      </c>
      <c r="D80" s="300"/>
      <c r="E80" s="228"/>
      <c r="F80" s="228"/>
    </row>
    <row r="81" spans="1:6" ht="17.25">
      <c r="A81" s="55" t="s">
        <v>2</v>
      </c>
      <c r="B81" s="297">
        <v>246232</v>
      </c>
      <c r="C81" s="297">
        <v>621105</v>
      </c>
      <c r="D81" s="300">
        <f t="shared" si="3"/>
        <v>0.3964418254562433</v>
      </c>
      <c r="E81" s="228"/>
      <c r="F81" s="228"/>
    </row>
    <row r="82" spans="1:6" ht="17.25">
      <c r="A82" s="391" t="s">
        <v>316</v>
      </c>
      <c r="B82" s="391"/>
      <c r="C82" s="391"/>
      <c r="D82" s="391"/>
      <c r="E82" s="391"/>
      <c r="F82" s="391"/>
    </row>
    <row r="83" ht="17.25">
      <c r="A83" s="40"/>
    </row>
    <row r="84" ht="17.25">
      <c r="A84" s="40" t="s">
        <v>53</v>
      </c>
    </row>
    <row r="85" ht="17.25">
      <c r="A85" s="40"/>
    </row>
    <row r="86" ht="17.25">
      <c r="A86" s="40" t="s">
        <v>73</v>
      </c>
    </row>
    <row r="88" ht="17.25">
      <c r="A88" s="40" t="s">
        <v>82</v>
      </c>
    </row>
    <row r="89" spans="1:6" ht="17.25">
      <c r="A89" s="44" t="s">
        <v>94</v>
      </c>
      <c r="B89" s="44" t="s">
        <v>15</v>
      </c>
      <c r="C89" s="44" t="s">
        <v>69</v>
      </c>
      <c r="D89" s="44" t="s">
        <v>64</v>
      </c>
      <c r="E89" s="63"/>
      <c r="F89" s="63"/>
    </row>
    <row r="90" spans="1:6" ht="17.25">
      <c r="A90" s="45" t="s">
        <v>133</v>
      </c>
      <c r="B90" s="46">
        <v>199460.1</v>
      </c>
      <c r="C90" s="357">
        <v>252216.9</v>
      </c>
      <c r="D90" s="236">
        <f>+B90/C90</f>
        <v>0.7908276566716981</v>
      </c>
      <c r="E90" s="63"/>
      <c r="F90" s="63"/>
    </row>
    <row r="91" spans="1:6" ht="17.25">
      <c r="A91" s="45" t="s">
        <v>150</v>
      </c>
      <c r="B91" s="46">
        <v>13559.7</v>
      </c>
      <c r="C91" s="357">
        <v>73005.6</v>
      </c>
      <c r="D91" s="236">
        <f aca="true" t="shared" si="4" ref="D91:D98">+B91/C91</f>
        <v>0.18573506689897762</v>
      </c>
      <c r="E91" s="63"/>
      <c r="F91" s="63"/>
    </row>
    <row r="92" spans="1:4" ht="17.25">
      <c r="A92" s="45" t="s">
        <v>151</v>
      </c>
      <c r="B92" s="46">
        <v>108655.1</v>
      </c>
      <c r="C92" s="357">
        <v>3633340.2</v>
      </c>
      <c r="D92" s="236">
        <f t="shared" si="4"/>
        <v>0.029905016876757097</v>
      </c>
    </row>
    <row r="93" spans="1:6" ht="17.25">
      <c r="A93" s="45" t="s">
        <v>153</v>
      </c>
      <c r="B93" s="46">
        <v>470859.7</v>
      </c>
      <c r="C93" s="357">
        <v>1654880.1</v>
      </c>
      <c r="D93" s="236">
        <f t="shared" si="4"/>
        <v>0.2845279848370888</v>
      </c>
      <c r="E93" s="119"/>
      <c r="F93" s="119"/>
    </row>
    <row r="94" spans="1:6" ht="17.25">
      <c r="A94" s="45" t="s">
        <v>152</v>
      </c>
      <c r="B94" s="46">
        <v>120420.5</v>
      </c>
      <c r="C94" s="357">
        <v>845921.5</v>
      </c>
      <c r="D94" s="236">
        <f t="shared" si="4"/>
        <v>0.14235422553984028</v>
      </c>
      <c r="E94" s="119"/>
      <c r="F94" s="119"/>
    </row>
    <row r="95" spans="1:6" ht="17.25">
      <c r="A95" s="45" t="s">
        <v>83</v>
      </c>
      <c r="B95" s="46">
        <v>636</v>
      </c>
      <c r="C95" s="357">
        <v>1628216.5</v>
      </c>
      <c r="D95" s="236">
        <f t="shared" si="4"/>
        <v>0.0003906114450995921</v>
      </c>
      <c r="E95" s="119"/>
      <c r="F95" s="119"/>
    </row>
    <row r="96" spans="1:6" ht="17.25">
      <c r="A96" s="45" t="s">
        <v>134</v>
      </c>
      <c r="B96" s="46">
        <v>50561.7</v>
      </c>
      <c r="C96" s="357">
        <v>3504793.4</v>
      </c>
      <c r="D96" s="236">
        <f t="shared" si="4"/>
        <v>0.01442644236889969</v>
      </c>
      <c r="E96" s="119"/>
      <c r="F96" s="119"/>
    </row>
    <row r="97" spans="1:6" ht="17.25">
      <c r="A97" s="45" t="s">
        <v>6</v>
      </c>
      <c r="B97" s="121" t="s">
        <v>18</v>
      </c>
      <c r="C97" s="46">
        <f>+C98-SUM(C90:C96)</f>
        <v>3041404.999999998</v>
      </c>
      <c r="D97" s="236"/>
      <c r="E97" s="119"/>
      <c r="F97" s="119"/>
    </row>
    <row r="98" spans="1:6" ht="17.25">
      <c r="A98" s="55" t="s">
        <v>2</v>
      </c>
      <c r="B98" s="48">
        <v>964152.9</v>
      </c>
      <c r="C98" s="358">
        <v>14633779.2</v>
      </c>
      <c r="D98" s="237">
        <f t="shared" si="4"/>
        <v>0.06588543443377907</v>
      </c>
      <c r="E98" s="119"/>
      <c r="F98" s="119"/>
    </row>
    <row r="99" spans="1:6" ht="17.25">
      <c r="A99" s="411" t="s">
        <v>440</v>
      </c>
      <c r="B99" s="411"/>
      <c r="C99" s="411"/>
      <c r="D99" s="411"/>
      <c r="E99" s="411"/>
      <c r="F99" s="411"/>
    </row>
    <row r="100" ht="17.25">
      <c r="A100" s="40"/>
    </row>
    <row r="101" ht="17.25">
      <c r="A101" s="40" t="s">
        <v>441</v>
      </c>
    </row>
    <row r="102" spans="1:6" ht="17.25">
      <c r="A102" s="44" t="s">
        <v>94</v>
      </c>
      <c r="B102" s="44" t="s">
        <v>15</v>
      </c>
      <c r="C102" s="44" t="s">
        <v>69</v>
      </c>
      <c r="D102" s="44" t="s">
        <v>64</v>
      </c>
      <c r="E102" s="63"/>
      <c r="F102" s="63"/>
    </row>
    <row r="103" spans="1:6" ht="17.25">
      <c r="A103" s="45" t="s">
        <v>85</v>
      </c>
      <c r="B103" s="234">
        <v>255539</v>
      </c>
      <c r="C103" s="234">
        <v>1277081</v>
      </c>
      <c r="D103" s="236">
        <f aca="true" t="shared" si="5" ref="D103:D108">+B103/C103</f>
        <v>0.20009615678253767</v>
      </c>
      <c r="E103" s="63"/>
      <c r="F103" s="63"/>
    </row>
    <row r="104" spans="1:6" ht="17.25">
      <c r="A104" s="45" t="s">
        <v>84</v>
      </c>
      <c r="B104" s="234">
        <v>158942</v>
      </c>
      <c r="C104" s="356">
        <v>588543</v>
      </c>
      <c r="D104" s="236">
        <f t="shared" si="5"/>
        <v>0.2700601315451887</v>
      </c>
      <c r="E104" s="63"/>
      <c r="F104" s="63"/>
    </row>
    <row r="105" spans="1:4" ht="17.25">
      <c r="A105" s="45" t="s">
        <v>126</v>
      </c>
      <c r="B105" s="234">
        <v>65738</v>
      </c>
      <c r="C105" s="356">
        <v>270076</v>
      </c>
      <c r="D105" s="236">
        <f t="shared" si="5"/>
        <v>0.24340555991646795</v>
      </c>
    </row>
    <row r="106" spans="1:6" ht="17.25">
      <c r="A106" s="45" t="s">
        <v>318</v>
      </c>
      <c r="B106" s="234">
        <v>8022</v>
      </c>
      <c r="C106" s="234">
        <v>16567</v>
      </c>
      <c r="D106" s="236">
        <f t="shared" si="5"/>
        <v>0.48421560934387636</v>
      </c>
      <c r="E106" s="119"/>
      <c r="F106" s="119"/>
    </row>
    <row r="107" spans="1:6" ht="17.25">
      <c r="A107" s="45" t="s">
        <v>6</v>
      </c>
      <c r="B107" s="234">
        <f>+B108-SUM(B103:B106)</f>
        <v>8848</v>
      </c>
      <c r="C107" s="234">
        <f>+C108-SUM(C103:C106)</f>
        <v>137258</v>
      </c>
      <c r="D107" s="236">
        <f t="shared" si="5"/>
        <v>0.06446254498827027</v>
      </c>
      <c r="E107" s="119"/>
      <c r="F107" s="119"/>
    </row>
    <row r="108" spans="1:6" ht="17.25">
      <c r="A108" s="55" t="s">
        <v>2</v>
      </c>
      <c r="B108" s="235">
        <v>497089</v>
      </c>
      <c r="C108" s="235">
        <v>2289525</v>
      </c>
      <c r="D108" s="237">
        <f t="shared" si="5"/>
        <v>0.2171144669745908</v>
      </c>
      <c r="E108" s="119"/>
      <c r="F108" s="119"/>
    </row>
    <row r="109" spans="1:6" ht="17.25">
      <c r="A109" s="411" t="s">
        <v>440</v>
      </c>
      <c r="B109" s="411"/>
      <c r="C109" s="411"/>
      <c r="D109" s="411"/>
      <c r="E109" s="411"/>
      <c r="F109" s="411"/>
    </row>
  </sheetData>
  <sheetProtection/>
  <mergeCells count="10">
    <mergeCell ref="A50:D50"/>
    <mergeCell ref="A56:F56"/>
    <mergeCell ref="A109:F109"/>
    <mergeCell ref="A5:F6"/>
    <mergeCell ref="A99:F99"/>
    <mergeCell ref="A39:F39"/>
    <mergeCell ref="A23:F23"/>
    <mergeCell ref="F30:I31"/>
    <mergeCell ref="A82:F82"/>
    <mergeCell ref="A44:D44"/>
  </mergeCells>
  <printOptions horizontalCentered="1"/>
  <pageMargins left="0.5905511811023623" right="0.5905511811023623" top="0.5905511811023623" bottom="0.5905511811023623" header="0.31496062992125984" footer="0.31496062992125984"/>
  <pageSetup horizontalDpi="600" verticalDpi="600" orientation="portrait" scale="65" r:id="rId1"/>
  <headerFooter>
    <oddHeader>&amp;R&amp;12Región de la Araucanía, Información Anual</oddHeader>
  </headerFooter>
  <rowBreaks count="2" manualBreakCount="2">
    <brk id="56" max="6" man="1"/>
    <brk id="83" max="6" man="1"/>
  </rowBreaks>
</worksheet>
</file>

<file path=xl/worksheets/sheet7.xml><?xml version="1.0" encoding="utf-8"?>
<worksheet xmlns="http://schemas.openxmlformats.org/spreadsheetml/2006/main" xmlns:r="http://schemas.openxmlformats.org/officeDocument/2006/relationships">
  <dimension ref="A1:J96"/>
  <sheetViews>
    <sheetView showGridLines="0" view="pageBreakPreview" zoomScale="90" zoomScaleNormal="90" zoomScaleSheetLayoutView="90" zoomScalePageLayoutView="0" workbookViewId="0" topLeftCell="A1">
      <selection activeCell="A26" sqref="A26"/>
    </sheetView>
  </sheetViews>
  <sheetFormatPr defaultColWidth="11.421875" defaultRowHeight="15"/>
  <cols>
    <col min="1" max="1" width="13.57421875" style="2" customWidth="1"/>
    <col min="2" max="2" width="15.8515625" style="2" bestFit="1" customWidth="1"/>
    <col min="3" max="3" width="16.28125" style="2" customWidth="1"/>
    <col min="4" max="4" width="14.8515625" style="2" bestFit="1" customWidth="1"/>
    <col min="5" max="6" width="11.421875" style="2" customWidth="1"/>
    <col min="7" max="7" width="13.28125" style="2" customWidth="1"/>
    <col min="8" max="16384" width="11.421875" style="2" customWidth="1"/>
  </cols>
  <sheetData>
    <row r="1" ht="15">
      <c r="A1" s="1" t="s">
        <v>54</v>
      </c>
    </row>
    <row r="2" ht="15">
      <c r="A2" s="1"/>
    </row>
    <row r="3" ht="15">
      <c r="A3" s="26" t="s">
        <v>40</v>
      </c>
    </row>
    <row r="4" spans="2:9" ht="15" customHeight="1">
      <c r="B4" s="35"/>
      <c r="C4" s="35"/>
      <c r="D4" s="35"/>
      <c r="E4" s="35"/>
      <c r="F4" s="35"/>
      <c r="G4" s="35"/>
      <c r="H4" s="35"/>
      <c r="I4" s="35"/>
    </row>
    <row r="5" spans="1:9" ht="15" customHeight="1">
      <c r="A5" s="386" t="s">
        <v>269</v>
      </c>
      <c r="B5" s="386"/>
      <c r="C5" s="386"/>
      <c r="D5" s="386"/>
      <c r="E5" s="386"/>
      <c r="F5" s="386"/>
      <c r="G5" s="386"/>
      <c r="H5" s="386"/>
      <c r="I5" s="35"/>
    </row>
    <row r="6" spans="1:9" ht="15" customHeight="1">
      <c r="A6" s="386"/>
      <c r="B6" s="386"/>
      <c r="C6" s="386"/>
      <c r="D6" s="386"/>
      <c r="E6" s="386"/>
      <c r="F6" s="386"/>
      <c r="G6" s="386"/>
      <c r="H6" s="386"/>
      <c r="I6" s="35"/>
    </row>
    <row r="7" spans="1:9" ht="15" customHeight="1">
      <c r="A7" s="386"/>
      <c r="B7" s="386"/>
      <c r="C7" s="386"/>
      <c r="D7" s="386"/>
      <c r="E7" s="386"/>
      <c r="F7" s="386"/>
      <c r="G7" s="386"/>
      <c r="H7" s="386"/>
      <c r="I7" s="35"/>
    </row>
    <row r="8" spans="1:9" ht="15" customHeight="1">
      <c r="A8" s="386"/>
      <c r="B8" s="386"/>
      <c r="C8" s="386"/>
      <c r="D8" s="386"/>
      <c r="E8" s="386"/>
      <c r="F8" s="386"/>
      <c r="G8" s="386"/>
      <c r="H8" s="386"/>
      <c r="I8" s="35"/>
    </row>
    <row r="9" spans="1:9" ht="15" customHeight="1">
      <c r="A9" s="35"/>
      <c r="B9" s="35"/>
      <c r="C9" s="35"/>
      <c r="D9" s="35"/>
      <c r="E9" s="35"/>
      <c r="F9" s="35"/>
      <c r="G9" s="35"/>
      <c r="H9" s="35"/>
      <c r="I9" s="35"/>
    </row>
    <row r="10" ht="15">
      <c r="A10" s="1" t="s">
        <v>102</v>
      </c>
    </row>
    <row r="11" spans="1:4" ht="15">
      <c r="A11" s="4" t="s">
        <v>42</v>
      </c>
      <c r="B11" s="4" t="s">
        <v>15</v>
      </c>
      <c r="C11" s="4" t="s">
        <v>69</v>
      </c>
      <c r="D11" s="4" t="s">
        <v>64</v>
      </c>
    </row>
    <row r="12" spans="1:4" ht="15">
      <c r="A12" s="28" t="s">
        <v>263</v>
      </c>
      <c r="B12" s="5">
        <v>677978</v>
      </c>
      <c r="C12" s="5">
        <v>3789697</v>
      </c>
      <c r="D12" s="29">
        <f>B12/C12</f>
        <v>0.1789003184159578</v>
      </c>
    </row>
    <row r="13" spans="1:4" ht="15">
      <c r="A13" s="28" t="s">
        <v>49</v>
      </c>
      <c r="B13" s="5">
        <v>282257</v>
      </c>
      <c r="C13" s="5">
        <v>3938895</v>
      </c>
      <c r="D13" s="29">
        <f aca="true" t="shared" si="0" ref="D13:D21">B13/C13</f>
        <v>0.07165892972521481</v>
      </c>
    </row>
    <row r="14" spans="1:4" ht="15">
      <c r="A14" s="28" t="s">
        <v>52</v>
      </c>
      <c r="B14" s="5">
        <v>201437</v>
      </c>
      <c r="C14" s="5">
        <v>3292707</v>
      </c>
      <c r="D14" s="29">
        <f t="shared" si="0"/>
        <v>0.06117671569319712</v>
      </c>
    </row>
    <row r="15" spans="1:4" ht="15">
      <c r="A15" s="28" t="s">
        <v>51</v>
      </c>
      <c r="B15" s="5">
        <v>54297</v>
      </c>
      <c r="C15" s="5">
        <v>738887</v>
      </c>
      <c r="D15" s="29">
        <f t="shared" si="0"/>
        <v>0.0734848495101416</v>
      </c>
    </row>
    <row r="16" spans="1:4" ht="15">
      <c r="A16" s="28" t="s">
        <v>86</v>
      </c>
      <c r="B16" s="5">
        <v>31796</v>
      </c>
      <c r="C16" s="5">
        <v>320740</v>
      </c>
      <c r="D16" s="29">
        <f t="shared" si="0"/>
        <v>0.0991332543493172</v>
      </c>
    </row>
    <row r="17" spans="1:4" ht="15">
      <c r="A17" s="28" t="s">
        <v>50</v>
      </c>
      <c r="B17" s="5">
        <v>2289</v>
      </c>
      <c r="C17" s="5">
        <v>45582</v>
      </c>
      <c r="D17" s="29">
        <f t="shared" si="0"/>
        <v>0.05021719099644596</v>
      </c>
    </row>
    <row r="18" spans="1:4" ht="15">
      <c r="A18" s="28" t="s">
        <v>154</v>
      </c>
      <c r="B18" s="5">
        <v>1540</v>
      </c>
      <c r="C18" s="5">
        <v>9915</v>
      </c>
      <c r="D18" s="29">
        <f t="shared" si="0"/>
        <v>0.15532022188603126</v>
      </c>
    </row>
    <row r="19" spans="1:4" ht="15">
      <c r="A19" s="28" t="s">
        <v>155</v>
      </c>
      <c r="B19" s="5">
        <v>1220</v>
      </c>
      <c r="C19" s="5">
        <v>6255</v>
      </c>
      <c r="D19" s="29">
        <f t="shared" si="0"/>
        <v>0.1950439648281375</v>
      </c>
    </row>
    <row r="20" spans="1:4" ht="15">
      <c r="A20" s="28" t="s">
        <v>97</v>
      </c>
      <c r="B20" s="5">
        <v>700</v>
      </c>
      <c r="C20" s="5">
        <v>12563</v>
      </c>
      <c r="D20" s="29">
        <f t="shared" si="0"/>
        <v>0.05571917535620473</v>
      </c>
    </row>
    <row r="21" spans="1:4" ht="15">
      <c r="A21" s="28" t="s">
        <v>87</v>
      </c>
      <c r="B21" s="5">
        <v>175</v>
      </c>
      <c r="C21" s="5">
        <v>7424</v>
      </c>
      <c r="D21" s="29">
        <f t="shared" si="0"/>
        <v>0.02357219827586207</v>
      </c>
    </row>
    <row r="22" spans="1:8" ht="15">
      <c r="A22" s="419" t="s">
        <v>27</v>
      </c>
      <c r="B22" s="419"/>
      <c r="C22" s="419"/>
      <c r="D22" s="419"/>
      <c r="E22" s="419"/>
      <c r="F22" s="419"/>
      <c r="G22" s="419"/>
      <c r="H22" s="419"/>
    </row>
    <row r="23" spans="1:8" ht="15">
      <c r="A23" s="419"/>
      <c r="B23" s="419"/>
      <c r="C23" s="419"/>
      <c r="D23" s="419"/>
      <c r="E23" s="419"/>
      <c r="F23" s="419"/>
      <c r="G23" s="419"/>
      <c r="H23" s="419"/>
    </row>
    <row r="24" spans="1:8" ht="15">
      <c r="A24" s="57"/>
      <c r="B24" s="57"/>
      <c r="C24" s="57"/>
      <c r="D24" s="57"/>
      <c r="E24" s="57"/>
      <c r="F24" s="57"/>
      <c r="G24" s="57"/>
      <c r="H24" s="57"/>
    </row>
    <row r="25" ht="15">
      <c r="A25" s="1" t="s">
        <v>88</v>
      </c>
    </row>
    <row r="26" ht="15">
      <c r="A26" s="1"/>
    </row>
    <row r="27" ht="15">
      <c r="A27" s="1" t="s">
        <v>91</v>
      </c>
    </row>
    <row r="28" spans="1:4" ht="15">
      <c r="A28" s="4" t="s">
        <v>90</v>
      </c>
      <c r="B28" s="4" t="s">
        <v>15</v>
      </c>
      <c r="C28" s="4" t="s">
        <v>69</v>
      </c>
      <c r="D28" s="4" t="s">
        <v>64</v>
      </c>
    </row>
    <row r="29" spans="1:4" ht="15">
      <c r="A29" s="28">
        <v>2011</v>
      </c>
      <c r="B29" s="185">
        <v>35608.449</v>
      </c>
      <c r="C29" s="185">
        <v>190978.87</v>
      </c>
      <c r="D29" s="29">
        <v>0.1864522970525483</v>
      </c>
    </row>
    <row r="30" spans="1:4" ht="15">
      <c r="A30" s="28">
        <v>2012</v>
      </c>
      <c r="B30" s="185">
        <v>37153.813</v>
      </c>
      <c r="C30" s="185">
        <v>197570.622</v>
      </c>
      <c r="D30" s="29">
        <v>0.18805332809044858</v>
      </c>
    </row>
    <row r="31" spans="1:4" ht="15">
      <c r="A31" s="28">
        <v>2013</v>
      </c>
      <c r="B31" s="185">
        <v>37205.899</v>
      </c>
      <c r="C31" s="185">
        <v>206284.748</v>
      </c>
      <c r="D31" s="29">
        <v>0.18036185108556838</v>
      </c>
    </row>
    <row r="32" spans="1:4" ht="15">
      <c r="A32" s="28">
        <v>2014</v>
      </c>
      <c r="B32" s="185">
        <v>40658.004</v>
      </c>
      <c r="C32" s="185">
        <v>224110.98</v>
      </c>
      <c r="D32" s="29">
        <f>+B32/C32</f>
        <v>0.18141906300173244</v>
      </c>
    </row>
    <row r="33" spans="1:4" ht="15">
      <c r="A33" s="28">
        <v>2015</v>
      </c>
      <c r="B33" s="185">
        <v>40805.543</v>
      </c>
      <c r="C33" s="185">
        <v>225261</v>
      </c>
      <c r="D33" s="29">
        <f>+B33/C33</f>
        <v>0.18114783739750778</v>
      </c>
    </row>
    <row r="34" spans="1:4" ht="15">
      <c r="A34" s="28">
        <v>2016</v>
      </c>
      <c r="B34" s="185">
        <f>39828457/1000</f>
        <v>39828.457</v>
      </c>
      <c r="C34" s="185">
        <f>215267461/1000</f>
        <v>215267.461</v>
      </c>
      <c r="D34" s="29">
        <f>+B34/C34</f>
        <v>0.18501847336788163</v>
      </c>
    </row>
    <row r="35" spans="1:4" ht="15">
      <c r="A35" s="28">
        <v>2017</v>
      </c>
      <c r="B35" s="185">
        <v>38576.035</v>
      </c>
      <c r="C35" s="185">
        <v>199788.687</v>
      </c>
      <c r="D35" s="29">
        <f>+B35/C35</f>
        <v>0.19308418098768526</v>
      </c>
    </row>
    <row r="36" spans="1:4" ht="15">
      <c r="A36" s="28">
        <v>2018</v>
      </c>
      <c r="B36" s="185">
        <v>37655.973</v>
      </c>
      <c r="C36" s="185">
        <v>201102.57</v>
      </c>
      <c r="D36" s="29">
        <f>+B36/C36</f>
        <v>0.1872475970844132</v>
      </c>
    </row>
    <row r="37" spans="1:8" ht="15">
      <c r="A37" s="419" t="s">
        <v>89</v>
      </c>
      <c r="B37" s="419"/>
      <c r="C37" s="419"/>
      <c r="D37" s="419"/>
      <c r="E37" s="419"/>
      <c r="F37" s="419"/>
      <c r="G37" s="419"/>
      <c r="H37" s="419"/>
    </row>
    <row r="38" ht="15">
      <c r="A38" s="1"/>
    </row>
    <row r="39" ht="15">
      <c r="A39" s="1" t="s">
        <v>98</v>
      </c>
    </row>
    <row r="40" spans="1:7" ht="17.25">
      <c r="A40" s="424" t="s">
        <v>90</v>
      </c>
      <c r="B40" s="421" t="s">
        <v>289</v>
      </c>
      <c r="C40" s="422"/>
      <c r="D40" s="423"/>
      <c r="E40" s="421" t="s">
        <v>290</v>
      </c>
      <c r="F40" s="422"/>
      <c r="G40" s="423"/>
    </row>
    <row r="41" spans="1:7" ht="15">
      <c r="A41" s="425"/>
      <c r="B41" s="238" t="s">
        <v>15</v>
      </c>
      <c r="C41" s="238" t="s">
        <v>69</v>
      </c>
      <c r="D41" s="238" t="s">
        <v>64</v>
      </c>
      <c r="E41" s="238" t="s">
        <v>15</v>
      </c>
      <c r="F41" s="238" t="s">
        <v>69</v>
      </c>
      <c r="G41" s="238" t="s">
        <v>64</v>
      </c>
    </row>
    <row r="42" spans="1:7" ht="15">
      <c r="A42" s="28">
        <v>2017</v>
      </c>
      <c r="B42" s="30">
        <v>120.430117</v>
      </c>
      <c r="C42" s="30">
        <v>2133.977694</v>
      </c>
      <c r="D42" s="29">
        <v>0.05643457161647351</v>
      </c>
      <c r="E42" s="30">
        <v>7.132529</v>
      </c>
      <c r="F42" s="239">
        <v>258.835824</v>
      </c>
      <c r="G42" s="6">
        <v>0.027556189439990348</v>
      </c>
    </row>
    <row r="43" spans="1:7" ht="15">
      <c r="A43" s="28">
        <v>2018</v>
      </c>
      <c r="B43" s="30">
        <v>147.160597</v>
      </c>
      <c r="C43" s="30">
        <v>2174.410313</v>
      </c>
      <c r="D43" s="29">
        <v>0.0676783935948891</v>
      </c>
      <c r="E43" s="30">
        <v>7.002294</v>
      </c>
      <c r="F43" s="239">
        <v>171.526484</v>
      </c>
      <c r="G43" s="6">
        <v>0.040823398443822816</v>
      </c>
    </row>
    <row r="44" spans="1:8" ht="15.75" customHeight="1">
      <c r="A44" s="419" t="s">
        <v>287</v>
      </c>
      <c r="B44" s="419"/>
      <c r="C44" s="419"/>
      <c r="D44" s="419"/>
      <c r="E44" s="419"/>
      <c r="F44" s="419"/>
      <c r="G44" s="426"/>
      <c r="H44" s="419"/>
    </row>
    <row r="45" spans="1:7" ht="15" customHeight="1">
      <c r="A45" s="1" t="s">
        <v>288</v>
      </c>
      <c r="G45" s="114"/>
    </row>
    <row r="46" spans="1:7" ht="15">
      <c r="A46" s="1"/>
      <c r="G46" s="114"/>
    </row>
    <row r="47" spans="1:8" ht="15">
      <c r="A47" s="1" t="s">
        <v>279</v>
      </c>
      <c r="B47" s="1"/>
      <c r="C47" s="1"/>
      <c r="D47" s="1"/>
      <c r="E47" s="1"/>
      <c r="F47"/>
      <c r="G47"/>
      <c r="H47"/>
    </row>
    <row r="48" spans="1:8" ht="15.75" customHeight="1">
      <c r="A48" s="197" t="s">
        <v>15</v>
      </c>
      <c r="B48" s="416" t="s">
        <v>280</v>
      </c>
      <c r="C48" s="417"/>
      <c r="D48" s="417"/>
      <c r="E48" s="417"/>
      <c r="F48" s="418"/>
      <c r="G48"/>
      <c r="H48"/>
    </row>
    <row r="49" spans="1:8" ht="15">
      <c r="A49" s="199"/>
      <c r="B49" s="198">
        <v>2007</v>
      </c>
      <c r="C49" s="198">
        <v>2010</v>
      </c>
      <c r="D49" s="198">
        <v>2013</v>
      </c>
      <c r="E49" s="200">
        <v>2015</v>
      </c>
      <c r="F49" s="200">
        <v>2017</v>
      </c>
      <c r="G49"/>
      <c r="H49"/>
    </row>
    <row r="50" spans="1:8" ht="15">
      <c r="A50" s="201" t="s">
        <v>281</v>
      </c>
      <c r="B50" s="202">
        <v>38042</v>
      </c>
      <c r="C50" s="202">
        <v>42046</v>
      </c>
      <c r="D50" s="202">
        <v>29430</v>
      </c>
      <c r="E50" s="202">
        <v>25601</v>
      </c>
      <c r="F50" s="202">
        <v>20539</v>
      </c>
      <c r="G50"/>
      <c r="H50"/>
    </row>
    <row r="51" spans="1:8" ht="15">
      <c r="A51" s="203" t="s">
        <v>14</v>
      </c>
      <c r="B51" s="204">
        <v>607940</v>
      </c>
      <c r="C51" s="204">
        <v>667052</v>
      </c>
      <c r="D51" s="204">
        <v>461645</v>
      </c>
      <c r="E51" s="204">
        <v>412538</v>
      </c>
      <c r="F51" s="204">
        <v>447141</v>
      </c>
      <c r="G51"/>
      <c r="H51"/>
    </row>
    <row r="52" spans="1:8" ht="27">
      <c r="A52" s="203" t="s">
        <v>282</v>
      </c>
      <c r="B52" s="205">
        <f>+B50/B51</f>
        <v>0.0625752541369214</v>
      </c>
      <c r="C52" s="205">
        <f>+C50/C51</f>
        <v>0.06303256717617217</v>
      </c>
      <c r="D52" s="205">
        <f>+D50/D51</f>
        <v>0.06375028430937192</v>
      </c>
      <c r="E52" s="205">
        <f>+E50/E51</f>
        <v>0.06205731350808895</v>
      </c>
      <c r="F52" s="205">
        <f>+F50/F51</f>
        <v>0.045934056595123236</v>
      </c>
      <c r="G52" s="206"/>
      <c r="H52" s="206"/>
    </row>
    <row r="53" spans="1:8" ht="15">
      <c r="A53" s="8" t="s">
        <v>322</v>
      </c>
      <c r="B53" s="8"/>
      <c r="C53" s="8"/>
      <c r="D53" s="8"/>
      <c r="E53" s="8"/>
      <c r="F53" s="207"/>
      <c r="G53" s="207"/>
      <c r="H53" s="207"/>
    </row>
    <row r="54" spans="1:8" ht="15">
      <c r="A54" s="420" t="s">
        <v>89</v>
      </c>
      <c r="B54" s="420"/>
      <c r="C54" s="420"/>
      <c r="D54" s="420"/>
      <c r="E54" s="420"/>
      <c r="F54" s="420"/>
      <c r="G54" s="420"/>
      <c r="H54" s="420"/>
    </row>
    <row r="55" spans="1:8" ht="15">
      <c r="A55" s="195"/>
      <c r="B55" s="195"/>
      <c r="C55" s="195"/>
      <c r="D55" s="195"/>
      <c r="E55" s="195"/>
      <c r="F55" s="195"/>
      <c r="G55" s="196"/>
      <c r="H55" s="195"/>
    </row>
    <row r="56" spans="1:8" ht="15">
      <c r="A56" s="195"/>
      <c r="B56" s="195"/>
      <c r="C56" s="195"/>
      <c r="D56" s="195"/>
      <c r="E56" s="195"/>
      <c r="F56" s="195"/>
      <c r="G56" s="196"/>
      <c r="H56" s="195"/>
    </row>
    <row r="57" spans="1:8" ht="15">
      <c r="A57" s="1" t="s">
        <v>283</v>
      </c>
      <c r="B57" s="1"/>
      <c r="C57" s="1"/>
      <c r="D57" s="1"/>
      <c r="E57" s="1"/>
      <c r="F57" s="1"/>
      <c r="G57" s="1"/>
      <c r="H57" s="1"/>
    </row>
    <row r="58" spans="1:8" ht="15" customHeight="1">
      <c r="A58" s="197" t="s">
        <v>15</v>
      </c>
      <c r="B58" s="416" t="s">
        <v>284</v>
      </c>
      <c r="C58" s="417"/>
      <c r="D58" s="417"/>
      <c r="E58" s="417"/>
      <c r="F58" s="418"/>
      <c r="G58"/>
      <c r="H58"/>
    </row>
    <row r="59" spans="1:8" ht="15">
      <c r="A59" s="199"/>
      <c r="B59" s="258">
        <v>2007</v>
      </c>
      <c r="C59" s="258">
        <v>2010</v>
      </c>
      <c r="D59" s="258">
        <v>2013</v>
      </c>
      <c r="E59" s="259">
        <v>2015</v>
      </c>
      <c r="F59" s="259">
        <v>2017</v>
      </c>
      <c r="G59"/>
      <c r="H59"/>
    </row>
    <row r="60" spans="1:8" ht="15">
      <c r="A60" s="208" t="s">
        <v>281</v>
      </c>
      <c r="B60" s="209">
        <v>38718</v>
      </c>
      <c r="C60" s="209">
        <v>32657</v>
      </c>
      <c r="D60" s="209">
        <v>34472</v>
      </c>
      <c r="E60" s="209">
        <v>22706</v>
      </c>
      <c r="F60" s="209">
        <v>15413</v>
      </c>
      <c r="G60"/>
      <c r="H60"/>
    </row>
    <row r="61" spans="1:8" ht="15">
      <c r="A61" s="203" t="s">
        <v>14</v>
      </c>
      <c r="B61" s="210">
        <v>2863612</v>
      </c>
      <c r="C61" s="211">
        <v>2660373</v>
      </c>
      <c r="D61" s="212">
        <v>2428310</v>
      </c>
      <c r="E61" s="211">
        <v>2185449</v>
      </c>
      <c r="F61" s="211">
        <v>2037516</v>
      </c>
      <c r="G61"/>
      <c r="H61"/>
    </row>
    <row r="62" spans="1:8" ht="27">
      <c r="A62" s="203" t="s">
        <v>282</v>
      </c>
      <c r="B62" s="205">
        <f>+B60/B61</f>
        <v>0.013520686461713389</v>
      </c>
      <c r="C62" s="205">
        <f>+C60/C61</f>
        <v>0.012275346351808563</v>
      </c>
      <c r="D62" s="205">
        <f>+D60/D61</f>
        <v>0.01419588108602279</v>
      </c>
      <c r="E62" s="205">
        <f>+E60/E61</f>
        <v>0.010389627028587717</v>
      </c>
      <c r="F62" s="205">
        <f>+F60/F61</f>
        <v>0.007564603173668329</v>
      </c>
      <c r="G62" s="206"/>
      <c r="H62" s="206"/>
    </row>
    <row r="63" spans="1:8" ht="15">
      <c r="A63" s="8" t="s">
        <v>354</v>
      </c>
      <c r="B63" s="8"/>
      <c r="C63" s="8"/>
      <c r="D63" s="8"/>
      <c r="E63" s="8"/>
      <c r="F63" s="207"/>
      <c r="G63" s="207"/>
      <c r="H63" s="207"/>
    </row>
    <row r="64" spans="1:8" ht="15">
      <c r="A64" s="420" t="s">
        <v>89</v>
      </c>
      <c r="B64" s="420"/>
      <c r="C64" s="420"/>
      <c r="D64" s="420"/>
      <c r="E64" s="420"/>
      <c r="F64" s="420"/>
      <c r="G64" s="420"/>
      <c r="H64" s="420"/>
    </row>
    <row r="65" spans="1:8" ht="15">
      <c r="A65"/>
      <c r="B65"/>
      <c r="C65"/>
      <c r="D65"/>
      <c r="E65"/>
      <c r="F65"/>
      <c r="G65"/>
      <c r="H65"/>
    </row>
    <row r="66" spans="1:8" ht="15">
      <c r="A66" s="1" t="s">
        <v>285</v>
      </c>
      <c r="B66" s="1"/>
      <c r="C66" s="1"/>
      <c r="D66" s="1"/>
      <c r="E66" s="1"/>
      <c r="F66" s="1"/>
      <c r="G66"/>
      <c r="H66"/>
    </row>
    <row r="67" spans="1:8" ht="15" customHeight="1">
      <c r="A67" s="197" t="s">
        <v>15</v>
      </c>
      <c r="B67" s="416" t="s">
        <v>286</v>
      </c>
      <c r="C67" s="417"/>
      <c r="D67" s="417"/>
      <c r="E67" s="418"/>
      <c r="F67"/>
      <c r="G67"/>
      <c r="H67"/>
    </row>
    <row r="68" spans="1:8" ht="15">
      <c r="A68" s="199"/>
      <c r="B68" s="198">
        <v>2007</v>
      </c>
      <c r="C68" s="198">
        <v>2013</v>
      </c>
      <c r="D68" s="200">
        <v>2015</v>
      </c>
      <c r="E68" s="200">
        <v>2017</v>
      </c>
      <c r="F68"/>
      <c r="G68"/>
      <c r="H68"/>
    </row>
    <row r="69" spans="1:8" ht="15">
      <c r="A69" s="213" t="s">
        <v>281</v>
      </c>
      <c r="B69" s="214">
        <v>563023</v>
      </c>
      <c r="C69" s="214">
        <v>506364</v>
      </c>
      <c r="D69" s="214">
        <v>372512</v>
      </c>
      <c r="E69" s="260">
        <v>343636</v>
      </c>
      <c r="F69"/>
      <c r="G69"/>
      <c r="H69"/>
    </row>
    <row r="70" spans="1:8" ht="15">
      <c r="A70" s="203" t="s">
        <v>14</v>
      </c>
      <c r="B70" s="215">
        <v>3408419</v>
      </c>
      <c r="C70" s="216">
        <v>3007883</v>
      </c>
      <c r="D70" s="216">
        <v>2735857</v>
      </c>
      <c r="E70" s="261">
        <v>2890840</v>
      </c>
      <c r="F70"/>
      <c r="G70"/>
      <c r="H70"/>
    </row>
    <row r="71" spans="1:8" ht="27">
      <c r="A71" s="203" t="s">
        <v>282</v>
      </c>
      <c r="B71" s="205">
        <f>+B69/B70</f>
        <v>0.16518597038685678</v>
      </c>
      <c r="C71" s="205">
        <f>+C69/C70</f>
        <v>0.16834564376340436</v>
      </c>
      <c r="D71" s="205">
        <f>+D69/D70</f>
        <v>0.13615916328960176</v>
      </c>
      <c r="E71" s="205">
        <f>+E69/E70</f>
        <v>0.1188706396756652</v>
      </c>
      <c r="F71" s="206"/>
      <c r="G71" s="206"/>
      <c r="H71" s="206"/>
    </row>
    <row r="72" spans="1:8" ht="15">
      <c r="A72" s="8" t="s">
        <v>355</v>
      </c>
      <c r="B72" s="8"/>
      <c r="C72" s="8"/>
      <c r="D72" s="8"/>
      <c r="E72" s="8"/>
      <c r="F72" s="207"/>
      <c r="G72" s="207"/>
      <c r="H72" s="207"/>
    </row>
    <row r="73" spans="1:8" ht="15">
      <c r="A73" s="420" t="s">
        <v>89</v>
      </c>
      <c r="B73" s="420"/>
      <c r="C73" s="420"/>
      <c r="D73" s="420"/>
      <c r="E73" s="420"/>
      <c r="F73" s="420"/>
      <c r="G73" s="420"/>
      <c r="H73" s="420"/>
    </row>
    <row r="74" spans="1:7" ht="15">
      <c r="A74" s="1"/>
      <c r="G74" s="114"/>
    </row>
    <row r="75" spans="1:7" ht="15">
      <c r="A75" s="1" t="s">
        <v>439</v>
      </c>
      <c r="G75" s="114"/>
    </row>
    <row r="76" spans="1:7" ht="15">
      <c r="A76" s="169" t="s">
        <v>291</v>
      </c>
      <c r="B76" s="176" t="s">
        <v>55</v>
      </c>
      <c r="G76" s="114"/>
    </row>
    <row r="77" spans="1:7" ht="15">
      <c r="A77" s="177" t="s">
        <v>156</v>
      </c>
      <c r="B77" s="30">
        <v>28983.350000000002</v>
      </c>
      <c r="G77" s="114"/>
    </row>
    <row r="78" spans="1:2" ht="15">
      <c r="A78" s="177" t="s">
        <v>157</v>
      </c>
      <c r="B78" s="30">
        <v>21123.300000000003</v>
      </c>
    </row>
    <row r="79" spans="1:2" ht="15">
      <c r="A79" s="178" t="s">
        <v>2</v>
      </c>
      <c r="B79" s="179">
        <v>50106.65000000001</v>
      </c>
    </row>
    <row r="80" spans="1:8" ht="15">
      <c r="A80" s="419" t="s">
        <v>27</v>
      </c>
      <c r="B80" s="419"/>
      <c r="C80" s="419"/>
      <c r="D80" s="419"/>
      <c r="E80" s="419"/>
      <c r="F80" s="419"/>
      <c r="G80" s="419"/>
      <c r="H80" s="419"/>
    </row>
    <row r="81" spans="1:8" ht="15">
      <c r="A81" s="419"/>
      <c r="B81" s="419"/>
      <c r="C81" s="419"/>
      <c r="D81" s="419"/>
      <c r="E81" s="419"/>
      <c r="F81" s="419"/>
      <c r="G81" s="419"/>
      <c r="H81" s="419"/>
    </row>
    <row r="82" spans="1:8" ht="15">
      <c r="A82" s="57"/>
      <c r="B82" s="57"/>
      <c r="C82" s="57"/>
      <c r="D82" s="57"/>
      <c r="E82" s="57"/>
      <c r="F82" s="57"/>
      <c r="G82" s="57"/>
      <c r="H82" s="57"/>
    </row>
    <row r="83" ht="15">
      <c r="A83" s="1" t="s">
        <v>430</v>
      </c>
    </row>
    <row r="84" spans="1:9" ht="46.5">
      <c r="A84" s="169" t="s">
        <v>44</v>
      </c>
      <c r="B84" s="169" t="s">
        <v>292</v>
      </c>
      <c r="C84" s="169" t="s">
        <v>293</v>
      </c>
      <c r="D84" s="169" t="s">
        <v>57</v>
      </c>
      <c r="E84" s="169" t="s">
        <v>294</v>
      </c>
      <c r="F84" s="169" t="s">
        <v>295</v>
      </c>
      <c r="G84" s="169" t="s">
        <v>296</v>
      </c>
      <c r="H84" s="169" t="s">
        <v>58</v>
      </c>
      <c r="I84" s="56"/>
    </row>
    <row r="85" spans="1:8" ht="15">
      <c r="A85" s="28" t="s">
        <v>156</v>
      </c>
      <c r="B85" s="180">
        <v>15626.31997970059</v>
      </c>
      <c r="C85" s="180">
        <v>1300.1000067966108</v>
      </c>
      <c r="D85" s="180">
        <v>1238.11000652847</v>
      </c>
      <c r="E85" s="180">
        <v>7074.2000289966</v>
      </c>
      <c r="F85" s="180">
        <v>1638.9000004532109</v>
      </c>
      <c r="G85" s="180">
        <v>1865.3200097173703</v>
      </c>
      <c r="H85" s="180">
        <v>240.40000163007105</v>
      </c>
    </row>
    <row r="86" spans="1:8" ht="15">
      <c r="A86" s="28" t="s">
        <v>157</v>
      </c>
      <c r="B86" s="180">
        <v>13563.550007399319</v>
      </c>
      <c r="C86" s="180">
        <v>909.8000003846</v>
      </c>
      <c r="D86" s="180">
        <v>787.1500031125601</v>
      </c>
      <c r="E86" s="180">
        <v>2333.3999950731004</v>
      </c>
      <c r="F86" s="180">
        <v>1267.9000034702499</v>
      </c>
      <c r="G86" s="180">
        <v>1750.3000106584802</v>
      </c>
      <c r="H86" s="180">
        <v>511.19999703774204</v>
      </c>
    </row>
    <row r="87" spans="1:8" ht="15">
      <c r="A87" s="178" t="s">
        <v>2</v>
      </c>
      <c r="B87" s="181">
        <v>29189.869987099908</v>
      </c>
      <c r="C87" s="181">
        <v>2209.9000071812106</v>
      </c>
      <c r="D87" s="181">
        <v>2025.26000964103</v>
      </c>
      <c r="E87" s="181">
        <v>9407.600024069701</v>
      </c>
      <c r="F87" s="181">
        <v>2906.800003923461</v>
      </c>
      <c r="G87" s="181">
        <v>3615.6200203758494</v>
      </c>
      <c r="H87" s="181">
        <v>751.599998667813</v>
      </c>
    </row>
    <row r="88" spans="1:8" ht="15">
      <c r="A88" s="414" t="s">
        <v>27</v>
      </c>
      <c r="B88" s="414"/>
      <c r="C88" s="414"/>
      <c r="D88" s="414"/>
      <c r="E88" s="414"/>
      <c r="F88" s="414"/>
      <c r="G88" s="414"/>
      <c r="H88" s="414"/>
    </row>
    <row r="89" spans="1:8" ht="15">
      <c r="A89" s="419"/>
      <c r="B89" s="419"/>
      <c r="C89" s="419"/>
      <c r="D89" s="419"/>
      <c r="E89" s="419"/>
      <c r="F89" s="419"/>
      <c r="G89" s="419"/>
      <c r="H89" s="419"/>
    </row>
    <row r="91" ht="15">
      <c r="A91" s="1" t="s">
        <v>431</v>
      </c>
    </row>
    <row r="92" spans="1:10" s="1" customFormat="1" ht="15">
      <c r="A92" s="350" t="s">
        <v>44</v>
      </c>
      <c r="B92" s="350" t="s">
        <v>432</v>
      </c>
      <c r="C92" s="350" t="s">
        <v>433</v>
      </c>
      <c r="D92" s="350" t="s">
        <v>434</v>
      </c>
      <c r="E92" s="350" t="s">
        <v>435</v>
      </c>
      <c r="F92" s="350" t="s">
        <v>436</v>
      </c>
      <c r="G92" s="178" t="s">
        <v>437</v>
      </c>
      <c r="J92" s="2"/>
    </row>
    <row r="93" spans="1:7" ht="15">
      <c r="A93" s="28" t="s">
        <v>156</v>
      </c>
      <c r="B93" s="351">
        <v>4496.340000000001</v>
      </c>
      <c r="C93" s="351">
        <v>259.44</v>
      </c>
      <c r="D93" s="351">
        <v>222.9200000000001</v>
      </c>
      <c r="E93" s="351">
        <v>4.6</v>
      </c>
      <c r="F93" s="351">
        <v>67.96</v>
      </c>
      <c r="G93" s="354">
        <f>SUM(B93:F93)</f>
        <v>5051.260000000001</v>
      </c>
    </row>
    <row r="94" spans="1:7" ht="15">
      <c r="A94" s="28" t="s">
        <v>157</v>
      </c>
      <c r="B94" s="351">
        <v>5098.47</v>
      </c>
      <c r="C94" s="351">
        <v>584.0800000000002</v>
      </c>
      <c r="D94" s="351">
        <v>157.99000000000007</v>
      </c>
      <c r="E94" s="351"/>
      <c r="F94" s="351">
        <v>2.39</v>
      </c>
      <c r="G94" s="354">
        <f>SUM(B94:F94)</f>
        <v>5842.93</v>
      </c>
    </row>
    <row r="95" spans="1:7" ht="15">
      <c r="A95" s="178" t="s">
        <v>2</v>
      </c>
      <c r="B95" s="353">
        <v>9594.810000000001</v>
      </c>
      <c r="C95" s="353">
        <v>843.5200000000002</v>
      </c>
      <c r="D95" s="353">
        <v>380.9100000000002</v>
      </c>
      <c r="E95" s="353">
        <v>4.6</v>
      </c>
      <c r="F95" s="353">
        <v>70.35</v>
      </c>
      <c r="G95" s="355">
        <f>SUM(B95:F95)</f>
        <v>10894.190000000002</v>
      </c>
    </row>
    <row r="96" spans="1:7" ht="34.5" customHeight="1">
      <c r="A96" s="414" t="s">
        <v>438</v>
      </c>
      <c r="B96" s="414"/>
      <c r="C96" s="414"/>
      <c r="D96" s="414"/>
      <c r="E96" s="414"/>
      <c r="F96" s="414"/>
      <c r="G96" s="352"/>
    </row>
  </sheetData>
  <sheetProtection/>
  <mergeCells count="16">
    <mergeCell ref="A5:H8"/>
    <mergeCell ref="A22:H23"/>
    <mergeCell ref="A37:H37"/>
    <mergeCell ref="E40:G40"/>
    <mergeCell ref="A54:H54"/>
    <mergeCell ref="A64:H64"/>
    <mergeCell ref="A40:A41"/>
    <mergeCell ref="B40:D40"/>
    <mergeCell ref="A44:H44"/>
    <mergeCell ref="B48:F48"/>
    <mergeCell ref="A96:F96"/>
    <mergeCell ref="B58:F58"/>
    <mergeCell ref="B67:E67"/>
    <mergeCell ref="A80:H81"/>
    <mergeCell ref="A88:H89"/>
    <mergeCell ref="A73:H73"/>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la Araucanía, Información Censo 2007 y Anual</oddHeader>
  </headerFooter>
  <rowBreaks count="1" manualBreakCount="1">
    <brk id="55" max="7" man="1"/>
  </rowBreaks>
</worksheet>
</file>

<file path=xl/worksheets/sheet8.xml><?xml version="1.0" encoding="utf-8"?>
<worksheet xmlns="http://schemas.openxmlformats.org/spreadsheetml/2006/main" xmlns:r="http://schemas.openxmlformats.org/officeDocument/2006/relationships">
  <dimension ref="A1:AB94"/>
  <sheetViews>
    <sheetView view="pageBreakPreview" zoomScale="91" zoomScaleNormal="70" zoomScaleSheetLayoutView="91" zoomScalePageLayoutView="0" workbookViewId="0" topLeftCell="B1">
      <selection activeCell="J15" sqref="J15"/>
    </sheetView>
  </sheetViews>
  <sheetFormatPr defaultColWidth="11.421875" defaultRowHeight="15"/>
  <cols>
    <col min="1" max="1" width="11.421875" style="124" hidden="1" customWidth="1"/>
    <col min="2" max="2" width="12.00390625" style="124" customWidth="1"/>
    <col min="3" max="3" width="19.421875" style="124" customWidth="1"/>
    <col min="4" max="6" width="11.28125" style="124" customWidth="1"/>
    <col min="7" max="7" width="13.421875" style="124" bestFit="1" customWidth="1"/>
    <col min="8" max="8" width="13.8515625" style="124" bestFit="1" customWidth="1"/>
    <col min="9" max="9" width="11.57421875" style="125" customWidth="1"/>
    <col min="10" max="10" width="11.00390625" style="125" customWidth="1"/>
    <col min="11" max="11" width="10.421875" style="124" customWidth="1"/>
    <col min="12" max="13" width="10.421875" style="125" customWidth="1"/>
    <col min="14" max="14" width="10.421875" style="124" customWidth="1"/>
    <col min="15" max="15" width="11.8515625" style="124" customWidth="1"/>
    <col min="16" max="16" width="11.57421875" style="124" bestFit="1" customWidth="1"/>
    <col min="17" max="19" width="11.421875" style="124" customWidth="1"/>
    <col min="20" max="22" width="12.8515625" style="124" bestFit="1" customWidth="1"/>
    <col min="23" max="23" width="11.57421875" style="124" bestFit="1" customWidth="1"/>
    <col min="24" max="26" width="12.8515625" style="124" bestFit="1" customWidth="1"/>
    <col min="27" max="27" width="11.57421875" style="124" bestFit="1" customWidth="1"/>
    <col min="28" max="16384" width="11.421875" style="124" customWidth="1"/>
  </cols>
  <sheetData>
    <row r="1" ht="14.25">
      <c r="B1" s="123" t="s">
        <v>103</v>
      </c>
    </row>
    <row r="3" spans="2:15" ht="14.25">
      <c r="B3" s="427" t="s">
        <v>234</v>
      </c>
      <c r="C3" s="427"/>
      <c r="D3" s="427"/>
      <c r="E3" s="427"/>
      <c r="F3" s="427"/>
      <c r="G3" s="427"/>
      <c r="H3" s="427"/>
      <c r="I3" s="427"/>
      <c r="J3" s="427"/>
      <c r="K3" s="427"/>
      <c r="L3" s="427"/>
      <c r="M3" s="427"/>
      <c r="N3" s="427"/>
      <c r="O3" s="427"/>
    </row>
    <row r="4" spans="2:15" ht="14.25">
      <c r="B4" s="427"/>
      <c r="C4" s="427"/>
      <c r="D4" s="427"/>
      <c r="E4" s="427"/>
      <c r="F4" s="427"/>
      <c r="G4" s="427"/>
      <c r="H4" s="427"/>
      <c r="I4" s="427"/>
      <c r="J4" s="427"/>
      <c r="K4" s="427"/>
      <c r="L4" s="427"/>
      <c r="M4" s="427"/>
      <c r="N4" s="427"/>
      <c r="O4" s="427"/>
    </row>
    <row r="5" spans="2:15" ht="15.75" customHeight="1">
      <c r="B5" s="126"/>
      <c r="C5" s="126"/>
      <c r="D5" s="126"/>
      <c r="E5" s="126"/>
      <c r="F5" s="126"/>
      <c r="G5" s="126"/>
      <c r="H5" s="126"/>
      <c r="I5" s="126"/>
      <c r="J5" s="126"/>
      <c r="K5" s="126"/>
      <c r="L5" s="126"/>
      <c r="M5" s="126"/>
      <c r="N5" s="126"/>
      <c r="O5" s="126"/>
    </row>
    <row r="6" spans="2:16" ht="15.75" customHeight="1">
      <c r="B6" s="127" t="s">
        <v>235</v>
      </c>
      <c r="C6" s="126"/>
      <c r="D6" s="126"/>
      <c r="E6" s="126"/>
      <c r="F6" s="126"/>
      <c r="G6" s="126"/>
      <c r="H6" s="126"/>
      <c r="I6" s="126"/>
      <c r="J6" s="432"/>
      <c r="K6" s="432"/>
      <c r="L6" s="432"/>
      <c r="M6" s="432"/>
      <c r="N6" s="432"/>
      <c r="O6" s="139"/>
      <c r="P6" s="139"/>
    </row>
    <row r="7" spans="2:16" ht="15.75" customHeight="1">
      <c r="B7" s="428" t="s">
        <v>15</v>
      </c>
      <c r="C7" s="428" t="s">
        <v>236</v>
      </c>
      <c r="D7" s="428">
        <v>2017</v>
      </c>
      <c r="E7" s="433" t="s">
        <v>469</v>
      </c>
      <c r="F7" s="434"/>
      <c r="G7" s="128" t="s">
        <v>237</v>
      </c>
      <c r="H7" s="128" t="s">
        <v>238</v>
      </c>
      <c r="I7" s="126"/>
      <c r="J7" s="432"/>
      <c r="K7" s="432"/>
      <c r="L7" s="432"/>
      <c r="M7" s="139"/>
      <c r="N7" s="139"/>
      <c r="O7" s="139"/>
      <c r="P7" s="139"/>
    </row>
    <row r="8" spans="2:15" ht="15.75" customHeight="1">
      <c r="B8" s="428"/>
      <c r="C8" s="428"/>
      <c r="D8" s="428"/>
      <c r="E8" s="224">
        <v>2018</v>
      </c>
      <c r="F8" s="224">
        <v>2019</v>
      </c>
      <c r="G8" s="131">
        <v>2019</v>
      </c>
      <c r="H8" s="131">
        <v>2019</v>
      </c>
      <c r="I8" s="126"/>
      <c r="J8" s="126"/>
      <c r="K8" s="126"/>
      <c r="L8" s="126"/>
      <c r="M8" s="126"/>
      <c r="N8" s="126"/>
      <c r="O8" s="126"/>
    </row>
    <row r="9" spans="2:15" ht="15.75" customHeight="1">
      <c r="B9" s="429" t="s">
        <v>231</v>
      </c>
      <c r="C9" s="132" t="s">
        <v>470</v>
      </c>
      <c r="D9" s="133">
        <v>286354.50789000007</v>
      </c>
      <c r="E9" s="133">
        <v>404300.04767000006</v>
      </c>
      <c r="F9" s="133">
        <v>278911.47542000003</v>
      </c>
      <c r="G9" s="134">
        <v>0.10302240881482937</v>
      </c>
      <c r="H9" s="135">
        <v>0.4662496840629507</v>
      </c>
      <c r="I9" s="126"/>
      <c r="J9" s="126"/>
      <c r="K9" s="126"/>
      <c r="L9" s="126"/>
      <c r="M9" s="126"/>
      <c r="N9" s="126"/>
      <c r="O9" s="126"/>
    </row>
    <row r="10" spans="2:15" ht="15.75" customHeight="1">
      <c r="B10" s="430"/>
      <c r="C10" s="132" t="s">
        <v>471</v>
      </c>
      <c r="D10" s="133">
        <v>106631.53056000003</v>
      </c>
      <c r="E10" s="133">
        <v>123767.54624</v>
      </c>
      <c r="F10" s="133">
        <v>133311.30800999998</v>
      </c>
      <c r="G10" s="134">
        <v>0.02268126902244486</v>
      </c>
      <c r="H10" s="135">
        <v>0.22285334494782902</v>
      </c>
      <c r="I10" s="126"/>
      <c r="J10" s="126"/>
      <c r="K10" s="126"/>
      <c r="L10" s="126"/>
      <c r="M10" s="126"/>
      <c r="N10" s="126"/>
      <c r="O10" s="126"/>
    </row>
    <row r="11" spans="2:15" ht="15.75" customHeight="1">
      <c r="B11" s="430"/>
      <c r="C11" s="132" t="s">
        <v>70</v>
      </c>
      <c r="D11" s="133">
        <v>13774.33075</v>
      </c>
      <c r="E11" s="133">
        <v>62728.00240999998</v>
      </c>
      <c r="F11" s="133">
        <v>73313.14405999999</v>
      </c>
      <c r="G11" s="134">
        <v>0.6187715557633033</v>
      </c>
      <c r="H11" s="135">
        <v>0.12255584035817504</v>
      </c>
      <c r="I11" s="126"/>
      <c r="J11" s="126"/>
      <c r="K11" s="126"/>
      <c r="L11" s="126"/>
      <c r="M11" s="126"/>
      <c r="N11" s="126"/>
      <c r="O11" s="126"/>
    </row>
    <row r="12" spans="2:15" ht="15.75" customHeight="1">
      <c r="B12" s="430"/>
      <c r="C12" s="132" t="s">
        <v>472</v>
      </c>
      <c r="D12" s="133">
        <v>42105.11646</v>
      </c>
      <c r="E12" s="133">
        <v>51676.77124</v>
      </c>
      <c r="F12" s="133">
        <v>41858.127510000006</v>
      </c>
      <c r="G12" s="134">
        <v>0.03807823572644394</v>
      </c>
      <c r="H12" s="135">
        <v>0.06997323684016746</v>
      </c>
      <c r="I12" s="126"/>
      <c r="J12" s="126"/>
      <c r="K12" s="126"/>
      <c r="L12" s="126"/>
      <c r="M12" s="126"/>
      <c r="N12" s="126"/>
      <c r="O12" s="126"/>
    </row>
    <row r="13" spans="2:15" ht="15.75" customHeight="1">
      <c r="B13" s="430"/>
      <c r="C13" s="132" t="s">
        <v>473</v>
      </c>
      <c r="D13" s="133">
        <v>2972.9706</v>
      </c>
      <c r="E13" s="133">
        <v>4849.055549999997</v>
      </c>
      <c r="F13" s="133">
        <v>17407.271720000004</v>
      </c>
      <c r="G13" s="134">
        <v>0.21687197830783037</v>
      </c>
      <c r="H13" s="135">
        <v>0.029099322384015292</v>
      </c>
      <c r="I13" s="126"/>
      <c r="J13" s="126"/>
      <c r="K13" s="126"/>
      <c r="L13" s="126"/>
      <c r="M13" s="126"/>
      <c r="N13" s="126"/>
      <c r="O13" s="126"/>
    </row>
    <row r="14" spans="2:15" ht="15.75" customHeight="1">
      <c r="B14" s="430"/>
      <c r="C14" s="132" t="s">
        <v>474</v>
      </c>
      <c r="D14" s="133">
        <v>17920.78282</v>
      </c>
      <c r="E14" s="133">
        <v>15490.60652</v>
      </c>
      <c r="F14" s="133">
        <v>15947.30975</v>
      </c>
      <c r="G14" s="134">
        <v>0.04028439420940734</v>
      </c>
      <c r="H14" s="135">
        <v>0.0266587386603396</v>
      </c>
      <c r="I14" s="126"/>
      <c r="J14" s="126"/>
      <c r="K14" s="126"/>
      <c r="L14" s="126"/>
      <c r="M14" s="126"/>
      <c r="N14" s="126"/>
      <c r="O14" s="126"/>
    </row>
    <row r="15" spans="2:15" ht="15.75" customHeight="1">
      <c r="B15" s="430"/>
      <c r="C15" s="132" t="s">
        <v>475</v>
      </c>
      <c r="D15" s="133">
        <v>15654.338190000002</v>
      </c>
      <c r="E15" s="133">
        <v>7652.245269999999</v>
      </c>
      <c r="F15" s="133">
        <v>7589.0604</v>
      </c>
      <c r="G15" s="134">
        <v>0.009596990154883543</v>
      </c>
      <c r="H15" s="135">
        <v>0.012686451887669162</v>
      </c>
      <c r="I15" s="126"/>
      <c r="J15" s="126"/>
      <c r="K15" s="126"/>
      <c r="L15" s="126"/>
      <c r="M15" s="126"/>
      <c r="N15" s="126"/>
      <c r="O15" s="126"/>
    </row>
    <row r="16" spans="2:15" ht="15.75" customHeight="1">
      <c r="B16" s="430"/>
      <c r="C16" s="132" t="s">
        <v>476</v>
      </c>
      <c r="D16" s="133">
        <v>7852.066529999999</v>
      </c>
      <c r="E16" s="133">
        <v>8531.348419999998</v>
      </c>
      <c r="F16" s="133">
        <v>6534.673019999999</v>
      </c>
      <c r="G16" s="134">
        <v>0.005252195087970222</v>
      </c>
      <c r="H16" s="135">
        <v>0.010923857566067036</v>
      </c>
      <c r="I16" s="126"/>
      <c r="J16" s="126"/>
      <c r="K16" s="126"/>
      <c r="L16" s="126"/>
      <c r="M16" s="126"/>
      <c r="N16" s="126"/>
      <c r="O16" s="126"/>
    </row>
    <row r="17" spans="2:15" ht="15.75" customHeight="1">
      <c r="B17" s="430"/>
      <c r="C17" s="132" t="s">
        <v>477</v>
      </c>
      <c r="D17" s="133">
        <v>2994.37875</v>
      </c>
      <c r="E17" s="133">
        <v>3682.64805</v>
      </c>
      <c r="F17" s="133">
        <v>2925.00294</v>
      </c>
      <c r="G17" s="134">
        <v>0.008226618419817582</v>
      </c>
      <c r="H17" s="135">
        <v>0.004889657890929534</v>
      </c>
      <c r="I17" s="126"/>
      <c r="J17" s="126"/>
      <c r="K17" s="126"/>
      <c r="L17" s="126"/>
      <c r="M17" s="126"/>
      <c r="N17" s="126"/>
      <c r="O17" s="126"/>
    </row>
    <row r="18" spans="2:15" ht="15.75" customHeight="1">
      <c r="B18" s="430"/>
      <c r="C18" s="132" t="s">
        <v>6</v>
      </c>
      <c r="D18" s="133">
        <v>14868.53000999993</v>
      </c>
      <c r="E18" s="133">
        <v>13175.096989999874</v>
      </c>
      <c r="F18" s="133">
        <v>20404.58838000009</v>
      </c>
      <c r="G18" s="134"/>
      <c r="H18" s="135">
        <v>0.03410986540185717</v>
      </c>
      <c r="I18" s="126"/>
      <c r="J18" s="126"/>
      <c r="K18" s="126"/>
      <c r="L18" s="126"/>
      <c r="M18" s="126"/>
      <c r="N18" s="126"/>
      <c r="O18" s="126"/>
    </row>
    <row r="19" spans="2:15" ht="15.75" customHeight="1">
      <c r="B19" s="431"/>
      <c r="C19" s="128" t="s">
        <v>478</v>
      </c>
      <c r="D19" s="136">
        <v>511128.55256000004</v>
      </c>
      <c r="E19" s="136">
        <v>695853.36836</v>
      </c>
      <c r="F19" s="136">
        <v>598201.9612100001</v>
      </c>
      <c r="G19" s="137"/>
      <c r="H19" s="137">
        <v>0.9999999999999999</v>
      </c>
      <c r="I19" s="126"/>
      <c r="J19" s="126"/>
      <c r="K19" s="126"/>
      <c r="L19" s="126"/>
      <c r="M19" s="126"/>
      <c r="N19" s="126"/>
      <c r="O19" s="126"/>
    </row>
    <row r="20" spans="2:15" ht="15.75" customHeight="1">
      <c r="B20" s="138" t="s">
        <v>239</v>
      </c>
      <c r="C20" s="139"/>
      <c r="D20" s="140"/>
      <c r="E20" s="140"/>
      <c r="F20" s="140"/>
      <c r="G20" s="141"/>
      <c r="H20" s="141"/>
      <c r="I20" s="126"/>
      <c r="J20" s="126"/>
      <c r="K20" s="126"/>
      <c r="L20" s="126"/>
      <c r="M20" s="126"/>
      <c r="N20" s="126"/>
      <c r="O20" s="126"/>
    </row>
    <row r="21" spans="2:15" ht="15.75" customHeight="1">
      <c r="B21" s="142" t="s">
        <v>240</v>
      </c>
      <c r="C21" s="139"/>
      <c r="D21" s="140"/>
      <c r="E21" s="140"/>
      <c r="F21" s="140"/>
      <c r="G21" s="141"/>
      <c r="H21" s="141"/>
      <c r="I21" s="126"/>
      <c r="J21" s="126"/>
      <c r="K21" s="126"/>
      <c r="L21" s="126"/>
      <c r="M21" s="126"/>
      <c r="N21" s="126"/>
      <c r="O21" s="126"/>
    </row>
    <row r="22" spans="2:15" ht="15.75" customHeight="1">
      <c r="B22" s="126"/>
      <c r="C22" s="126"/>
      <c r="D22" s="126"/>
      <c r="E22" s="126"/>
      <c r="F22" s="126"/>
      <c r="G22" s="126"/>
      <c r="H22" s="126"/>
      <c r="I22" s="126"/>
      <c r="J22" s="126"/>
      <c r="K22" s="126"/>
      <c r="L22" s="126"/>
      <c r="M22" s="126"/>
      <c r="N22" s="126"/>
      <c r="O22" s="126"/>
    </row>
    <row r="23" spans="2:15" ht="15.75" customHeight="1">
      <c r="B23" s="127" t="s">
        <v>241</v>
      </c>
      <c r="C23" s="126"/>
      <c r="D23" s="126"/>
      <c r="E23" s="126"/>
      <c r="F23" s="126"/>
      <c r="G23" s="143"/>
      <c r="H23" s="143"/>
      <c r="I23" s="143"/>
      <c r="J23" s="143"/>
      <c r="K23" s="143"/>
      <c r="L23" s="143"/>
      <c r="M23" s="143"/>
      <c r="N23" s="143"/>
      <c r="O23" s="143"/>
    </row>
    <row r="24" spans="2:15" ht="30.75" customHeight="1">
      <c r="B24" s="435" t="s">
        <v>242</v>
      </c>
      <c r="C24" s="436"/>
      <c r="D24" s="436"/>
      <c r="E24" s="437"/>
      <c r="F24" s="444" t="s">
        <v>243</v>
      </c>
      <c r="G24" s="444" t="s">
        <v>244</v>
      </c>
      <c r="H24" s="445" t="s">
        <v>245</v>
      </c>
      <c r="I24" s="446"/>
      <c r="J24" s="447"/>
      <c r="K24" s="445" t="s">
        <v>246</v>
      </c>
      <c r="L24" s="446"/>
      <c r="M24" s="446"/>
      <c r="N24" s="446"/>
      <c r="O24" s="447"/>
    </row>
    <row r="25" spans="2:15" ht="15.75" customHeight="1">
      <c r="B25" s="438"/>
      <c r="C25" s="439"/>
      <c r="D25" s="439"/>
      <c r="E25" s="440"/>
      <c r="F25" s="444"/>
      <c r="G25" s="444"/>
      <c r="H25" s="448" t="s">
        <v>469</v>
      </c>
      <c r="I25" s="449"/>
      <c r="J25" s="144" t="s">
        <v>17</v>
      </c>
      <c r="K25" s="448" t="str">
        <f>+H25</f>
        <v>ene-dic</v>
      </c>
      <c r="L25" s="449"/>
      <c r="M25" s="144" t="s">
        <v>17</v>
      </c>
      <c r="N25" s="145" t="s">
        <v>247</v>
      </c>
      <c r="O25" s="144" t="s">
        <v>237</v>
      </c>
    </row>
    <row r="26" spans="2:15" ht="15" customHeight="1">
      <c r="B26" s="441"/>
      <c r="C26" s="442"/>
      <c r="D26" s="442"/>
      <c r="E26" s="443"/>
      <c r="F26" s="444"/>
      <c r="G26" s="444"/>
      <c r="H26" s="129">
        <v>2018</v>
      </c>
      <c r="I26" s="130">
        <v>2019</v>
      </c>
      <c r="J26" s="146" t="s">
        <v>479</v>
      </c>
      <c r="K26" s="129">
        <v>2018</v>
      </c>
      <c r="L26" s="130">
        <v>2019</v>
      </c>
      <c r="M26" s="146" t="s">
        <v>479</v>
      </c>
      <c r="N26" s="147">
        <v>2019</v>
      </c>
      <c r="O26" s="148">
        <v>2019</v>
      </c>
    </row>
    <row r="27" spans="1:27" s="149" customFormat="1" ht="14.25">
      <c r="A27" s="149">
        <v>1</v>
      </c>
      <c r="B27" s="450" t="s">
        <v>482</v>
      </c>
      <c r="C27" s="451"/>
      <c r="D27" s="451"/>
      <c r="E27" s="452"/>
      <c r="F27" s="159">
        <v>47032100</v>
      </c>
      <c r="G27" s="132" t="s">
        <v>480</v>
      </c>
      <c r="H27" s="150">
        <v>504577.724</v>
      </c>
      <c r="I27" s="150">
        <v>488036.339</v>
      </c>
      <c r="J27" s="151">
        <v>-0.03278263033268589</v>
      </c>
      <c r="K27" s="150">
        <v>401423.98475</v>
      </c>
      <c r="L27" s="150">
        <v>274020.47969999997</v>
      </c>
      <c r="M27" s="151">
        <v>-0.31737890582035044</v>
      </c>
      <c r="N27" s="152">
        <v>0.45807352277102364</v>
      </c>
      <c r="O27" s="153">
        <v>0.24412815249883063</v>
      </c>
      <c r="P27" s="124"/>
      <c r="Q27" s="124"/>
      <c r="R27" s="124"/>
      <c r="S27" s="124"/>
      <c r="T27" s="124"/>
      <c r="U27" s="124"/>
      <c r="V27" s="124"/>
      <c r="W27" s="124"/>
      <c r="X27" s="124"/>
      <c r="Y27" s="124"/>
      <c r="Z27" s="124"/>
      <c r="AA27" s="124"/>
    </row>
    <row r="28" spans="2:27" s="149" customFormat="1" ht="14.25">
      <c r="B28" s="450" t="s">
        <v>483</v>
      </c>
      <c r="C28" s="451"/>
      <c r="D28" s="451"/>
      <c r="E28" s="452"/>
      <c r="F28" s="159">
        <v>11042210</v>
      </c>
      <c r="G28" s="132" t="s">
        <v>480</v>
      </c>
      <c r="H28" s="150">
        <v>48216.756</v>
      </c>
      <c r="I28" s="150">
        <v>69937.965</v>
      </c>
      <c r="J28" s="154">
        <v>0.4504908832937661</v>
      </c>
      <c r="K28" s="150">
        <v>23059.909819999997</v>
      </c>
      <c r="L28" s="150">
        <v>32618.56529</v>
      </c>
      <c r="M28" s="154">
        <v>0.41451400047149023</v>
      </c>
      <c r="N28" s="152">
        <v>0.054527680290485006</v>
      </c>
      <c r="O28" s="153">
        <v>0.8506330417932425</v>
      </c>
      <c r="P28" s="124"/>
      <c r="Q28" s="124"/>
      <c r="R28" s="124"/>
      <c r="S28" s="124"/>
      <c r="T28" s="124"/>
      <c r="U28" s="124"/>
      <c r="V28" s="124"/>
      <c r="W28" s="124"/>
      <c r="X28" s="124"/>
      <c r="Y28" s="124"/>
      <c r="Z28" s="124"/>
      <c r="AA28" s="124"/>
    </row>
    <row r="29" spans="2:27" s="149" customFormat="1" ht="14.25">
      <c r="B29" s="450" t="s">
        <v>484</v>
      </c>
      <c r="C29" s="451"/>
      <c r="D29" s="451"/>
      <c r="E29" s="452"/>
      <c r="F29" s="159">
        <v>8081099</v>
      </c>
      <c r="G29" s="132" t="s">
        <v>480</v>
      </c>
      <c r="H29" s="150">
        <v>22488.232899999995</v>
      </c>
      <c r="I29" s="150">
        <v>24703.41742</v>
      </c>
      <c r="J29" s="154">
        <v>0.09850416125848672</v>
      </c>
      <c r="K29" s="150">
        <v>30150.509049999993</v>
      </c>
      <c r="L29" s="150">
        <v>31960.667520000003</v>
      </c>
      <c r="M29" s="154">
        <v>0.06003740988247128</v>
      </c>
      <c r="N29" s="152">
        <v>0.05342788822582971</v>
      </c>
      <c r="O29" s="153">
        <v>0.20177068610626236</v>
      </c>
      <c r="P29" s="124"/>
      <c r="Q29" s="124"/>
      <c r="R29" s="124"/>
      <c r="S29" s="124"/>
      <c r="T29" s="124"/>
      <c r="U29" s="124"/>
      <c r="V29" s="124"/>
      <c r="W29" s="124"/>
      <c r="X29" s="124"/>
      <c r="Y29" s="124"/>
      <c r="Z29" s="124"/>
      <c r="AA29" s="124"/>
    </row>
    <row r="30" spans="2:27" s="149" customFormat="1" ht="14.25">
      <c r="B30" s="450" t="s">
        <v>485</v>
      </c>
      <c r="C30" s="451"/>
      <c r="D30" s="451"/>
      <c r="E30" s="452"/>
      <c r="F30" s="159">
        <v>11041200</v>
      </c>
      <c r="G30" s="132" t="s">
        <v>480</v>
      </c>
      <c r="H30" s="150">
        <v>61945.55014</v>
      </c>
      <c r="I30" s="150">
        <v>60606.846040000004</v>
      </c>
      <c r="J30" s="154">
        <v>-0.021610980885220295</v>
      </c>
      <c r="K30" s="150">
        <v>31096.572739999996</v>
      </c>
      <c r="L30" s="150">
        <v>31518.10773</v>
      </c>
      <c r="M30" s="154">
        <v>0.013555673595430561</v>
      </c>
      <c r="N30" s="152">
        <v>0.0526880715440107</v>
      </c>
      <c r="O30" s="153">
        <v>0.6454893593673086</v>
      </c>
      <c r="P30" s="124"/>
      <c r="Q30" s="124"/>
      <c r="R30" s="124"/>
      <c r="S30" s="124"/>
      <c r="T30" s="124"/>
      <c r="U30" s="124"/>
      <c r="V30" s="124"/>
      <c r="W30" s="124"/>
      <c r="X30" s="124"/>
      <c r="Y30" s="124"/>
      <c r="Z30" s="124"/>
      <c r="AA30" s="124"/>
    </row>
    <row r="31" spans="2:27" s="149" customFormat="1" ht="14.25">
      <c r="B31" s="450" t="s">
        <v>486</v>
      </c>
      <c r="C31" s="451"/>
      <c r="D31" s="451"/>
      <c r="E31" s="452"/>
      <c r="F31" s="159">
        <v>44123900</v>
      </c>
      <c r="G31" s="132" t="s">
        <v>481</v>
      </c>
      <c r="H31" s="150">
        <v>90.27302399999999</v>
      </c>
      <c r="I31" s="150">
        <v>80.135292</v>
      </c>
      <c r="J31" s="154">
        <v>-0.11230079098712796</v>
      </c>
      <c r="K31" s="150">
        <v>37529.709760000005</v>
      </c>
      <c r="L31" s="150">
        <v>29892.616579999998</v>
      </c>
      <c r="M31" s="154">
        <v>-0.2034945974492931</v>
      </c>
      <c r="N31" s="152">
        <v>0.0499707766245623</v>
      </c>
      <c r="O31" s="153">
        <v>0.08491788136649529</v>
      </c>
      <c r="P31" s="124"/>
      <c r="Q31" s="124"/>
      <c r="R31" s="124"/>
      <c r="S31" s="124"/>
      <c r="T31" s="124"/>
      <c r="U31" s="124"/>
      <c r="V31" s="124"/>
      <c r="W31" s="124"/>
      <c r="X31" s="124"/>
      <c r="Y31" s="124"/>
      <c r="Z31" s="124"/>
      <c r="AA31" s="124"/>
    </row>
    <row r="32" spans="2:27" s="149" customFormat="1" ht="14.25">
      <c r="B32" s="450" t="s">
        <v>487</v>
      </c>
      <c r="C32" s="451"/>
      <c r="D32" s="451"/>
      <c r="E32" s="452"/>
      <c r="F32" s="159">
        <v>8104029</v>
      </c>
      <c r="G32" s="132" t="s">
        <v>480</v>
      </c>
      <c r="H32" s="150">
        <v>4853.49769</v>
      </c>
      <c r="I32" s="150">
        <v>5363.510250000001</v>
      </c>
      <c r="J32" s="154">
        <v>0.10508144694306036</v>
      </c>
      <c r="K32" s="150">
        <v>25085.08467</v>
      </c>
      <c r="L32" s="150">
        <v>26851.490110000002</v>
      </c>
      <c r="M32" s="154">
        <v>0.07041656279966634</v>
      </c>
      <c r="N32" s="152">
        <v>0.04488699778865106</v>
      </c>
      <c r="O32" s="153">
        <v>0.05704353881830297</v>
      </c>
      <c r="P32" s="124"/>
      <c r="Q32" s="124"/>
      <c r="R32" s="124"/>
      <c r="S32" s="124"/>
      <c r="T32" s="124"/>
      <c r="U32" s="124"/>
      <c r="V32" s="124"/>
      <c r="W32" s="124"/>
      <c r="X32" s="124"/>
      <c r="Y32" s="124"/>
      <c r="Z32" s="124"/>
      <c r="AA32" s="124"/>
    </row>
    <row r="33" spans="2:27" s="149" customFormat="1" ht="14.25">
      <c r="B33" s="450" t="s">
        <v>488</v>
      </c>
      <c r="C33" s="451"/>
      <c r="D33" s="451"/>
      <c r="E33" s="452"/>
      <c r="F33" s="159">
        <v>8092919</v>
      </c>
      <c r="G33" s="132" t="s">
        <v>480</v>
      </c>
      <c r="H33" s="150">
        <v>2266.9044</v>
      </c>
      <c r="I33" s="150">
        <v>2503.5407</v>
      </c>
      <c r="J33" s="154">
        <v>0.1043874192489106</v>
      </c>
      <c r="K33" s="150">
        <v>15873.65633</v>
      </c>
      <c r="L33" s="150">
        <v>24630.80532</v>
      </c>
      <c r="M33" s="154">
        <v>0.5516781268251131</v>
      </c>
      <c r="N33" s="152">
        <v>0.04117473180826517</v>
      </c>
      <c r="O33" s="153">
        <v>0.017003173987127772</v>
      </c>
      <c r="P33" s="124"/>
      <c r="Q33" s="124"/>
      <c r="R33" s="124"/>
      <c r="S33" s="124"/>
      <c r="T33" s="124"/>
      <c r="U33" s="124"/>
      <c r="V33" s="124"/>
      <c r="W33" s="124"/>
      <c r="X33" s="124"/>
      <c r="Y33" s="124"/>
      <c r="Z33" s="124"/>
      <c r="AA33" s="124"/>
    </row>
    <row r="34" spans="2:27" s="149" customFormat="1" ht="14.25">
      <c r="B34" s="450" t="s">
        <v>489</v>
      </c>
      <c r="C34" s="451"/>
      <c r="D34" s="451"/>
      <c r="E34" s="452"/>
      <c r="F34" s="159">
        <v>8081029</v>
      </c>
      <c r="G34" s="132" t="s">
        <v>480</v>
      </c>
      <c r="H34" s="150">
        <v>21514.2595</v>
      </c>
      <c r="I34" s="150">
        <v>17952.757100000003</v>
      </c>
      <c r="J34" s="151">
        <v>-0.1655414819180738</v>
      </c>
      <c r="K34" s="150">
        <v>25813.67982</v>
      </c>
      <c r="L34" s="150">
        <v>20782.479079999997</v>
      </c>
      <c r="M34" s="151">
        <v>-0.19490443730157042</v>
      </c>
      <c r="N34" s="152">
        <v>0.03474157630303098</v>
      </c>
      <c r="O34" s="153">
        <v>0.07970530817167015</v>
      </c>
      <c r="P34" s="124"/>
      <c r="Q34" s="124"/>
      <c r="R34" s="124"/>
      <c r="S34" s="124"/>
      <c r="T34" s="124"/>
      <c r="U34" s="124"/>
      <c r="V34" s="124"/>
      <c r="W34" s="124"/>
      <c r="X34" s="124"/>
      <c r="Y34" s="124"/>
      <c r="Z34" s="124"/>
      <c r="AA34" s="124"/>
    </row>
    <row r="35" spans="2:27" s="149" customFormat="1" ht="14.25">
      <c r="B35" s="450" t="s">
        <v>490</v>
      </c>
      <c r="C35" s="451"/>
      <c r="D35" s="451"/>
      <c r="E35" s="452"/>
      <c r="F35" s="159">
        <v>44012211</v>
      </c>
      <c r="G35" s="132" t="s">
        <v>480</v>
      </c>
      <c r="H35" s="150">
        <v>219871.29</v>
      </c>
      <c r="I35" s="150">
        <v>201645.67</v>
      </c>
      <c r="J35" s="154">
        <v>-0.08289222299100531</v>
      </c>
      <c r="K35" s="150">
        <v>15490.60652</v>
      </c>
      <c r="L35" s="150">
        <v>15947.30975</v>
      </c>
      <c r="M35" s="154">
        <v>0.029482591879817565</v>
      </c>
      <c r="N35" s="152">
        <v>0.0266587386603396</v>
      </c>
      <c r="O35" s="153">
        <v>0.08956744596221818</v>
      </c>
      <c r="P35" s="124"/>
      <c r="Q35" s="124"/>
      <c r="R35" s="124"/>
      <c r="S35" s="124"/>
      <c r="T35" s="124"/>
      <c r="U35" s="124"/>
      <c r="V35" s="124"/>
      <c r="W35" s="124"/>
      <c r="X35" s="124"/>
      <c r="Y35" s="124"/>
      <c r="Z35" s="124"/>
      <c r="AA35" s="124"/>
    </row>
    <row r="36" spans="2:27" s="149" customFormat="1" ht="14.25">
      <c r="B36" s="450" t="s">
        <v>491</v>
      </c>
      <c r="C36" s="451"/>
      <c r="D36" s="451"/>
      <c r="E36" s="452"/>
      <c r="F36" s="159">
        <v>8104021</v>
      </c>
      <c r="G36" s="132" t="s">
        <v>480</v>
      </c>
      <c r="H36" s="150">
        <v>1180.59524</v>
      </c>
      <c r="I36" s="150">
        <v>2067.57398</v>
      </c>
      <c r="J36" s="154">
        <v>0.7512979130764579</v>
      </c>
      <c r="K36" s="150">
        <v>8378.3496</v>
      </c>
      <c r="L36" s="150">
        <v>13034.100420000002</v>
      </c>
      <c r="M36" s="151">
        <v>0.5556882968932214</v>
      </c>
      <c r="N36" s="152">
        <v>0.021788795866926877</v>
      </c>
      <c r="O36" s="153">
        <v>0.14194459686772493</v>
      </c>
      <c r="P36" s="124"/>
      <c r="Q36" s="124"/>
      <c r="R36" s="124"/>
      <c r="S36" s="124"/>
      <c r="T36" s="124"/>
      <c r="U36" s="124"/>
      <c r="V36" s="124"/>
      <c r="W36" s="124"/>
      <c r="X36" s="124"/>
      <c r="Y36" s="124"/>
      <c r="Z36" s="124"/>
      <c r="AA36" s="124"/>
    </row>
    <row r="37" spans="2:27" s="149" customFormat="1" ht="14.25">
      <c r="B37" s="450" t="s">
        <v>492</v>
      </c>
      <c r="C37" s="451"/>
      <c r="D37" s="451"/>
      <c r="E37" s="452"/>
      <c r="F37" s="159">
        <v>12149010</v>
      </c>
      <c r="G37" s="132" t="s">
        <v>480</v>
      </c>
      <c r="H37" s="150">
        <v>7249.57</v>
      </c>
      <c r="I37" s="150">
        <v>14114.37</v>
      </c>
      <c r="J37" s="154">
        <v>0.9469251279731076</v>
      </c>
      <c r="K37" s="150">
        <v>4708.12003</v>
      </c>
      <c r="L37" s="150">
        <v>9236.10635</v>
      </c>
      <c r="M37" s="154">
        <v>0.9617397796037074</v>
      </c>
      <c r="N37" s="152">
        <v>0.015439779453945396</v>
      </c>
      <c r="O37" s="153">
        <v>0.7049738036514198</v>
      </c>
      <c r="P37" s="124"/>
      <c r="Q37" s="124"/>
      <c r="R37" s="124"/>
      <c r="S37" s="124"/>
      <c r="T37" s="124"/>
      <c r="U37" s="124"/>
      <c r="V37" s="124"/>
      <c r="W37" s="124"/>
      <c r="X37" s="124"/>
      <c r="Y37" s="124"/>
      <c r="Z37" s="124"/>
      <c r="AA37" s="124"/>
    </row>
    <row r="38" spans="2:27" s="149" customFormat="1" ht="14.25">
      <c r="B38" s="450" t="s">
        <v>493</v>
      </c>
      <c r="C38" s="451"/>
      <c r="D38" s="451"/>
      <c r="E38" s="452"/>
      <c r="F38" s="159">
        <v>8081049</v>
      </c>
      <c r="G38" s="132" t="s">
        <v>480</v>
      </c>
      <c r="H38" s="150">
        <v>9317.0936</v>
      </c>
      <c r="I38" s="150">
        <v>6663.657899999998</v>
      </c>
      <c r="J38" s="151">
        <v>-0.28479221245560976</v>
      </c>
      <c r="K38" s="150">
        <v>11638.73709</v>
      </c>
      <c r="L38" s="150">
        <v>8537.017969999999</v>
      </c>
      <c r="M38" s="151">
        <v>-0.26649962929955673</v>
      </c>
      <c r="N38" s="152">
        <v>0.014271130025605283</v>
      </c>
      <c r="O38" s="153">
        <v>0.1752975544621071</v>
      </c>
      <c r="P38" s="124"/>
      <c r="Q38" s="124"/>
      <c r="R38" s="124"/>
      <c r="S38" s="124"/>
      <c r="T38" s="124"/>
      <c r="U38" s="124"/>
      <c r="V38" s="124"/>
      <c r="W38" s="124"/>
      <c r="X38" s="124"/>
      <c r="Y38" s="124"/>
      <c r="Z38" s="124"/>
      <c r="AA38" s="124"/>
    </row>
    <row r="39" spans="2:27" s="149" customFormat="1" ht="14.25">
      <c r="B39" s="450" t="s">
        <v>494</v>
      </c>
      <c r="C39" s="451"/>
      <c r="D39" s="451"/>
      <c r="E39" s="452"/>
      <c r="F39" s="159">
        <v>44081010</v>
      </c>
      <c r="G39" s="132" t="s">
        <v>480</v>
      </c>
      <c r="H39" s="150">
        <v>19962.980649999998</v>
      </c>
      <c r="I39" s="150">
        <v>18408.6685</v>
      </c>
      <c r="J39" s="151">
        <v>-0.07785972331741944</v>
      </c>
      <c r="K39" s="150">
        <v>10246.30263</v>
      </c>
      <c r="L39" s="150">
        <v>8126.669690000001</v>
      </c>
      <c r="M39" s="151">
        <v>-0.2068680788125423</v>
      </c>
      <c r="N39" s="152">
        <v>0.013585160559423702</v>
      </c>
      <c r="O39" s="153">
        <v>0.5040045458530459</v>
      </c>
      <c r="P39" s="124"/>
      <c r="Q39" s="124"/>
      <c r="R39" s="124"/>
      <c r="S39" s="124"/>
      <c r="T39" s="124"/>
      <c r="U39" s="124"/>
      <c r="V39" s="124"/>
      <c r="W39" s="124"/>
      <c r="X39" s="124"/>
      <c r="Y39" s="124"/>
      <c r="Z39" s="124"/>
      <c r="AA39" s="124"/>
    </row>
    <row r="40" spans="2:27" s="149" customFormat="1" ht="14.25">
      <c r="B40" s="450" t="s">
        <v>495</v>
      </c>
      <c r="C40" s="451"/>
      <c r="D40" s="451"/>
      <c r="E40" s="452"/>
      <c r="F40" s="159">
        <v>44071112</v>
      </c>
      <c r="G40" s="132" t="s">
        <v>481</v>
      </c>
      <c r="H40" s="150">
        <v>24.365191000000003</v>
      </c>
      <c r="I40" s="150">
        <v>215.629527</v>
      </c>
      <c r="J40" s="151">
        <v>7.849900950909843</v>
      </c>
      <c r="K40" s="150">
        <v>5770.93476</v>
      </c>
      <c r="L40" s="150">
        <v>6204.8134199999995</v>
      </c>
      <c r="M40" s="151">
        <v>0.07518342834289803</v>
      </c>
      <c r="N40" s="152">
        <v>0.010372439113120503</v>
      </c>
      <c r="O40" s="153">
        <v>0.011400608174251663</v>
      </c>
      <c r="P40" s="124"/>
      <c r="Q40" s="124"/>
      <c r="R40" s="124"/>
      <c r="S40" s="124"/>
      <c r="T40" s="124"/>
      <c r="U40" s="124"/>
      <c r="V40" s="124"/>
      <c r="W40" s="124"/>
      <c r="X40" s="124"/>
      <c r="Y40" s="124"/>
      <c r="Z40" s="124"/>
      <c r="AA40" s="124"/>
    </row>
    <row r="41" spans="1:27" s="149" customFormat="1" ht="14.25">
      <c r="A41" s="149">
        <v>2</v>
      </c>
      <c r="B41" s="450" t="s">
        <v>496</v>
      </c>
      <c r="C41" s="451"/>
      <c r="D41" s="451"/>
      <c r="E41" s="452"/>
      <c r="F41" s="159">
        <v>2023090</v>
      </c>
      <c r="G41" s="132" t="s">
        <v>480</v>
      </c>
      <c r="H41" s="150">
        <v>279.02918</v>
      </c>
      <c r="I41" s="150">
        <v>1224.23725</v>
      </c>
      <c r="J41" s="151">
        <v>3.3874882548126326</v>
      </c>
      <c r="K41" s="150">
        <v>1344.95154</v>
      </c>
      <c r="L41" s="150">
        <v>5795.652869999999</v>
      </c>
      <c r="M41" s="151">
        <v>3.3091908501030445</v>
      </c>
      <c r="N41" s="152">
        <v>0.00968845514694898</v>
      </c>
      <c r="O41" s="153">
        <v>0.21142997044585748</v>
      </c>
      <c r="P41" s="124"/>
      <c r="Q41" s="124"/>
      <c r="R41" s="124"/>
      <c r="S41" s="124"/>
      <c r="T41" s="124"/>
      <c r="U41" s="124"/>
      <c r="V41" s="124"/>
      <c r="W41" s="124"/>
      <c r="X41" s="124"/>
      <c r="Y41" s="124"/>
      <c r="Z41" s="124"/>
      <c r="AA41" s="124"/>
    </row>
    <row r="42" spans="1:27" s="149" customFormat="1" ht="14.25">
      <c r="A42" s="149">
        <v>3</v>
      </c>
      <c r="B42" s="450" t="s">
        <v>497</v>
      </c>
      <c r="C42" s="451"/>
      <c r="D42" s="451"/>
      <c r="E42" s="452"/>
      <c r="F42" s="159">
        <v>47032910</v>
      </c>
      <c r="G42" s="132" t="s">
        <v>480</v>
      </c>
      <c r="H42" s="150">
        <v>1803.915</v>
      </c>
      <c r="I42" s="150">
        <v>12073.068</v>
      </c>
      <c r="J42" s="151">
        <v>5.6927033701698795</v>
      </c>
      <c r="K42" s="150">
        <v>1344.0926399999998</v>
      </c>
      <c r="L42" s="150">
        <v>4890.99572</v>
      </c>
      <c r="M42" s="151">
        <v>2.638882897238393</v>
      </c>
      <c r="N42" s="152">
        <v>0.008176161291926966</v>
      </c>
      <c r="O42" s="153">
        <v>0.0037712830871644977</v>
      </c>
      <c r="P42" s="124"/>
      <c r="Q42" s="124"/>
      <c r="R42" s="124"/>
      <c r="S42" s="124"/>
      <c r="T42" s="124"/>
      <c r="U42" s="124"/>
      <c r="V42" s="124"/>
      <c r="W42" s="124"/>
      <c r="X42" s="124"/>
      <c r="Y42" s="124"/>
      <c r="Z42" s="124"/>
      <c r="AA42" s="124"/>
    </row>
    <row r="43" spans="2:27" s="149" customFormat="1" ht="14.25">
      <c r="B43" s="450" t="s">
        <v>498</v>
      </c>
      <c r="C43" s="451"/>
      <c r="D43" s="451"/>
      <c r="E43" s="452"/>
      <c r="F43" s="159">
        <v>2022090</v>
      </c>
      <c r="G43" s="132" t="s">
        <v>480</v>
      </c>
      <c r="H43" s="150">
        <v>295.35361</v>
      </c>
      <c r="I43" s="150">
        <v>1105.856146</v>
      </c>
      <c r="J43" s="151">
        <v>2.744176839416319</v>
      </c>
      <c r="K43" s="150">
        <v>1039.40615</v>
      </c>
      <c r="L43" s="150">
        <v>4288.45101</v>
      </c>
      <c r="M43" s="151">
        <v>3.125866495979459</v>
      </c>
      <c r="N43" s="152">
        <v>0.007168901621996739</v>
      </c>
      <c r="O43" s="153">
        <v>0.3949633599352568</v>
      </c>
      <c r="P43" s="124"/>
      <c r="Q43" s="124"/>
      <c r="R43" s="124"/>
      <c r="S43" s="124"/>
      <c r="T43" s="124"/>
      <c r="U43" s="124"/>
      <c r="V43" s="124"/>
      <c r="W43" s="124"/>
      <c r="X43" s="124"/>
      <c r="Y43" s="124"/>
      <c r="Z43" s="124"/>
      <c r="AA43" s="124"/>
    </row>
    <row r="44" spans="2:27" s="149" customFormat="1" ht="14.25">
      <c r="B44" s="450" t="s">
        <v>499</v>
      </c>
      <c r="C44" s="451"/>
      <c r="D44" s="451"/>
      <c r="E44" s="452"/>
      <c r="F44" s="159">
        <v>10049000</v>
      </c>
      <c r="G44" s="132" t="s">
        <v>480</v>
      </c>
      <c r="H44" s="150">
        <v>26159.039</v>
      </c>
      <c r="I44" s="150">
        <v>16818.793</v>
      </c>
      <c r="J44" s="154">
        <v>-0.3570561594407195</v>
      </c>
      <c r="K44" s="150">
        <v>5385.09744</v>
      </c>
      <c r="L44" s="150">
        <v>4053.35952</v>
      </c>
      <c r="M44" s="154">
        <v>-0.24730061708966955</v>
      </c>
      <c r="N44" s="152">
        <v>0.006775904766011055</v>
      </c>
      <c r="O44" s="153">
        <v>0.7230909786067704</v>
      </c>
      <c r="P44" s="124"/>
      <c r="Q44" s="124"/>
      <c r="R44" s="124"/>
      <c r="S44" s="124"/>
      <c r="T44" s="124"/>
      <c r="U44" s="124"/>
      <c r="V44" s="124"/>
      <c r="W44" s="124"/>
      <c r="X44" s="124"/>
      <c r="Y44" s="124"/>
      <c r="Z44" s="124"/>
      <c r="AA44" s="124"/>
    </row>
    <row r="45" spans="2:27" s="149" customFormat="1" ht="14.25">
      <c r="B45" s="450" t="s">
        <v>500</v>
      </c>
      <c r="C45" s="451"/>
      <c r="D45" s="451"/>
      <c r="E45" s="452"/>
      <c r="F45" s="159">
        <v>11042290</v>
      </c>
      <c r="G45" s="132" t="s">
        <v>480</v>
      </c>
      <c r="H45" s="150">
        <v>3501</v>
      </c>
      <c r="I45" s="150">
        <v>6446.475</v>
      </c>
      <c r="J45" s="151">
        <v>0.841323907455013</v>
      </c>
      <c r="K45" s="150">
        <v>1525.08362</v>
      </c>
      <c r="L45" s="150">
        <v>3184.8912299999997</v>
      </c>
      <c r="M45" s="151">
        <v>1.0883387561398106</v>
      </c>
      <c r="N45" s="152">
        <v>0.005324106968084541</v>
      </c>
      <c r="O45" s="153">
        <v>0.9507957585943908</v>
      </c>
      <c r="P45" s="124"/>
      <c r="Q45" s="124"/>
      <c r="R45" s="124"/>
      <c r="S45" s="124"/>
      <c r="T45" s="124"/>
      <c r="U45" s="124"/>
      <c r="V45" s="124"/>
      <c r="W45" s="124"/>
      <c r="X45" s="124"/>
      <c r="Y45" s="124"/>
      <c r="Z45" s="124"/>
      <c r="AA45" s="124"/>
    </row>
    <row r="46" spans="2:27" s="149" customFormat="1" ht="14.25">
      <c r="B46" s="450" t="s">
        <v>501</v>
      </c>
      <c r="C46" s="451"/>
      <c r="D46" s="451"/>
      <c r="E46" s="452"/>
      <c r="F46" s="159">
        <v>20089990</v>
      </c>
      <c r="G46" s="132" t="s">
        <v>480</v>
      </c>
      <c r="H46" s="150">
        <v>492.20107999999993</v>
      </c>
      <c r="I46" s="150">
        <v>255.78845999999996</v>
      </c>
      <c r="J46" s="151">
        <v>-0.4803171500558268</v>
      </c>
      <c r="K46" s="150">
        <v>6118.9432400000005</v>
      </c>
      <c r="L46" s="150">
        <v>3155.1902699999996</v>
      </c>
      <c r="M46" s="151">
        <v>-0.4843569965849202</v>
      </c>
      <c r="N46" s="152">
        <v>0.005274456579209314</v>
      </c>
      <c r="O46" s="153">
        <v>0.3315243635381378</v>
      </c>
      <c r="P46" s="124"/>
      <c r="Q46" s="124"/>
      <c r="R46" s="124"/>
      <c r="S46" s="124"/>
      <c r="T46" s="124"/>
      <c r="U46" s="124"/>
      <c r="V46" s="124"/>
      <c r="W46" s="124"/>
      <c r="X46" s="124"/>
      <c r="Y46" s="124"/>
      <c r="Z46" s="124"/>
      <c r="AA46" s="124"/>
    </row>
    <row r="47" spans="2:27" s="149" customFormat="1" ht="14.25">
      <c r="B47" s="453" t="s">
        <v>6</v>
      </c>
      <c r="C47" s="454"/>
      <c r="D47" s="454"/>
      <c r="E47" s="455"/>
      <c r="F47" s="160"/>
      <c r="G47" s="164"/>
      <c r="H47" s="133"/>
      <c r="I47" s="133"/>
      <c r="J47" s="151"/>
      <c r="K47" s="150">
        <v>32829.63615999976</v>
      </c>
      <c r="L47" s="150">
        <v>39472.19166000013</v>
      </c>
      <c r="M47" s="154">
        <v>0.20233411870990453</v>
      </c>
      <c r="N47" s="152">
        <v>0.06598472459060249</v>
      </c>
      <c r="O47" s="151"/>
      <c r="P47" s="124"/>
      <c r="Q47" s="124"/>
      <c r="R47" s="124"/>
      <c r="S47" s="124"/>
      <c r="T47" s="124"/>
      <c r="U47" s="124"/>
      <c r="V47" s="124"/>
      <c r="W47" s="124"/>
      <c r="X47" s="124"/>
      <c r="Y47" s="124"/>
      <c r="Z47" s="124"/>
      <c r="AA47" s="124"/>
    </row>
    <row r="48" spans="2:28" s="123" customFormat="1" ht="14.25">
      <c r="B48" s="457" t="s">
        <v>478</v>
      </c>
      <c r="C48" s="458"/>
      <c r="D48" s="458"/>
      <c r="E48" s="459"/>
      <c r="F48" s="161"/>
      <c r="G48" s="161"/>
      <c r="H48" s="161"/>
      <c r="I48" s="162"/>
      <c r="J48" s="162"/>
      <c r="K48" s="155">
        <v>695853.36836</v>
      </c>
      <c r="L48" s="155">
        <v>598201.9612100001</v>
      </c>
      <c r="M48" s="156">
        <v>-0.1403333109964625</v>
      </c>
      <c r="N48" s="157">
        <v>0.9999999999999999</v>
      </c>
      <c r="O48" s="163"/>
      <c r="P48" s="124"/>
      <c r="Q48" s="124"/>
      <c r="R48" s="124"/>
      <c r="S48" s="124"/>
      <c r="T48" s="124"/>
      <c r="U48" s="124"/>
      <c r="V48" s="124"/>
      <c r="W48" s="124"/>
      <c r="X48" s="124"/>
      <c r="Y48" s="124"/>
      <c r="Z48" s="124"/>
      <c r="AA48" s="124"/>
      <c r="AB48" s="124"/>
    </row>
    <row r="49" spans="2:13" ht="14.25">
      <c r="B49" s="158" t="s">
        <v>248</v>
      </c>
      <c r="I49" s="124"/>
      <c r="J49" s="124"/>
      <c r="L49" s="124"/>
      <c r="M49" s="124"/>
    </row>
    <row r="50" spans="2:15" ht="14.25">
      <c r="B50" s="456" t="s">
        <v>240</v>
      </c>
      <c r="C50" s="456"/>
      <c r="D50" s="456"/>
      <c r="E50" s="456"/>
      <c r="F50" s="456"/>
      <c r="G50" s="456"/>
      <c r="H50" s="456"/>
      <c r="I50" s="456"/>
      <c r="J50" s="456"/>
      <c r="K50" s="456"/>
      <c r="L50" s="456"/>
      <c r="M50" s="456"/>
      <c r="N50" s="456"/>
      <c r="O50" s="456"/>
    </row>
    <row r="51" spans="9:23" ht="12.75" customHeight="1" hidden="1">
      <c r="I51" s="125">
        <v>9.975</v>
      </c>
      <c r="J51" s="125">
        <v>6.633</v>
      </c>
      <c r="T51" s="125"/>
      <c r="U51" s="125"/>
      <c r="V51" s="125"/>
      <c r="W51" s="125"/>
    </row>
    <row r="52" spans="9:23" ht="12.75" customHeight="1" hidden="1">
      <c r="I52" s="125">
        <v>14.6</v>
      </c>
      <c r="J52" s="125">
        <v>11.586</v>
      </c>
      <c r="L52" s="125">
        <v>13885795.104380004</v>
      </c>
      <c r="M52" s="125">
        <v>13967325.44455</v>
      </c>
      <c r="T52" s="125"/>
      <c r="U52" s="125"/>
      <c r="V52" s="125"/>
      <c r="W52" s="125"/>
    </row>
    <row r="53" spans="9:22" ht="12.75" customHeight="1" hidden="1">
      <c r="I53" s="125">
        <v>0</v>
      </c>
      <c r="J53" s="125">
        <v>0</v>
      </c>
      <c r="T53" s="125"/>
      <c r="V53" s="125"/>
    </row>
    <row r="55" spans="21:23" ht="14.25">
      <c r="U55" s="125"/>
      <c r="W55" s="125"/>
    </row>
    <row r="56" spans="12:22" ht="12.75" customHeight="1" hidden="1">
      <c r="L56" s="125">
        <v>13885795.104380004</v>
      </c>
      <c r="M56" s="125">
        <v>13967325.44455</v>
      </c>
      <c r="T56" s="125"/>
      <c r="V56" s="125"/>
    </row>
    <row r="58" spans="21:23" ht="14.25">
      <c r="U58" s="125"/>
      <c r="W58" s="125"/>
    </row>
    <row r="59" spans="21:23" ht="14.25">
      <c r="U59" s="125"/>
      <c r="W59" s="125"/>
    </row>
    <row r="63" spans="21:23" ht="14.25">
      <c r="U63" s="125"/>
      <c r="W63" s="125"/>
    </row>
    <row r="66" spans="21:23" ht="14.25">
      <c r="U66" s="125"/>
      <c r="W66" s="125"/>
    </row>
    <row r="67" spans="21:23" ht="14.25">
      <c r="U67" s="125"/>
      <c r="W67" s="125"/>
    </row>
    <row r="68" spans="21:23" ht="14.25">
      <c r="U68" s="125"/>
      <c r="W68" s="125"/>
    </row>
    <row r="69" spans="21:23" ht="14.25">
      <c r="U69" s="125"/>
      <c r="W69" s="125"/>
    </row>
    <row r="70" ht="14.25">
      <c r="W70" s="125"/>
    </row>
    <row r="72" spans="21:23" ht="14.25">
      <c r="U72" s="125"/>
      <c r="W72" s="125"/>
    </row>
    <row r="73" spans="21:23" ht="14.25">
      <c r="U73" s="125"/>
      <c r="W73" s="125"/>
    </row>
    <row r="74" spans="21:23" ht="14.25">
      <c r="U74" s="125"/>
      <c r="W74" s="125"/>
    </row>
    <row r="75" spans="21:23" ht="14.25">
      <c r="U75" s="125"/>
      <c r="W75" s="125"/>
    </row>
    <row r="78" spans="21:23" ht="14.25">
      <c r="U78" s="125"/>
      <c r="W78" s="125"/>
    </row>
    <row r="79" spans="21:23" ht="14.25">
      <c r="U79" s="125"/>
      <c r="W79" s="125"/>
    </row>
    <row r="80" ht="14.25">
      <c r="W80" s="125"/>
    </row>
    <row r="82" spans="21:23" ht="14.25">
      <c r="U82" s="125"/>
      <c r="W82" s="125"/>
    </row>
    <row r="83" ht="14.25">
      <c r="W83" s="125"/>
    </row>
    <row r="84" spans="21:23" ht="14.25">
      <c r="U84" s="125"/>
      <c r="W84" s="125"/>
    </row>
    <row r="85" spans="21:23" ht="14.25">
      <c r="U85" s="125"/>
      <c r="W85" s="125"/>
    </row>
    <row r="86" spans="21:23" ht="14.25">
      <c r="U86" s="125"/>
      <c r="W86" s="125"/>
    </row>
    <row r="87" spans="21:23" ht="14.25">
      <c r="U87" s="125"/>
      <c r="W87" s="125"/>
    </row>
    <row r="88" spans="21:23" ht="14.25">
      <c r="U88" s="125"/>
      <c r="W88" s="125"/>
    </row>
    <row r="89" spans="21:23" ht="14.25">
      <c r="U89" s="125"/>
      <c r="W89" s="125"/>
    </row>
    <row r="90" ht="14.25">
      <c r="W90" s="125"/>
    </row>
    <row r="92" ht="14.25">
      <c r="W92" s="125"/>
    </row>
    <row r="94" spans="21:23" ht="14.25">
      <c r="U94" s="125"/>
      <c r="W94" s="125"/>
    </row>
  </sheetData>
  <sheetProtection/>
  <mergeCells count="40">
    <mergeCell ref="B45:E45"/>
    <mergeCell ref="B46:E46"/>
    <mergeCell ref="B47:E47"/>
    <mergeCell ref="B50:O50"/>
    <mergeCell ref="B48:E48"/>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4:E26"/>
    <mergeCell ref="F24:F26"/>
    <mergeCell ref="G24:G26"/>
    <mergeCell ref="H24:J24"/>
    <mergeCell ref="K24:O24"/>
    <mergeCell ref="H25:I25"/>
    <mergeCell ref="K25:L25"/>
    <mergeCell ref="B3:O4"/>
    <mergeCell ref="B7:B8"/>
    <mergeCell ref="C7:C8"/>
    <mergeCell ref="D7:D8"/>
    <mergeCell ref="B9:B19"/>
    <mergeCell ref="J6:J7"/>
    <mergeCell ref="K6:K7"/>
    <mergeCell ref="L6:L7"/>
    <mergeCell ref="M6:N6"/>
    <mergeCell ref="E7:F7"/>
  </mergeCells>
  <printOptions horizontalCentered="1"/>
  <pageMargins left="0.5905511811023623" right="0.5905511811023623" top="0.5905511811023623" bottom="0.3937007874015748" header="0.31496062992125984" footer="0.31496062992125984"/>
  <pageSetup horizontalDpi="600" verticalDpi="600" orientation="landscape" scale="65" r:id="rId1"/>
  <headerFooter alignWithMargins="0">
    <oddHeader>&amp;R&amp;12Región de la Araucanía</oddHeader>
  </headerFooter>
  <rowBreaks count="1" manualBreakCount="1">
    <brk id="50" min="1" max="14" man="1"/>
  </rowBreaks>
</worksheet>
</file>

<file path=xl/worksheets/sheet9.xml><?xml version="1.0" encoding="utf-8"?>
<worksheet xmlns="http://schemas.openxmlformats.org/spreadsheetml/2006/main" xmlns:r="http://schemas.openxmlformats.org/officeDocument/2006/relationships">
  <dimension ref="A1:G106"/>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53</v>
      </c>
    </row>
    <row r="2" ht="15">
      <c r="A2" s="1"/>
    </row>
    <row r="3" ht="15">
      <c r="A3" s="1" t="s">
        <v>40</v>
      </c>
    </row>
    <row r="4" ht="15">
      <c r="A4" s="1"/>
    </row>
    <row r="5" spans="1:6" ht="15" customHeight="1">
      <c r="A5" s="386" t="s">
        <v>264</v>
      </c>
      <c r="B5" s="386"/>
      <c r="C5" s="386"/>
      <c r="D5" s="386"/>
      <c r="E5" s="386"/>
      <c r="F5" s="386"/>
    </row>
    <row r="6" spans="1:6" ht="15" customHeight="1">
      <c r="A6" s="386"/>
      <c r="B6" s="386"/>
      <c r="C6" s="386"/>
      <c r="D6" s="386"/>
      <c r="E6" s="386"/>
      <c r="F6" s="386"/>
    </row>
    <row r="7" spans="1:6" ht="15">
      <c r="A7" s="386"/>
      <c r="B7" s="386"/>
      <c r="C7" s="386"/>
      <c r="D7" s="386"/>
      <c r="E7" s="386"/>
      <c r="F7" s="386"/>
    </row>
    <row r="8" spans="1:6" ht="15">
      <c r="A8" s="386"/>
      <c r="B8" s="386"/>
      <c r="C8" s="386"/>
      <c r="D8" s="386"/>
      <c r="E8" s="386"/>
      <c r="F8" s="386"/>
    </row>
    <row r="9" spans="1:6" ht="15">
      <c r="A9" s="386"/>
      <c r="B9" s="386"/>
      <c r="C9" s="386"/>
      <c r="D9" s="386"/>
      <c r="E9" s="386"/>
      <c r="F9" s="386"/>
    </row>
    <row r="10" spans="1:6" ht="15">
      <c r="A10" s="386"/>
      <c r="B10" s="386"/>
      <c r="C10" s="386"/>
      <c r="D10" s="386"/>
      <c r="E10" s="386"/>
      <c r="F10" s="386"/>
    </row>
    <row r="11" spans="1:6" ht="15">
      <c r="A11" s="386"/>
      <c r="B11" s="386"/>
      <c r="C11" s="386"/>
      <c r="D11" s="386"/>
      <c r="E11" s="386"/>
      <c r="F11" s="386"/>
    </row>
    <row r="12" spans="1:6" ht="15">
      <c r="A12" s="386"/>
      <c r="B12" s="386"/>
      <c r="C12" s="386"/>
      <c r="D12" s="386"/>
      <c r="E12" s="386"/>
      <c r="F12" s="386"/>
    </row>
    <row r="13" spans="1:6" ht="15">
      <c r="A13" s="3"/>
      <c r="B13" s="3"/>
      <c r="C13" s="3"/>
      <c r="D13" s="3"/>
      <c r="E13" s="3"/>
      <c r="F13" s="3"/>
    </row>
    <row r="14" ht="15">
      <c r="A14" s="26" t="s">
        <v>267</v>
      </c>
    </row>
    <row r="15" spans="1:5" ht="15">
      <c r="A15" s="4" t="s">
        <v>268</v>
      </c>
      <c r="B15" s="4" t="s">
        <v>28</v>
      </c>
      <c r="C15" s="4" t="s">
        <v>67</v>
      </c>
      <c r="D15" s="4" t="s">
        <v>29</v>
      </c>
      <c r="E15" s="4" t="s">
        <v>64</v>
      </c>
    </row>
    <row r="16" spans="1:5" ht="15" customHeight="1">
      <c r="A16" s="28" t="s">
        <v>35</v>
      </c>
      <c r="B16" s="30">
        <v>589181.2897621981</v>
      </c>
      <c r="C16" s="29">
        <f aca="true" t="shared" si="0" ref="C16:C28">B16/$B$28</f>
        <v>0.6425145964506448</v>
      </c>
      <c r="D16" s="30">
        <v>2706038.8198307166</v>
      </c>
      <c r="E16" s="29">
        <f aca="true" t="shared" si="1" ref="E16:E28">B16/D16</f>
        <v>0.2177283213546271</v>
      </c>
    </row>
    <row r="17" spans="1:5" ht="15">
      <c r="A17" s="28" t="s">
        <v>70</v>
      </c>
      <c r="B17" s="30">
        <v>169673.98</v>
      </c>
      <c r="C17" s="29">
        <f t="shared" si="0"/>
        <v>0.18503304616457864</v>
      </c>
      <c r="D17" s="30">
        <v>480602.55000000005</v>
      </c>
      <c r="E17" s="29">
        <f t="shared" si="1"/>
        <v>0.3530442774388109</v>
      </c>
    </row>
    <row r="18" spans="1:5" ht="15" customHeight="1">
      <c r="A18" s="28" t="s">
        <v>34</v>
      </c>
      <c r="B18" s="30">
        <v>90035.04005106512</v>
      </c>
      <c r="C18" s="29">
        <f t="shared" si="0"/>
        <v>0.09818510606162723</v>
      </c>
      <c r="D18" s="30">
        <v>513190.82013781375</v>
      </c>
      <c r="E18" s="29">
        <f t="shared" si="1"/>
        <v>0.175441641818314</v>
      </c>
    </row>
    <row r="19" spans="1:5" ht="15" customHeight="1">
      <c r="A19" s="28" t="s">
        <v>33</v>
      </c>
      <c r="B19" s="30">
        <v>26854.1</v>
      </c>
      <c r="C19" s="29">
        <f t="shared" si="0"/>
        <v>0.029284961223920193</v>
      </c>
      <c r="D19" s="30">
        <v>69998.01</v>
      </c>
      <c r="E19" s="29">
        <f t="shared" si="1"/>
        <v>0.3836409063629095</v>
      </c>
    </row>
    <row r="20" spans="1:5" ht="15" customHeight="1">
      <c r="A20" s="28" t="s">
        <v>32</v>
      </c>
      <c r="B20" s="30">
        <v>15405.300000000001</v>
      </c>
      <c r="C20" s="29">
        <f t="shared" si="0"/>
        <v>0.016799803871396093</v>
      </c>
      <c r="D20" s="30">
        <v>71389.60000000002</v>
      </c>
      <c r="E20" s="29">
        <f t="shared" si="1"/>
        <v>0.21579193608032537</v>
      </c>
    </row>
    <row r="21" spans="1:5" ht="15">
      <c r="A21" s="28" t="s">
        <v>39</v>
      </c>
      <c r="B21" s="180">
        <v>8380.899995675996</v>
      </c>
      <c r="C21" s="31">
        <f t="shared" si="0"/>
        <v>0.009139547830496069</v>
      </c>
      <c r="D21" s="180">
        <v>42511.08001550114</v>
      </c>
      <c r="E21" s="31">
        <f t="shared" si="1"/>
        <v>0.19714624969819644</v>
      </c>
    </row>
    <row r="22" spans="1:5" ht="15">
      <c r="A22" s="28" t="s">
        <v>31</v>
      </c>
      <c r="B22" s="30">
        <v>7465.95</v>
      </c>
      <c r="C22" s="29">
        <f t="shared" si="0"/>
        <v>0.00814177560408753</v>
      </c>
      <c r="D22" s="30">
        <v>310046.53024562844</v>
      </c>
      <c r="E22" s="29">
        <f t="shared" si="1"/>
        <v>0.024080095313710633</v>
      </c>
    </row>
    <row r="23" spans="1:5" ht="15">
      <c r="A23" s="28" t="s">
        <v>219</v>
      </c>
      <c r="B23" s="30">
        <v>5069.200065257222</v>
      </c>
      <c r="C23" s="29">
        <f t="shared" si="0"/>
        <v>0.005528069358025459</v>
      </c>
      <c r="D23" s="30">
        <v>16138.200179683308</v>
      </c>
      <c r="E23" s="29">
        <f t="shared" si="1"/>
        <v>0.31411185936576347</v>
      </c>
    </row>
    <row r="24" spans="1:5" ht="15">
      <c r="A24" s="28" t="s">
        <v>30</v>
      </c>
      <c r="B24" s="30">
        <v>4556.10965183489</v>
      </c>
      <c r="C24" s="29">
        <f t="shared" si="0"/>
        <v>0.0049685334636391945</v>
      </c>
      <c r="D24" s="30">
        <v>95953.72188329409</v>
      </c>
      <c r="E24" s="29">
        <f t="shared" si="1"/>
        <v>0.04748236506527973</v>
      </c>
    </row>
    <row r="25" spans="1:5" ht="15" customHeight="1">
      <c r="A25" s="28" t="s">
        <v>38</v>
      </c>
      <c r="B25" s="30">
        <v>253.64999996312105</v>
      </c>
      <c r="C25" s="29">
        <f t="shared" si="0"/>
        <v>0.00027661066330159485</v>
      </c>
      <c r="D25" s="30">
        <v>3103.1300078060976</v>
      </c>
      <c r="E25" s="29">
        <f t="shared" si="1"/>
        <v>0.0817400493453546</v>
      </c>
    </row>
    <row r="26" spans="1:5" ht="15">
      <c r="A26" s="28" t="s">
        <v>36</v>
      </c>
      <c r="B26" s="30">
        <v>85.36860061838702</v>
      </c>
      <c r="C26" s="29">
        <f t="shared" si="0"/>
        <v>9.309625564996755E-05</v>
      </c>
      <c r="D26" s="30">
        <v>2176.41010581238</v>
      </c>
      <c r="E26" s="29">
        <f t="shared" si="1"/>
        <v>0.03922450111327792</v>
      </c>
    </row>
    <row r="27" spans="1:5" ht="15">
      <c r="A27" s="28" t="s">
        <v>37</v>
      </c>
      <c r="B27" s="30">
        <v>31.96</v>
      </c>
      <c r="C27" s="29">
        <f t="shared" si="0"/>
        <v>3.485305263317294E-05</v>
      </c>
      <c r="D27" s="30">
        <v>130440.83999999991</v>
      </c>
      <c r="E27" s="29">
        <f t="shared" si="1"/>
        <v>0.00024501528815668483</v>
      </c>
    </row>
    <row r="28" spans="1:5" ht="15">
      <c r="A28" s="4" t="s">
        <v>2</v>
      </c>
      <c r="B28" s="33">
        <f>SUM(B16:B27)</f>
        <v>916992.848126613</v>
      </c>
      <c r="C28" s="32">
        <f t="shared" si="0"/>
        <v>1</v>
      </c>
      <c r="D28" s="33">
        <f>SUM(D16:D27)</f>
        <v>4441589.712406255</v>
      </c>
      <c r="E28" s="32">
        <f t="shared" si="1"/>
        <v>0.20645600055432115</v>
      </c>
    </row>
    <row r="29" spans="1:6" ht="15" customHeight="1">
      <c r="A29" s="462" t="s">
        <v>27</v>
      </c>
      <c r="B29" s="462"/>
      <c r="C29" s="462"/>
      <c r="D29" s="462"/>
      <c r="E29" s="462"/>
      <c r="F29" s="462"/>
    </row>
    <row r="30" spans="1:6" ht="15" customHeight="1">
      <c r="A30" s="462"/>
      <c r="B30" s="462"/>
      <c r="C30" s="462"/>
      <c r="D30" s="462"/>
      <c r="E30" s="462"/>
      <c r="F30" s="462"/>
    </row>
    <row r="31" spans="1:6" ht="15" customHeight="1">
      <c r="A31" s="34"/>
      <c r="B31" s="34"/>
      <c r="C31" s="34"/>
      <c r="D31" s="34"/>
      <c r="E31" s="34"/>
      <c r="F31" s="34"/>
    </row>
    <row r="32" spans="1:6" ht="15" customHeight="1">
      <c r="A32" s="461" t="s">
        <v>266</v>
      </c>
      <c r="B32" s="386"/>
      <c r="C32" s="386"/>
      <c r="D32" s="386"/>
      <c r="E32" s="386"/>
      <c r="F32" s="386"/>
    </row>
    <row r="33" spans="1:6" ht="15" customHeight="1">
      <c r="A33" s="386"/>
      <c r="B33" s="386"/>
      <c r="C33" s="386"/>
      <c r="D33" s="386"/>
      <c r="E33" s="386"/>
      <c r="F33" s="386"/>
    </row>
    <row r="34" spans="1:6" ht="15" customHeight="1">
      <c r="A34" s="386"/>
      <c r="B34" s="386"/>
      <c r="C34" s="386"/>
      <c r="D34" s="386"/>
      <c r="E34" s="386"/>
      <c r="F34" s="386"/>
    </row>
    <row r="35" spans="1:6" ht="15">
      <c r="A35" s="386"/>
      <c r="B35" s="386"/>
      <c r="C35" s="386"/>
      <c r="D35" s="386"/>
      <c r="E35" s="386"/>
      <c r="F35" s="386"/>
    </row>
    <row r="36" spans="1:6" ht="15">
      <c r="A36" s="386"/>
      <c r="B36" s="386"/>
      <c r="C36" s="386"/>
      <c r="D36" s="386"/>
      <c r="E36" s="386"/>
      <c r="F36" s="386"/>
    </row>
    <row r="37" spans="1:6" ht="15" customHeight="1">
      <c r="A37" s="386"/>
      <c r="B37" s="386"/>
      <c r="C37" s="386"/>
      <c r="D37" s="386"/>
      <c r="E37" s="386"/>
      <c r="F37" s="386"/>
    </row>
    <row r="38" spans="1:6" ht="15" customHeight="1">
      <c r="A38" s="35"/>
      <c r="B38" s="35"/>
      <c r="C38" s="35"/>
      <c r="D38" s="35"/>
      <c r="E38" s="35"/>
      <c r="F38" s="35"/>
    </row>
    <row r="39" spans="1:6" ht="15" customHeight="1">
      <c r="A39" s="26" t="s">
        <v>229</v>
      </c>
      <c r="B39" s="36"/>
      <c r="C39" s="36"/>
      <c r="D39" s="36"/>
      <c r="E39" s="36"/>
      <c r="F39" s="36"/>
    </row>
    <row r="40" spans="1:5" ht="15" customHeight="1">
      <c r="A40" s="176" t="s">
        <v>42</v>
      </c>
      <c r="B40" s="176" t="s">
        <v>28</v>
      </c>
      <c r="C40" s="176" t="s">
        <v>68</v>
      </c>
      <c r="D40" s="176" t="s">
        <v>29</v>
      </c>
      <c r="E40" s="176" t="s">
        <v>64</v>
      </c>
    </row>
    <row r="41" spans="1:5" ht="15" customHeight="1">
      <c r="A41" s="28" t="s">
        <v>220</v>
      </c>
      <c r="B41" s="30">
        <v>93705.5</v>
      </c>
      <c r="C41" s="6">
        <f aca="true" t="shared" si="2" ref="C41:C51">B41/$B$51</f>
        <v>0.5062992464634615</v>
      </c>
      <c r="D41" s="30">
        <v>220131.72999999995</v>
      </c>
      <c r="E41" s="29">
        <f aca="true" t="shared" si="3" ref="E41:E51">B41/D41</f>
        <v>0.4256792058100848</v>
      </c>
    </row>
    <row r="42" spans="1:5" ht="15" customHeight="1">
      <c r="A42" s="28" t="s">
        <v>221</v>
      </c>
      <c r="B42" s="30">
        <v>48303.78</v>
      </c>
      <c r="C42" s="6">
        <f t="shared" si="2"/>
        <v>0.26098966885974484</v>
      </c>
      <c r="D42" s="30">
        <v>81863.82</v>
      </c>
      <c r="E42" s="29">
        <f t="shared" si="3"/>
        <v>0.5900504032184181</v>
      </c>
    </row>
    <row r="43" spans="1:5" ht="15" customHeight="1">
      <c r="A43" s="28" t="s">
        <v>222</v>
      </c>
      <c r="B43" s="30">
        <v>16082.799999999997</v>
      </c>
      <c r="C43" s="6">
        <f t="shared" si="2"/>
        <v>0.08689681524587732</v>
      </c>
      <c r="D43" s="30">
        <v>19893.999999999996</v>
      </c>
      <c r="E43" s="29">
        <f t="shared" si="3"/>
        <v>0.8084246506484367</v>
      </c>
    </row>
    <row r="44" spans="1:5" ht="15" customHeight="1">
      <c r="A44" s="28" t="s">
        <v>223</v>
      </c>
      <c r="B44" s="30">
        <v>14058.899999999998</v>
      </c>
      <c r="C44" s="6">
        <f t="shared" si="2"/>
        <v>0.07596150147115333</v>
      </c>
      <c r="D44" s="30">
        <v>54145.15999999999</v>
      </c>
      <c r="E44" s="29">
        <f t="shared" si="3"/>
        <v>0.25965201691157624</v>
      </c>
    </row>
    <row r="45" spans="1:5" ht="15" customHeight="1">
      <c r="A45" s="28" t="s">
        <v>224</v>
      </c>
      <c r="B45" s="30">
        <v>7615.2</v>
      </c>
      <c r="C45" s="6">
        <f t="shared" si="2"/>
        <v>0.04114561068100114</v>
      </c>
      <c r="D45" s="30">
        <v>12016.699999999999</v>
      </c>
      <c r="E45" s="29">
        <f t="shared" si="3"/>
        <v>0.6337180756780149</v>
      </c>
    </row>
    <row r="46" spans="1:5" ht="15" customHeight="1">
      <c r="A46" s="28" t="s">
        <v>225</v>
      </c>
      <c r="B46" s="30">
        <v>1710.9999999999998</v>
      </c>
      <c r="C46" s="6">
        <f t="shared" si="2"/>
        <v>0.009244686925516459</v>
      </c>
      <c r="D46" s="30">
        <v>6523.66</v>
      </c>
      <c r="E46" s="29">
        <f t="shared" si="3"/>
        <v>0.26227608428397553</v>
      </c>
    </row>
    <row r="47" spans="1:5" ht="15" customHeight="1">
      <c r="A47" s="28" t="s">
        <v>6</v>
      </c>
      <c r="B47" s="30">
        <v>1201.6000000000058</v>
      </c>
      <c r="C47" s="6">
        <f t="shared" si="2"/>
        <v>0.006492352898714571</v>
      </c>
      <c r="D47" s="30">
        <v>33372.25000000023</v>
      </c>
      <c r="E47" s="29">
        <f t="shared" si="3"/>
        <v>0.03600596303815288</v>
      </c>
    </row>
    <row r="48" spans="1:5" ht="15" customHeight="1">
      <c r="A48" s="28" t="s">
        <v>227</v>
      </c>
      <c r="B48" s="30">
        <v>1090.3999999999999</v>
      </c>
      <c r="C48" s="6">
        <f t="shared" si="2"/>
        <v>0.005891529294905404</v>
      </c>
      <c r="D48" s="30">
        <v>10635.45</v>
      </c>
      <c r="E48" s="29">
        <f t="shared" si="3"/>
        <v>0.10252504595480208</v>
      </c>
    </row>
    <row r="49" spans="1:5" ht="15">
      <c r="A49" s="28" t="s">
        <v>226</v>
      </c>
      <c r="B49" s="30">
        <v>691.9</v>
      </c>
      <c r="C49" s="6">
        <f t="shared" si="2"/>
        <v>0.0037383979449239265</v>
      </c>
      <c r="D49" s="30">
        <v>103660.82999999993</v>
      </c>
      <c r="E49" s="29">
        <f t="shared" si="3"/>
        <v>0.00667465232528044</v>
      </c>
    </row>
    <row r="50" spans="1:7" ht="15">
      <c r="A50" s="28" t="s">
        <v>228</v>
      </c>
      <c r="B50" s="30">
        <v>618.1999999999999</v>
      </c>
      <c r="C50" s="6">
        <f t="shared" si="2"/>
        <v>0.0033401902147015047</v>
      </c>
      <c r="D50" s="30">
        <v>9748.549999999996</v>
      </c>
      <c r="E50" s="29">
        <f t="shared" si="3"/>
        <v>0.06341455908827469</v>
      </c>
      <c r="G50" s="114"/>
    </row>
    <row r="51" spans="1:5" ht="15" customHeight="1">
      <c r="A51" s="176" t="s">
        <v>2</v>
      </c>
      <c r="B51" s="33">
        <v>185079.28</v>
      </c>
      <c r="C51" s="32">
        <f t="shared" si="2"/>
        <v>1</v>
      </c>
      <c r="D51" s="33">
        <v>551992.15</v>
      </c>
      <c r="E51" s="32">
        <f t="shared" si="3"/>
        <v>0.33529331893578557</v>
      </c>
    </row>
    <row r="52" spans="1:6" ht="15">
      <c r="A52" s="462" t="s">
        <v>27</v>
      </c>
      <c r="B52" s="462"/>
      <c r="C52" s="462"/>
      <c r="D52" s="462"/>
      <c r="E52" s="462"/>
      <c r="F52" s="462"/>
    </row>
    <row r="53" spans="1:6" ht="15" customHeight="1">
      <c r="A53" s="462"/>
      <c r="B53" s="462"/>
      <c r="C53" s="462"/>
      <c r="D53" s="462"/>
      <c r="E53" s="462"/>
      <c r="F53" s="462"/>
    </row>
    <row r="54" spans="1:6" ht="15" customHeight="1">
      <c r="A54" s="120"/>
      <c r="B54" s="120"/>
      <c r="C54" s="120"/>
      <c r="D54" s="120"/>
      <c r="E54" s="120"/>
      <c r="F54" s="120"/>
    </row>
    <row r="55" spans="1:6" ht="15" customHeight="1">
      <c r="A55" s="118"/>
      <c r="B55" s="118"/>
      <c r="C55" s="118"/>
      <c r="D55" s="118"/>
      <c r="E55" s="118"/>
      <c r="F55" s="118"/>
    </row>
    <row r="56" spans="1:6" ht="15">
      <c r="A56" s="1" t="s">
        <v>53</v>
      </c>
      <c r="B56" s="35"/>
      <c r="C56" s="37"/>
      <c r="D56" s="38"/>
      <c r="E56" s="38"/>
      <c r="F56" s="38"/>
    </row>
    <row r="57" spans="1:6" ht="15">
      <c r="A57" s="1"/>
      <c r="B57" s="35"/>
      <c r="C57" s="37"/>
      <c r="D57" s="38"/>
      <c r="E57" s="38"/>
      <c r="F57" s="38"/>
    </row>
    <row r="58" spans="1:6" ht="15">
      <c r="A58" s="1" t="s">
        <v>40</v>
      </c>
      <c r="B58" s="35"/>
      <c r="C58" s="37"/>
      <c r="D58" s="38"/>
      <c r="E58" s="38"/>
      <c r="F58" s="38"/>
    </row>
    <row r="59" spans="1:6" ht="15" customHeight="1">
      <c r="A59" s="35"/>
      <c r="B59" s="35"/>
      <c r="C59" s="37"/>
      <c r="D59" s="38"/>
      <c r="E59" s="38"/>
      <c r="F59" s="38"/>
    </row>
    <row r="60" spans="1:6" ht="15" customHeight="1">
      <c r="A60" s="463" t="s">
        <v>124</v>
      </c>
      <c r="B60" s="463"/>
      <c r="C60" s="463"/>
      <c r="D60" s="463"/>
      <c r="E60" s="463"/>
      <c r="F60" s="463"/>
    </row>
    <row r="61" spans="1:6" ht="15" customHeight="1">
      <c r="A61" s="463"/>
      <c r="B61" s="463"/>
      <c r="C61" s="463"/>
      <c r="D61" s="463"/>
      <c r="E61" s="463"/>
      <c r="F61" s="463"/>
    </row>
    <row r="62" spans="1:6" ht="15" customHeight="1">
      <c r="A62" s="463"/>
      <c r="B62" s="463"/>
      <c r="C62" s="463"/>
      <c r="D62" s="463"/>
      <c r="E62" s="463"/>
      <c r="F62" s="463"/>
    </row>
    <row r="63" spans="1:6" ht="15">
      <c r="A63" s="463"/>
      <c r="B63" s="463"/>
      <c r="C63" s="463"/>
      <c r="D63" s="463"/>
      <c r="E63" s="463"/>
      <c r="F63" s="463"/>
    </row>
    <row r="64" spans="1:6" ht="15">
      <c r="A64" s="463"/>
      <c r="B64" s="463"/>
      <c r="C64" s="463"/>
      <c r="D64" s="463"/>
      <c r="E64" s="463"/>
      <c r="F64" s="463"/>
    </row>
    <row r="65" spans="1:6" ht="15">
      <c r="A65" s="38"/>
      <c r="B65" s="38"/>
      <c r="C65" s="38"/>
      <c r="D65" s="38"/>
      <c r="E65" s="38"/>
      <c r="F65" s="38"/>
    </row>
    <row r="66" ht="15">
      <c r="A66" s="1" t="s">
        <v>129</v>
      </c>
    </row>
    <row r="67" spans="1:5" ht="15">
      <c r="A67" s="4" t="s">
        <v>128</v>
      </c>
      <c r="B67" s="4" t="s">
        <v>28</v>
      </c>
      <c r="C67" s="4" t="s">
        <v>68</v>
      </c>
      <c r="D67" s="4" t="s">
        <v>63</v>
      </c>
      <c r="E67" s="4" t="s">
        <v>64</v>
      </c>
    </row>
    <row r="68" spans="1:5" ht="15">
      <c r="A68" s="28" t="s">
        <v>125</v>
      </c>
      <c r="B68" s="30">
        <v>313201.74003950495</v>
      </c>
      <c r="C68" s="29">
        <f aca="true" t="shared" si="4" ref="C68:C73">B68/$B$73</f>
        <v>0.5315880620817365</v>
      </c>
      <c r="D68" s="30">
        <v>1614019.0496791766</v>
      </c>
      <c r="E68" s="29">
        <f aca="true" t="shared" si="5" ref="E68:E73">B68/D68</f>
        <v>0.19405083236270412</v>
      </c>
    </row>
    <row r="69" spans="1:5" ht="15">
      <c r="A69" s="28" t="s">
        <v>84</v>
      </c>
      <c r="B69" s="30">
        <v>186214.64978416628</v>
      </c>
      <c r="C69" s="29">
        <f t="shared" si="4"/>
        <v>0.31605662470939144</v>
      </c>
      <c r="D69" s="30">
        <v>655866.9495046207</v>
      </c>
      <c r="E69" s="29">
        <f t="shared" si="5"/>
        <v>0.28392138058613114</v>
      </c>
    </row>
    <row r="70" spans="1:5" ht="15">
      <c r="A70" s="28" t="s">
        <v>126</v>
      </c>
      <c r="B70" s="30">
        <v>61850.549949311586</v>
      </c>
      <c r="C70" s="29">
        <f t="shared" si="4"/>
        <v>0.10497711150039293</v>
      </c>
      <c r="D70" s="30">
        <v>239460.78052038932</v>
      </c>
      <c r="E70" s="29">
        <f t="shared" si="5"/>
        <v>0.2582909393968388</v>
      </c>
    </row>
    <row r="71" spans="1:5" ht="15">
      <c r="A71" s="28" t="s">
        <v>127</v>
      </c>
      <c r="B71" s="30">
        <v>16203.849966053896</v>
      </c>
      <c r="C71" s="29">
        <f t="shared" si="4"/>
        <v>0.027502315921461115</v>
      </c>
      <c r="D71" s="30">
        <v>44718.649840914884</v>
      </c>
      <c r="E71" s="29">
        <f t="shared" si="5"/>
        <v>0.3623510554030266</v>
      </c>
    </row>
    <row r="72" spans="1:5" ht="15">
      <c r="A72" s="28" t="s">
        <v>6</v>
      </c>
      <c r="B72" s="30">
        <v>11710.500023161527</v>
      </c>
      <c r="C72" s="29">
        <f t="shared" si="4"/>
        <v>0.019875885787018203</v>
      </c>
      <c r="D72" s="30">
        <v>151973.39028561488</v>
      </c>
      <c r="E72" s="29">
        <f t="shared" si="5"/>
        <v>0.07705625307926021</v>
      </c>
    </row>
    <row r="73" spans="1:5" ht="15">
      <c r="A73" s="176" t="s">
        <v>2</v>
      </c>
      <c r="B73" s="33">
        <v>589181.2897621981</v>
      </c>
      <c r="C73" s="32">
        <f t="shared" si="4"/>
        <v>1</v>
      </c>
      <c r="D73" s="33">
        <v>2706038.8198307166</v>
      </c>
      <c r="E73" s="32">
        <f t="shared" si="5"/>
        <v>0.2177283213546271</v>
      </c>
    </row>
    <row r="74" spans="1:6" ht="15">
      <c r="A74" s="462" t="s">
        <v>27</v>
      </c>
      <c r="B74" s="462"/>
      <c r="C74" s="462"/>
      <c r="D74" s="462"/>
      <c r="E74" s="462"/>
      <c r="F74" s="462"/>
    </row>
    <row r="75" spans="1:6" ht="15">
      <c r="A75" s="462"/>
      <c r="B75" s="462"/>
      <c r="C75" s="462"/>
      <c r="D75" s="462"/>
      <c r="E75" s="462"/>
      <c r="F75" s="462"/>
    </row>
    <row r="76" spans="1:6" ht="15">
      <c r="A76" s="117"/>
      <c r="B76" s="117"/>
      <c r="C76" s="117"/>
      <c r="D76" s="117"/>
      <c r="E76" s="117"/>
      <c r="F76" s="117"/>
    </row>
    <row r="77" spans="1:6" ht="15">
      <c r="A77" s="460" t="s">
        <v>138</v>
      </c>
      <c r="B77" s="460"/>
      <c r="C77" s="460"/>
      <c r="D77" s="460"/>
      <c r="E77" s="460"/>
      <c r="F77" s="460"/>
    </row>
    <row r="78" spans="1:6" ht="15">
      <c r="A78" s="460"/>
      <c r="B78" s="460"/>
      <c r="C78" s="460"/>
      <c r="D78" s="460"/>
      <c r="E78" s="460"/>
      <c r="F78" s="460"/>
    </row>
    <row r="79" spans="1:6" ht="15">
      <c r="A79" s="460"/>
      <c r="B79" s="460"/>
      <c r="C79" s="460"/>
      <c r="D79" s="460"/>
      <c r="E79" s="460"/>
      <c r="F79" s="460"/>
    </row>
    <row r="80" spans="1:6" ht="15">
      <c r="A80" s="460"/>
      <c r="B80" s="460"/>
      <c r="C80" s="460"/>
      <c r="D80" s="460"/>
      <c r="E80" s="460"/>
      <c r="F80" s="460"/>
    </row>
    <row r="81" spans="1:5" ht="15">
      <c r="A81" s="63"/>
      <c r="B81" s="63"/>
      <c r="C81" s="63"/>
      <c r="D81" s="63"/>
      <c r="E81" s="63"/>
    </row>
    <row r="82" ht="15">
      <c r="A82" s="1" t="s">
        <v>130</v>
      </c>
    </row>
    <row r="83" spans="1:5" ht="15">
      <c r="A83" s="4" t="s">
        <v>131</v>
      </c>
      <c r="B83" s="4" t="s">
        <v>28</v>
      </c>
      <c r="C83" s="4" t="s">
        <v>68</v>
      </c>
      <c r="D83" s="4" t="s">
        <v>63</v>
      </c>
      <c r="E83" s="4" t="s">
        <v>64</v>
      </c>
    </row>
    <row r="84" spans="1:5" ht="15">
      <c r="A84" s="28" t="s">
        <v>132</v>
      </c>
      <c r="B84" s="30">
        <v>438966.59020762803</v>
      </c>
      <c r="C84" s="29">
        <f aca="true" t="shared" si="6" ref="C84:C89">B84/$B$89</f>
        <v>0.6177980623415933</v>
      </c>
      <c r="D84" s="30">
        <v>1273907.1090245764</v>
      </c>
      <c r="E84" s="29">
        <f aca="true" t="shared" si="7" ref="E84:E89">B84/D84</f>
        <v>0.34458288763593</v>
      </c>
    </row>
    <row r="85" spans="1:5" ht="15">
      <c r="A85" s="28" t="s">
        <v>133</v>
      </c>
      <c r="B85" s="30">
        <v>155611.25139433003</v>
      </c>
      <c r="C85" s="29">
        <f t="shared" si="6"/>
        <v>0.21900602855560344</v>
      </c>
      <c r="D85" s="30">
        <v>193528.4313443897</v>
      </c>
      <c r="E85" s="29">
        <f t="shared" si="7"/>
        <v>0.8040743694006133</v>
      </c>
    </row>
    <row r="86" spans="1:5" ht="15">
      <c r="A86" s="28" t="s">
        <v>134</v>
      </c>
      <c r="B86" s="30">
        <v>51100.29991133196</v>
      </c>
      <c r="C86" s="29">
        <f t="shared" si="6"/>
        <v>0.07191815271263116</v>
      </c>
      <c r="D86" s="30">
        <v>4537945.053457188</v>
      </c>
      <c r="E86" s="29">
        <f t="shared" si="7"/>
        <v>0.011260669600307678</v>
      </c>
    </row>
    <row r="87" spans="1:5" ht="15">
      <c r="A87" s="28" t="s">
        <v>135</v>
      </c>
      <c r="B87" s="30">
        <v>29257.100375587394</v>
      </c>
      <c r="C87" s="29">
        <f t="shared" si="6"/>
        <v>0.04117620867962197</v>
      </c>
      <c r="D87" s="30">
        <v>260031.11079420397</v>
      </c>
      <c r="E87" s="29">
        <f t="shared" si="7"/>
        <v>0.11251384607875746</v>
      </c>
    </row>
    <row r="88" spans="1:5" ht="15">
      <c r="A88" s="28" t="s">
        <v>6</v>
      </c>
      <c r="B88" s="30">
        <v>35598.858111122856</v>
      </c>
      <c r="C88" s="29">
        <f t="shared" si="6"/>
        <v>0.0501015477105502</v>
      </c>
      <c r="D88" s="30">
        <v>6926394.5053796405</v>
      </c>
      <c r="E88" s="29">
        <f t="shared" si="7"/>
        <v>0.005139594356555014</v>
      </c>
    </row>
    <row r="89" spans="1:5" ht="15">
      <c r="A89" s="176" t="s">
        <v>2</v>
      </c>
      <c r="B89" s="33">
        <v>710534.1000000002</v>
      </c>
      <c r="C89" s="32">
        <f t="shared" si="6"/>
        <v>1</v>
      </c>
      <c r="D89" s="33">
        <v>13191806.209999999</v>
      </c>
      <c r="E89" s="32">
        <f t="shared" si="7"/>
        <v>0.05386177515717162</v>
      </c>
    </row>
    <row r="90" spans="1:6" ht="15">
      <c r="A90" s="462" t="s">
        <v>27</v>
      </c>
      <c r="B90" s="462"/>
      <c r="C90" s="462"/>
      <c r="D90" s="462"/>
      <c r="E90" s="462"/>
      <c r="F90" s="462"/>
    </row>
    <row r="91" spans="1:7" ht="15" customHeight="1">
      <c r="A91" s="462"/>
      <c r="B91" s="462"/>
      <c r="C91" s="462"/>
      <c r="D91" s="462"/>
      <c r="E91" s="462"/>
      <c r="F91" s="462"/>
      <c r="G91" s="39"/>
    </row>
    <row r="92" spans="1:7" ht="15">
      <c r="A92" s="39"/>
      <c r="B92" s="39"/>
      <c r="C92" s="39"/>
      <c r="D92" s="39"/>
      <c r="E92" s="39"/>
      <c r="F92" s="39"/>
      <c r="G92" s="39"/>
    </row>
    <row r="93" spans="1:6" ht="15.75" customHeight="1">
      <c r="A93" s="461" t="s">
        <v>265</v>
      </c>
      <c r="B93" s="386"/>
      <c r="C93" s="386"/>
      <c r="D93" s="386"/>
      <c r="E93" s="386"/>
      <c r="F93" s="386"/>
    </row>
    <row r="94" spans="1:6" ht="15">
      <c r="A94" s="386"/>
      <c r="B94" s="386"/>
      <c r="C94" s="386"/>
      <c r="D94" s="386"/>
      <c r="E94" s="386"/>
      <c r="F94" s="386"/>
    </row>
    <row r="95" spans="1:6" ht="15">
      <c r="A95" s="386"/>
      <c r="B95" s="386"/>
      <c r="C95" s="386"/>
      <c r="D95" s="386"/>
      <c r="E95" s="386"/>
      <c r="F95" s="386"/>
    </row>
    <row r="96" spans="1:6" ht="15">
      <c r="A96" s="35"/>
      <c r="B96" s="35"/>
      <c r="C96" s="35"/>
      <c r="D96" s="35"/>
      <c r="E96" s="35"/>
      <c r="F96" s="35"/>
    </row>
    <row r="97" spans="1:6" ht="15" customHeight="1">
      <c r="A97" s="386" t="s">
        <v>136</v>
      </c>
      <c r="B97" s="386"/>
      <c r="C97" s="386"/>
      <c r="D97" s="386"/>
      <c r="E97" s="386"/>
      <c r="F97" s="386"/>
    </row>
    <row r="98" spans="1:6" ht="15">
      <c r="A98" s="386"/>
      <c r="B98" s="386"/>
      <c r="C98" s="386"/>
      <c r="D98" s="386"/>
      <c r="E98" s="386"/>
      <c r="F98" s="386"/>
    </row>
    <row r="99" spans="1:6" ht="15">
      <c r="A99" s="386"/>
      <c r="B99" s="386"/>
      <c r="C99" s="386"/>
      <c r="D99" s="386"/>
      <c r="E99" s="386"/>
      <c r="F99" s="386"/>
    </row>
    <row r="100" spans="1:6" ht="15">
      <c r="A100" s="386"/>
      <c r="B100" s="386"/>
      <c r="C100" s="386"/>
      <c r="D100" s="386"/>
      <c r="E100" s="386"/>
      <c r="F100" s="386"/>
    </row>
    <row r="101" spans="1:6" ht="15">
      <c r="A101" s="386"/>
      <c r="B101" s="386"/>
      <c r="C101" s="386"/>
      <c r="D101" s="386"/>
      <c r="E101" s="386"/>
      <c r="F101" s="386"/>
    </row>
    <row r="102" spans="1:6" ht="15">
      <c r="A102" s="386"/>
      <c r="B102" s="386"/>
      <c r="C102" s="386"/>
      <c r="D102" s="386"/>
      <c r="E102" s="386"/>
      <c r="F102" s="386"/>
    </row>
    <row r="104" spans="1:6" ht="15">
      <c r="A104" s="386" t="s">
        <v>137</v>
      </c>
      <c r="B104" s="386"/>
      <c r="C104" s="386"/>
      <c r="D104" s="386"/>
      <c r="E104" s="386"/>
      <c r="F104" s="386"/>
    </row>
    <row r="105" spans="1:6" ht="15">
      <c r="A105" s="386"/>
      <c r="B105" s="386"/>
      <c r="C105" s="386"/>
      <c r="D105" s="386"/>
      <c r="E105" s="386"/>
      <c r="F105" s="386"/>
    </row>
    <row r="106" spans="1:6" ht="15">
      <c r="A106" s="386"/>
      <c r="B106" s="386"/>
      <c r="C106" s="386"/>
      <c r="D106" s="386"/>
      <c r="E106" s="386"/>
      <c r="F106" s="386"/>
    </row>
  </sheetData>
  <sheetProtection/>
  <mergeCells count="11">
    <mergeCell ref="A29:F30"/>
    <mergeCell ref="A60:F64"/>
    <mergeCell ref="A74:F75"/>
    <mergeCell ref="A32:F37"/>
    <mergeCell ref="A5:F12"/>
    <mergeCell ref="A104:F106"/>
    <mergeCell ref="A77:F80"/>
    <mergeCell ref="A93:F95"/>
    <mergeCell ref="A97:F102"/>
    <mergeCell ref="A52:F53"/>
    <mergeCell ref="A90:F91"/>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la Araucanía, Información Censo 2007</oddHeader>
  </headerFooter>
  <rowBreaks count="1" manualBreakCount="1">
    <brk id="5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2020-01-24T16:30:09Z</cp:lastPrinted>
  <dcterms:created xsi:type="dcterms:W3CDTF">2013-06-10T19:00:49Z</dcterms:created>
  <dcterms:modified xsi:type="dcterms:W3CDTF">2020-01-24T16:30:57Z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