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0212" windowHeight="7380" activeTab="0"/>
  </bookViews>
  <sheets>
    <sheet name="Portada Ficha Regional" sheetId="1" r:id="rId1"/>
    <sheet name="Economía regional" sheetId="2" r:id="rId2"/>
    <sheet name="Antecedentes sociales" sheetId="3" r:id="rId3"/>
    <sheet name="Antecedentes ambientales" sheetId="4" r:id="rId4"/>
    <sheet name="Aspectos GyD - Perfil productor" sheetId="5" r:id="rId5"/>
    <sheet name="Cultivos Información Anual" sheetId="6" r:id="rId6"/>
    <sheet name="Ganadería y Riego" sheetId="7" r:id="rId7"/>
    <sheet name="Exportaciones" sheetId="8" r:id="rId8"/>
    <sheet name="Cultivos Información Censal" sheetId="9" r:id="rId9"/>
    <sheet name="División Político-Adminisrativa" sheetId="10" r:id="rId10"/>
    <sheet name="Autoridades" sheetId="11" r:id="rId11"/>
  </sheets>
  <externalReferences>
    <externalReference r:id="rId14"/>
    <externalReference r:id="rId15"/>
    <externalReference r:id="rId16"/>
  </externalReferences>
  <definedNames>
    <definedName name="_Order1" hidden="1">255</definedName>
    <definedName name="_Sort" localSheetId="7" hidden="1">'[1]Página 7'!#REF!</definedName>
    <definedName name="_Sort" hidden="1">'[1]Página 7'!#REF!</definedName>
    <definedName name="_xlfn.IFERROR" hidden="1">#NAME?</definedName>
    <definedName name="_xlnm.Print_Area" localSheetId="2">'Antecedentes sociales'!$A$1:$G$23</definedName>
    <definedName name="_xlnm.Print_Area" localSheetId="4">'Aspectos GyD - Perfil productor'!$A$1:$I$36</definedName>
    <definedName name="_xlnm.Print_Area" localSheetId="10">'Autoridades'!$A$1:$F$37</definedName>
    <definedName name="_xlnm.Print_Area" localSheetId="5">'Cultivos Información Anual'!$A$1:$F$47</definedName>
    <definedName name="_xlnm.Print_Area" localSheetId="8">'Cultivos Información Censal'!$A$1:$F$100</definedName>
    <definedName name="_xlnm.Print_Area" localSheetId="9">'División Político-Adminisrativa'!$A$1:$E$30</definedName>
    <definedName name="_xlnm.Print_Area" localSheetId="1">'Economía regional'!$A$1:$J$126</definedName>
    <definedName name="_xlnm.Print_Area" localSheetId="7">'Exportaciones'!$B$1:$O$47</definedName>
    <definedName name="_xlnm.Print_Area" localSheetId="6">'Ganadería y Riego'!$A$1:$H$88</definedName>
    <definedName name="_xlnm.Print_Area" localSheetId="0">'Portada Ficha Regional'!$A$1:$H$86</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rangotd" localSheetId="7">OFFSET(#REF!,0,0,COUNTA(#REF!),COUNTA(#REF!))</definedName>
    <definedName name="rangotd">OFFSET(#REF!,0,0,COUNTA(#REF!),COUNTA(#REF!))</definedName>
    <definedName name="sin_transacciones" localSheetId="7">#REF!</definedName>
    <definedName name="sin_transacciones">#REF!</definedName>
  </definedNames>
  <calcPr fullCalcOnLoad="1"/>
</workbook>
</file>

<file path=xl/sharedStrings.xml><?xml version="1.0" encoding="utf-8"?>
<sst xmlns="http://schemas.openxmlformats.org/spreadsheetml/2006/main" count="626" uniqueCount="391">
  <si>
    <t>Superficie (Km2)</t>
  </si>
  <si>
    <t>% en la superficie nacional*</t>
  </si>
  <si>
    <t>Total</t>
  </si>
  <si>
    <t>% en la población nacional</t>
  </si>
  <si>
    <t>Población (hab)</t>
  </si>
  <si>
    <t>Densidad (hab/km2)</t>
  </si>
  <si>
    <t>Otros</t>
  </si>
  <si>
    <t>Senadores</t>
  </si>
  <si>
    <t>Diputados</t>
  </si>
  <si>
    <t>Intendente</t>
  </si>
  <si>
    <t>Gobernadores</t>
  </si>
  <si>
    <t>Seremi de Agricultura</t>
  </si>
  <si>
    <t>Alcaldes</t>
  </si>
  <si>
    <t>EMPLEO REGIONAL</t>
  </si>
  <si>
    <t>Total País</t>
  </si>
  <si>
    <t>Región</t>
  </si>
  <si>
    <t>Fuente: Congreso Nacional; Ministerio del Interior y Seguridad Pública; Sistema Nacional de Información Municipal</t>
  </si>
  <si>
    <t>Rural</t>
  </si>
  <si>
    <t>Variación</t>
  </si>
  <si>
    <t>-</t>
  </si>
  <si>
    <t>Estrato de tamaño (ha)</t>
  </si>
  <si>
    <t>Número de explotaciones</t>
  </si>
  <si>
    <t>0 &lt; 20</t>
  </si>
  <si>
    <t>≥ 20 &lt; 50</t>
  </si>
  <si>
    <t>≥ 50 &lt; 100</t>
  </si>
  <si>
    <t>100 y más</t>
  </si>
  <si>
    <t>Total Región</t>
  </si>
  <si>
    <t>Superficie de las explotaciónes (ha)</t>
  </si>
  <si>
    <t>Fuente: elaborado por Odepa a partir de información del VII Censo Nacional Agropecuario y Forestal; Odepa - INE, 2007.</t>
  </si>
  <si>
    <t>Región (ha)</t>
  </si>
  <si>
    <t>País (ha)</t>
  </si>
  <si>
    <t>Hortalizas</t>
  </si>
  <si>
    <t>Frutales</t>
  </si>
  <si>
    <t>Leguminosas y tubérculos</t>
  </si>
  <si>
    <t>Cultivos industriales</t>
  </si>
  <si>
    <t>Forrajeras</t>
  </si>
  <si>
    <t>Plantaciones forestales</t>
  </si>
  <si>
    <t>Flores</t>
  </si>
  <si>
    <t>Viñas y parronales</t>
  </si>
  <si>
    <t>Viveros</t>
  </si>
  <si>
    <t>Semilleros y almácigos</t>
  </si>
  <si>
    <t>Información Censal</t>
  </si>
  <si>
    <t>Especie</t>
  </si>
  <si>
    <t>UDI</t>
  </si>
  <si>
    <t>Provincia</t>
  </si>
  <si>
    <t>Partido</t>
  </si>
  <si>
    <t>Comuna</t>
  </si>
  <si>
    <t>Ovinos</t>
  </si>
  <si>
    <t>Bovinos</t>
  </si>
  <si>
    <t>CULTIVOS</t>
  </si>
  <si>
    <t>GANADERÍA</t>
  </si>
  <si>
    <t>RIEGO</t>
  </si>
  <si>
    <t>Provincia y total</t>
  </si>
  <si>
    <t>Total Regado</t>
  </si>
  <si>
    <t>ECONOMÍA REGIONAL</t>
  </si>
  <si>
    <t>Otro tradicional</t>
  </si>
  <si>
    <t>Micro aspersión y microjet</t>
  </si>
  <si>
    <t>PERFIL DE PRODUCTORES</t>
  </si>
  <si>
    <t>ASPECTOS GEOGRÁFICOS Y DEMOGRÁFICOS</t>
  </si>
  <si>
    <t>AUTORIDADES</t>
  </si>
  <si>
    <t>M</t>
  </si>
  <si>
    <t>País(ha)</t>
  </si>
  <si>
    <t>Región/País</t>
  </si>
  <si>
    <t>DIVISIÓN POLÍTICO-ADMINISTRATIVA</t>
  </si>
  <si>
    <t>Comunas</t>
  </si>
  <si>
    <t>Cultivo/Región</t>
  </si>
  <si>
    <t>Especie/Región</t>
  </si>
  <si>
    <t>País</t>
  </si>
  <si>
    <t>Cereales</t>
  </si>
  <si>
    <t>Información anual</t>
  </si>
  <si>
    <t>IND</t>
  </si>
  <si>
    <t>Bosque Natural por tipo Forestal, (ha)</t>
  </si>
  <si>
    <t>Caballares</t>
  </si>
  <si>
    <t>Información Anual</t>
  </si>
  <si>
    <t>Fuente: elaborado por ODEPA con antecedentes del INE.</t>
  </si>
  <si>
    <t>Año</t>
  </si>
  <si>
    <t>Beneficio de ganado bovino: en toneladas de carne en vara</t>
  </si>
  <si>
    <t>PDC</t>
  </si>
  <si>
    <t>A continuación, se exponen datos obtenidos desde variadas fuentes, como los catastros frutícolas, las estadísticas continuas del INE, el catastro vitícola nacional y del anuario forestal, entre otras.</t>
  </si>
  <si>
    <t>Exitencias de ganado en número de cabezas</t>
  </si>
  <si>
    <t>COMERCIO EXTERIOR</t>
  </si>
  <si>
    <t>POBREZA</t>
  </si>
  <si>
    <t>TABLA DE CONTENIDO</t>
  </si>
  <si>
    <t>Página</t>
  </si>
  <si>
    <t>Publicación de la Oficina de Estudios y Políticas Agrarias (Odepa)</t>
  </si>
  <si>
    <t>del Ministerio de Agricultura, Gobierno de Chile</t>
  </si>
  <si>
    <t>Se puede reproducir total o parcialmente citando la fuente</t>
  </si>
  <si>
    <t>Teatinos 40, piso 8. Santiago, Chile</t>
  </si>
  <si>
    <t>Teléfono :(56- 2) 3973000</t>
  </si>
  <si>
    <t>Fax :(56- 2) 3973111</t>
  </si>
  <si>
    <t xml:space="preserve">www.odepa.gob.cl  </t>
  </si>
  <si>
    <t>Aspectos Geográficos y Demográficos</t>
  </si>
  <si>
    <t>Perfil de los productores</t>
  </si>
  <si>
    <t>División Político-Administrativa</t>
  </si>
  <si>
    <t>Autoridades</t>
  </si>
  <si>
    <t>Antecedentes Sociales Regionales</t>
  </si>
  <si>
    <t>Economía Regional</t>
  </si>
  <si>
    <t>Cultivos: Información Censal</t>
  </si>
  <si>
    <t>Cultivos: Información Anual</t>
  </si>
  <si>
    <t>Ganadería y Riego</t>
  </si>
  <si>
    <t>Exportaciones</t>
  </si>
  <si>
    <t>Alfalfa</t>
  </si>
  <si>
    <t>Superficie regional forrajera por especie</t>
  </si>
  <si>
    <t>Superficie regional de bosque nativo por especie y ipo</t>
  </si>
  <si>
    <t>Lenga</t>
  </si>
  <si>
    <t>Coigüe de Magallanes</t>
  </si>
  <si>
    <t>Ciprés de las Guaitecas</t>
  </si>
  <si>
    <t>Coihue de Magallanes</t>
  </si>
  <si>
    <t>Siempreverde</t>
  </si>
  <si>
    <t>Ciervos</t>
  </si>
  <si>
    <t>Región de Aysén del General Carlos Ibañez del Campo</t>
  </si>
  <si>
    <t>Otras coniferas</t>
  </si>
  <si>
    <t>Pino oregón</t>
  </si>
  <si>
    <t>Plantaciones mixtas</t>
  </si>
  <si>
    <t>Pino radiata</t>
  </si>
  <si>
    <t>Superficie regional forestal por especie</t>
  </si>
  <si>
    <t>Especies forestales</t>
  </si>
  <si>
    <r>
      <rPr>
        <b/>
        <sz val="12"/>
        <rFont val="Calibri"/>
        <family val="2"/>
      </rPr>
      <t xml:space="preserve">Plantas forrajeras: </t>
    </r>
    <r>
      <rPr>
        <sz val="12"/>
        <rFont val="Calibri"/>
        <family val="2"/>
      </rPr>
      <t xml:space="preserve">las forrajeras de Aysén, cuya superficie representa el 29,9% de la superficie cultivada de la región y el 3,2% de la sembrada en el país, se localizan en un 88% en la comuna de Coyhaique, en la provincia de Coyhaique. La abundancia de plantas forrajeras se relaciona directamente con la existencia en la región del 7,9% del ganado ovino nacional y el 5,3% del ganado bovino. El detalle se puede observar en la tabla de superficie forrajera regional por especie o tipo. </t>
    </r>
  </si>
  <si>
    <t>Mezcla de forrajeras</t>
  </si>
  <si>
    <t>Avena asociada</t>
  </si>
  <si>
    <t>Otras especies</t>
  </si>
  <si>
    <t>Tipo Forestal</t>
  </si>
  <si>
    <t>Eucaliptus nitens</t>
  </si>
  <si>
    <t>Pinus ponderosa</t>
  </si>
  <si>
    <t>Pseudotsuga menziesii</t>
  </si>
  <si>
    <t>Caprinos</t>
  </si>
  <si>
    <t>Cerdos</t>
  </si>
  <si>
    <t>Coyhaique</t>
  </si>
  <si>
    <t>General Carrera</t>
  </si>
  <si>
    <t>Capitán Prat</t>
  </si>
  <si>
    <t>Aysén</t>
  </si>
  <si>
    <t>Guaitecas</t>
  </si>
  <si>
    <t>Cisnes</t>
  </si>
  <si>
    <t>Provincia: Aysén</t>
  </si>
  <si>
    <t>Cochrane</t>
  </si>
  <si>
    <t>Tortel</t>
  </si>
  <si>
    <t>O´Higgins</t>
  </si>
  <si>
    <t>Río Ibáñez</t>
  </si>
  <si>
    <t>Chile Chico</t>
  </si>
  <si>
    <t>Provincia: General Carrera</t>
  </si>
  <si>
    <t>Provincia: Coyhaique</t>
  </si>
  <si>
    <t>Lago Verde</t>
  </si>
  <si>
    <t>PS</t>
  </si>
  <si>
    <t>Nelsón Opazo López</t>
  </si>
  <si>
    <t>Oscar Catalán Sánchez</t>
  </si>
  <si>
    <t>Cristián Alvarado Oyarzo</t>
  </si>
  <si>
    <t xml:space="preserve">Patricio Ulloa Georgia </t>
  </si>
  <si>
    <t>Roberto Recabal Cárcamo</t>
  </si>
  <si>
    <t>Bernardo López Sierra</t>
  </si>
  <si>
    <t>PPD</t>
  </si>
  <si>
    <t>* No se considera en el cálculo el Territorio Antártico Chileno.</t>
  </si>
  <si>
    <t>En este apartado se exponen dos cuadros de comercio exterior. El primero corresponde a un resumen con el monto acumulado de exportaciones de los principales rubros presentes en la región, con su respectiva comparación en relación al mismo período del año anterior. Por otro lado, el segundo cuadro revela en detalle los principales productos exportados desde la región.</t>
  </si>
  <si>
    <t>Principales rubros silvoagropecuarios exportados por región (Miles de dólares FOB)*</t>
  </si>
  <si>
    <t>Rubros</t>
  </si>
  <si>
    <t>Región/país</t>
  </si>
  <si>
    <t>Participación</t>
  </si>
  <si>
    <t>* Cifras sujetas a revisión por informes de variación de valor (IVV).</t>
  </si>
  <si>
    <t>Fuente: elaborado por Odepa con información del Servicio Nacional de Aduanas.</t>
  </si>
  <si>
    <t>Principales productos silvoagropecuarios exportados *</t>
  </si>
  <si>
    <t>Productos</t>
  </si>
  <si>
    <t>Codigo SACH</t>
  </si>
  <si>
    <t>Unidad</t>
  </si>
  <si>
    <t>Volumen (miles)</t>
  </si>
  <si>
    <t>Valor (miles de dólares FOB)*</t>
  </si>
  <si>
    <t>Partic.</t>
  </si>
  <si>
    <t>* Cifras sujetas a revisión por informes de variación de valor (IVV). Las exportaciones regionales no necesariamente indican que se producen en la región.</t>
  </si>
  <si>
    <t>COLOCACIONES BANCARIAS</t>
  </si>
  <si>
    <t xml:space="preserve">El siguiente cuadro expone información referente a las colocaciones totales netas según actividad económica, preferentemente agrícola, y región. Los montos especificados incluyen moneda chilena y extranjera, esta última se ha convertido al tipo de cambio de representación contable a la fecha respectiva. </t>
  </si>
  <si>
    <t>Colocaciones por actividad económica y región</t>
  </si>
  <si>
    <t>(saldo en millones de pesos)</t>
  </si>
  <si>
    <t>Agricultura y ganadería</t>
  </si>
  <si>
    <t>Fruticultura</t>
  </si>
  <si>
    <t>Silvicultura y extracción de madera</t>
  </si>
  <si>
    <t>Total Silvoagropecuario</t>
  </si>
  <si>
    <t>Región/Total Silvoagropecuario</t>
  </si>
  <si>
    <t>Total Actividades por Región</t>
  </si>
  <si>
    <t>Silvoagropecuario/Región</t>
  </si>
  <si>
    <t>3-4</t>
  </si>
  <si>
    <t>Huertos caseros</t>
  </si>
  <si>
    <t>Rubro</t>
  </si>
  <si>
    <t>Superficie regional por rubro silvoagropecuario</t>
  </si>
  <si>
    <r>
      <rPr>
        <b/>
        <sz val="12"/>
        <color indexed="8"/>
        <rFont val="Calibri"/>
        <family val="2"/>
      </rPr>
      <t xml:space="preserve">Plantaciones forestales: </t>
    </r>
    <r>
      <rPr>
        <sz val="12"/>
        <color indexed="8"/>
        <rFont val="Calibri"/>
        <family val="2"/>
      </rPr>
      <t>la principal especie es el pino oregón, cuya superficie representa el 19.4% de la superficie de dicha especie a nivel nacional. Se da fundamentalmente en la comuna de Aysén, en la provincia de igual nombre. También es posible encontrar plantaciones de otras especies en las comunas de Coyhaique, en la provincia del mismo nombre, y Río Ibáñez, comuna de la provincia General Carrera. El detalle se puede observar en la tabla de superficie forestal regional por especie o tipo.</t>
    </r>
  </si>
  <si>
    <t>Según el Censo de 2007, la región de Aysén abarca el 1,2% de la superficie nacional dedicada al sector silvoagropecuario (55.501 hectáreas),  correspondiendo su uso principal a plantaciones forestales, con 68,2% de dicho total, seguido por plantas forrajeras (29,9%). Como se observa, estos dos usos concentran el 98,1% de esta superficie. Debido a la particular conformación del relieve regional, las gélidas condiciones climáticas y lo delgado de los suelos, resulta difícil desarrollar la actividad agrícola. Sin embargo, en algunas localidades con microclimas como los existentes en Chile Chico, el lago General Carrera y Puerto Ibáñez, ha sido posible desarrollar cultivos de invernadero, de preferencia para consumo local, con distintas especies como papa, avena, arvejas, habas y lechugas.</t>
  </si>
  <si>
    <r>
      <rPr>
        <b/>
        <sz val="12"/>
        <color indexed="8"/>
        <rFont val="Calibri"/>
        <family val="2"/>
      </rPr>
      <t>Bosque nativo:</t>
    </r>
    <r>
      <rPr>
        <sz val="12"/>
        <color indexed="8"/>
        <rFont val="Calibri"/>
        <family val="2"/>
      </rPr>
      <t xml:space="preserve"> el bosque nativo siempreverde de la región es de gran importancia a nivel regional y nacional. Asimismo, cabe destacar la presencia significativa a nivel nacional del Ciprés de las Guaitecas, el que representa el 97,1% del total del país. El detalle se puede observar en la tabla de superficie regional de bosque nativo por especie o tipo.</t>
    </r>
  </si>
  <si>
    <t>A diferencia de otras regiones, donde predomina la existencia de predios agrícolas de tamaño inferior a 20 ha, en la región de Aysén son las explotaciones con tamaño superior a 100 ha las que se imponen, ya que representan el 58,2% del total de explotaciones, lo que equivale al 99,48% en términos de superficie. En cuanto a las explotaciones con menos de 20 ha, estas explican el 19,1% del total de estas, lo que equivale al 0,05% de la superficie. Por su parte, explotaciones con 20 a 50 ha representan el 11,5% del total de estas, lo que en términos de superficie implica el 0,15%. Finalmente, las explotaciones con 50 a 100 ha explican el 11,3% del total de estas y el 0,31% de la superficie.</t>
  </si>
  <si>
    <t>Liliana Yáñez Barrios</t>
  </si>
  <si>
    <t>Alejandro Huala Canumán</t>
  </si>
  <si>
    <t>Existencia de ganado ovino en explotaciones de 60 cabezas y más, según regiones seleccionadas</t>
  </si>
  <si>
    <t>Existencias de ganado ovino (número de cabezas)</t>
  </si>
  <si>
    <t>Particpación regional</t>
  </si>
  <si>
    <t>Existencia de ganado bovino en explotaciones de 10 cabezas y más, según regiones seleccionadas</t>
  </si>
  <si>
    <t>Existencias de ganado bovino (número de cabezas)</t>
  </si>
  <si>
    <t>Hectáreas Catastradas</t>
  </si>
  <si>
    <t>Especies</t>
  </si>
  <si>
    <t>Cerezo</t>
  </si>
  <si>
    <t>Manzano rojo</t>
  </si>
  <si>
    <t>Damasco</t>
  </si>
  <si>
    <t>Manzano verde</t>
  </si>
  <si>
    <t>Peral</t>
  </si>
  <si>
    <t>Arándano americano</t>
  </si>
  <si>
    <t>Ciruelo europeo</t>
  </si>
  <si>
    <t>Membrillo</t>
  </si>
  <si>
    <t>Superficie plantada Región de Aysén</t>
  </si>
  <si>
    <t>Fuente: Catastros Frutícolas Odepa-Ciren</t>
  </si>
  <si>
    <t>Tendido</t>
  </si>
  <si>
    <t>Surco</t>
  </si>
  <si>
    <t>Aspersión tradicional</t>
  </si>
  <si>
    <t>Carrete o pivote</t>
  </si>
  <si>
    <t>Goteo o cinta</t>
  </si>
  <si>
    <t>Ricardo Ibarra Valdebenito</t>
  </si>
  <si>
    <t>Marcelo Santana Vargas</t>
  </si>
  <si>
    <t>Francisco Roncaglio Lepio</t>
  </si>
  <si>
    <t>O'higgins</t>
  </si>
  <si>
    <t>IND NUEVA MAYORIA</t>
  </si>
  <si>
    <t>Urbano</t>
  </si>
  <si>
    <t>Provincia: Capitán Prat</t>
  </si>
  <si>
    <t>Fuente: elaborado por Odepa a partir de información de la Subsecretaría de Desarrollo Regional y Administrativo (SUBDERE).</t>
  </si>
  <si>
    <t>de Aysén del General Carlos Ibañez del Campo</t>
  </si>
  <si>
    <t xml:space="preserve">Mujeres/Hombres (%) </t>
  </si>
  <si>
    <t>H</t>
  </si>
  <si>
    <t>Fuente: Elaborado por Odepa con información del INE.</t>
  </si>
  <si>
    <t xml:space="preserve">La Región de Aisén (XI), cuya capital es Coyhaique, tiene una superficie de 108.494,4 kilómetros cuadrados, representando un 14,3% del territorio nacional. Se caracteriza por ser una de las regiones más extensas en territorio y la menos poblada del país. Cifras del Censo 2017, indican que la población alcanza los 103.158 habitantes (53.647 hombres y 49.511 mujeres). En cuanto al clima, este es de frío oceánico fuertemente influenciado por el frente polar, lo que favorece la formación de vegetación boscosa de especies singulares.
</t>
  </si>
  <si>
    <t>Ximena Órdenes Neira</t>
  </si>
  <si>
    <t>David Sandoval Plaza</t>
  </si>
  <si>
    <t>René Alinco Bustos</t>
  </si>
  <si>
    <t>Miguel Ángel Calisto Águila</t>
  </si>
  <si>
    <t>Aracely Leuquén Uribe</t>
  </si>
  <si>
    <t>RN</t>
  </si>
  <si>
    <t>Geoconda Navarrete</t>
  </si>
  <si>
    <t>Pablo Galilea Carrillo</t>
  </si>
  <si>
    <t>Manuel Ortiz Torres</t>
  </si>
  <si>
    <t>Luis Báez Chavarría</t>
  </si>
  <si>
    <t>Pedro Durán Ivanoff</t>
  </si>
  <si>
    <t>Actividad</t>
  </si>
  <si>
    <t>Fuente: Elaborado por Odepa con información del Banco Central de Chile.</t>
  </si>
  <si>
    <t>Otras</t>
  </si>
  <si>
    <t>VII Censo Agropecuario y Forestal 2007, Encuesta de ovinos 2010,2013, 2015 y 2017</t>
  </si>
  <si>
    <t>VII Censo Agropecuario y Forestal 2007, Encuesta de bovinos 2013, 2015 y 2017</t>
  </si>
  <si>
    <t>Región 2016</t>
  </si>
  <si>
    <t>Directora y Representante Legal</t>
  </si>
  <si>
    <t>María Emilia Undurraga Marimón</t>
  </si>
  <si>
    <t xml:space="preserve">ANTECEDENTES SOCIALES REGIONALES </t>
  </si>
  <si>
    <t>Regiones</t>
  </si>
  <si>
    <t>Arica y Parinacota</t>
  </si>
  <si>
    <t>Tarapacá</t>
  </si>
  <si>
    <t>Antofagasta</t>
  </si>
  <si>
    <t>Atacama</t>
  </si>
  <si>
    <t>Coquimbo</t>
  </si>
  <si>
    <t>Valparaíso</t>
  </si>
  <si>
    <t>Región Metropolitana</t>
  </si>
  <si>
    <t>O'Higgins</t>
  </si>
  <si>
    <t xml:space="preserve">Maule </t>
  </si>
  <si>
    <t>Ñuble</t>
  </si>
  <si>
    <t>Bíobío</t>
  </si>
  <si>
    <t>La Araucanía</t>
  </si>
  <si>
    <t>Los Ríos</t>
  </si>
  <si>
    <t>Los Lagos</t>
  </si>
  <si>
    <t>Magallanes</t>
  </si>
  <si>
    <t>Fuente: elaborado por Odepa con información de la encuesta Casen 2017, Ministerio de Desarrollo Rural</t>
  </si>
  <si>
    <t>Como se observa, la masa de ganado ovino es la que tiene mayor incidencia a nivel nacional, ya que explica el 7,9% del total nacional. Las existencias de ganado de la Región de Aysén, según la información que consta en el Censo 2007, se muestran a continuación:</t>
  </si>
  <si>
    <t>Ruralidad INE  (%)</t>
  </si>
  <si>
    <t>Zona rural INE: Asentamiento humano que posee 1.000 o menos habitantes, o entre 1.001 o 2.000 habitantes, con menos del 50% de su población económicamente activa dedicada a actividades secundarias y/o terciarias.</t>
  </si>
  <si>
    <t>Zona rural OCDE: Se analiza la densidad de población a nivel de distrito censal y luego se agrega a nivel de comuna, clasificando las comunas como rurales, mixtas o urbanas de acuerdo al porcentaje de su población que vive en distritos censales de baja densidad. (Densidad menor a 150 hab./km2).</t>
  </si>
  <si>
    <t>Ruralidad OCDE (%)</t>
  </si>
  <si>
    <t xml:space="preserve"> Información regional 2019</t>
  </si>
  <si>
    <t>Otras Actividades *</t>
  </si>
  <si>
    <t>*Otras actividades :pesca, industria de productos alimenticios, bebidad y tabacos, industria de la madera y muebles</t>
  </si>
  <si>
    <t>Tasa de pobreza por ingresos                                     (ingreso total de los hogares)</t>
  </si>
  <si>
    <t>Tasa de pobreza multidimensional                 (indicadores de Educación, Salud, Trabajo,
Vivienda y Redes)</t>
  </si>
  <si>
    <t>Las series encadenadas no son aditivas, por lo que los agregados difieren de la suma de sus componentes.</t>
  </si>
  <si>
    <t>Felipe Henríquez Raglianti</t>
  </si>
  <si>
    <t>Región 2019</t>
  </si>
  <si>
    <t>PIB Regional 2013</t>
  </si>
  <si>
    <t>Participación regional 2013</t>
  </si>
  <si>
    <t>PIB Regional 2016</t>
  </si>
  <si>
    <t>PIB Regional 2017</t>
  </si>
  <si>
    <t>Variación 2017/2016</t>
  </si>
  <si>
    <t>PIB País 2017</t>
  </si>
  <si>
    <t>Producto Interno Bruto por Región, Volumen a Precios Año Anterior Encadenado, Referencia 2013</t>
  </si>
  <si>
    <t>(miles de millones de pesos encadenados)</t>
  </si>
  <si>
    <t>2017</t>
  </si>
  <si>
    <t>Participación % Regional en el PIB SAP 2013</t>
  </si>
  <si>
    <t>Producto Interno Bruto (PIB)</t>
  </si>
  <si>
    <t>Tasa de variación 2017/2016 (%)</t>
  </si>
  <si>
    <t>PIB Silvoagropecuario (SAP)*</t>
  </si>
  <si>
    <t>Tasa de variación (%) PIB SAP 2017/2016</t>
  </si>
  <si>
    <t>Arica y Parinacota </t>
  </si>
  <si>
    <t>Metropolitana</t>
  </si>
  <si>
    <t>OHiggins</t>
  </si>
  <si>
    <t>Maule</t>
  </si>
  <si>
    <t>Biobío</t>
  </si>
  <si>
    <t>Subtotal regionalizado</t>
  </si>
  <si>
    <t>Otros no regionalizables</t>
  </si>
  <si>
    <t xml:space="preserve">Total </t>
  </si>
  <si>
    <t>Notas</t>
  </si>
  <si>
    <t>(1)</t>
  </si>
  <si>
    <t>El promedio del índice 2013 se iguala al valor nominal de la serie de dicho año.</t>
  </si>
  <si>
    <t>(2)</t>
  </si>
  <si>
    <t>N° Ocupados por categoría 2019</t>
  </si>
  <si>
    <t>Participación por categoría a nivel regional</t>
  </si>
  <si>
    <t>Empleador</t>
  </si>
  <si>
    <t>Cuenta propia</t>
  </si>
  <si>
    <t>Asalariado</t>
  </si>
  <si>
    <t>Familiar o personal no remunerado</t>
  </si>
  <si>
    <t>Fuente: INE, Series Trimestrales 2019</t>
  </si>
  <si>
    <t>Superficie total bajo riego por provincia (ha)</t>
  </si>
  <si>
    <t>Superficie bajo riego por provincia y sistema de riego (ha)</t>
  </si>
  <si>
    <t>Superficie frutícola bajo riego por provincia y sistema de riego (ha)</t>
  </si>
  <si>
    <t xml:space="preserve">Goteo </t>
  </si>
  <si>
    <t xml:space="preserve">Surco </t>
  </si>
  <si>
    <t xml:space="preserve">Tendido </t>
  </si>
  <si>
    <t>Total general</t>
  </si>
  <si>
    <t>Fuente: elaborado por Odepa a partir de información del catastro frutícola 2019; Odepa - Ciren.</t>
  </si>
  <si>
    <t>Fuente: Instituto Forestal, Anuario Forestal 2019</t>
  </si>
  <si>
    <t>Inventario de bosques plantados por especie acumulado a diciembre de 2017 (ha)</t>
  </si>
  <si>
    <t xml:space="preserve">ANTECEDENTES AMBIENTALES REGIONALES </t>
  </si>
  <si>
    <t>EMISIONES REGIONALES DE GASES DE EFECTO INVERNADERO (GEI)</t>
  </si>
  <si>
    <t>Fuente: Sistema Nacional de Inventario de Gases de Efecto Invernadero, 2018</t>
  </si>
  <si>
    <t>Sector Silvoagropecuario</t>
  </si>
  <si>
    <r>
      <t>Agricultura         380,3 KtCO</t>
    </r>
    <r>
      <rPr>
        <vertAlign val="subscript"/>
        <sz val="11"/>
        <color indexed="8"/>
        <rFont val="Calibri"/>
        <family val="2"/>
      </rPr>
      <t>2</t>
    </r>
    <r>
      <rPr>
        <sz val="11"/>
        <color indexed="8"/>
        <rFont val="Calibri"/>
        <family val="2"/>
      </rPr>
      <t>eq</t>
    </r>
  </si>
  <si>
    <r>
      <t>UTCUTS*              -20.852,8 kTCO</t>
    </r>
    <r>
      <rPr>
        <vertAlign val="subscript"/>
        <sz val="11"/>
        <color indexed="8"/>
        <rFont val="Calibri"/>
        <family val="2"/>
      </rPr>
      <t>2</t>
    </r>
    <r>
      <rPr>
        <sz val="11"/>
        <color indexed="8"/>
        <rFont val="Calibri"/>
        <family val="2"/>
      </rPr>
      <t>eq   </t>
    </r>
  </si>
  <si>
    <r>
      <t>Balance sector silvoagropecuario: -20.472,5 kTCO</t>
    </r>
    <r>
      <rPr>
        <vertAlign val="subscript"/>
        <sz val="11"/>
        <color indexed="8"/>
        <rFont val="Calibri"/>
        <family val="2"/>
      </rPr>
      <t>2</t>
    </r>
    <r>
      <rPr>
        <sz val="11"/>
        <color indexed="8"/>
        <rFont val="Calibri"/>
        <family val="2"/>
      </rPr>
      <t>eq</t>
    </r>
  </si>
  <si>
    <t>(UTCUTS: Uso de tierras, cambio de uso de tierras y silvicultura)   </t>
  </si>
  <si>
    <t> Emisiones regionales      </t>
  </si>
  <si>
    <r>
      <t>Total emisiones de todos los sectores (Energía, Residuos, Agricultura, Procesos Industriales y Uso de productos) en la región corresponde a 1.111,9 kTCO</t>
    </r>
    <r>
      <rPr>
        <vertAlign val="subscript"/>
        <sz val="11"/>
        <color indexed="8"/>
        <rFont val="Calibri"/>
        <family val="2"/>
      </rPr>
      <t>2</t>
    </r>
    <r>
      <rPr>
        <sz val="11"/>
        <color indexed="8"/>
        <rFont val="Calibri"/>
        <family val="2"/>
      </rPr>
      <t>eq, en el cual la participación de agricultura en emisiones regionales: 34 %</t>
    </r>
  </si>
  <si>
    <t> * Balance de emisiones totales de todos los sectores de la región (emisiones 1.11,9 kTCO2eq - absorciones-20.852,8 kTCO2eq)</t>
  </si>
  <si>
    <r>
      <t>Total balance* en región -19.741,0 kTCO</t>
    </r>
    <r>
      <rPr>
        <b/>
        <vertAlign val="subscript"/>
        <sz val="11"/>
        <color indexed="8"/>
        <rFont val="Calibri"/>
        <family val="2"/>
      </rPr>
      <t>2</t>
    </r>
    <r>
      <rPr>
        <b/>
        <sz val="11"/>
        <color indexed="8"/>
        <rFont val="Calibri"/>
        <family val="2"/>
      </rPr>
      <t>eq </t>
    </r>
  </si>
  <si>
    <t>Antecedentes Ambientales Regionales</t>
  </si>
  <si>
    <t>7</t>
  </si>
  <si>
    <t>8</t>
  </si>
  <si>
    <t>9-10</t>
  </si>
  <si>
    <t>11</t>
  </si>
  <si>
    <t>12-13</t>
  </si>
  <si>
    <t>14</t>
  </si>
  <si>
    <t>15</t>
  </si>
  <si>
    <t>Actualización enero de 2020</t>
  </si>
  <si>
    <t>Empleo regional trimestre movil Sep - Nov 2020</t>
  </si>
  <si>
    <t>Mes de octubre 2019</t>
  </si>
  <si>
    <t xml:space="preserve">Coquimbo </t>
  </si>
  <si>
    <t>Total Regiones por actividad</t>
  </si>
  <si>
    <t>Fuente: Superintendencia de Bancos e Instituciones Financieras Chile, información financiera, productos.</t>
  </si>
  <si>
    <t>ene-dic</t>
  </si>
  <si>
    <t>Fruta fresca</t>
  </si>
  <si>
    <t>Lácteos</t>
  </si>
  <si>
    <t>Lana esquilada y peinada</t>
  </si>
  <si>
    <t>Flores bulbos y musgos</t>
  </si>
  <si>
    <t>Total regional</t>
  </si>
  <si>
    <t>18/19</t>
  </si>
  <si>
    <t>Kilo neto</t>
  </si>
  <si>
    <t/>
  </si>
  <si>
    <t>Litro</t>
  </si>
  <si>
    <t>Las demás cerezas dulces frescas (desde 2012)</t>
  </si>
  <si>
    <t>Cerezas dulces orgánicas frescas (desde 2012)</t>
  </si>
  <si>
    <t>Arándanos azules o blueberry, frescos orgánicos (desde 2012)</t>
  </si>
  <si>
    <t>Queso parmesano y del tipo parmesano</t>
  </si>
  <si>
    <t>Lana esquilada, sucia, incluida la lavada en vivo</t>
  </si>
  <si>
    <t>Los demás arándanos azules o blueberry, frescos (desde 2012)</t>
  </si>
  <si>
    <t>Los demás  bovinos domésticos, vivos (desde 2012)</t>
  </si>
  <si>
    <t>Lactosuero, incluso concentrado, azucarado</t>
  </si>
  <si>
    <t>Las demás manzanas frescas, variedad Royal Gala (desde 2012)</t>
  </si>
  <si>
    <t>Las demás uvas fresca, variedad Red Globe (desde 2012)</t>
  </si>
  <si>
    <t>Las demás cueros y pieles incluidas las hojas, curtidas o secadas bovino o equino, depiladas, divididas con la flor</t>
  </si>
  <si>
    <t>Musgos secos, distintos de los usados para ramos y adornos y de los medicinales</t>
  </si>
  <si>
    <t>Las demás manzanas frescas, variedad Granny Smith (desde 2012)</t>
  </si>
  <si>
    <t>Peonías frescas (hasta 2006: 06031030) (desde 2007)</t>
  </si>
  <si>
    <t>Los demás ovinos vivos, excepto reproductores de raza pura</t>
  </si>
  <si>
    <t>Purés y jugo tomates, cuyo peso, extracto seco &gt;= a 7%, de valor Brix &gt;= a 30 pero &lt;= a 32, preparados o conservados, excepto en vinagre o ácido acético</t>
  </si>
  <si>
    <t>Los demás kiwis frescos (desde 2012)</t>
  </si>
  <si>
    <t>Los demás flores y capullos, cortados para ramos o adornos, frescos  (desde 2012)</t>
  </si>
  <si>
    <t>Vino Syrah con denominación de origen con capacidad inferior o igual a 2 lts (desde 2012)</t>
  </si>
  <si>
    <t>Carne y despojos comestibles de conejo o liebre frescos, refrigerados o congelados</t>
  </si>
  <si>
    <t>Ocupados agricultura, ganadería, silvicultura y pesca</t>
  </si>
  <si>
    <t>Total país ocupados</t>
  </si>
  <si>
    <t>Participación de la agricultura (A)/(B)</t>
  </si>
  <si>
    <t>Hombre</t>
  </si>
  <si>
    <t>Mujer</t>
  </si>
  <si>
    <t>Total (A)</t>
  </si>
  <si>
    <t>Total (B)</t>
  </si>
  <si>
    <t>Agropecuario-silvícola </t>
  </si>
  <si>
    <t>Pesca</t>
  </si>
  <si>
    <t>Minería</t>
  </si>
  <si>
    <t>Industria manufacturera </t>
  </si>
  <si>
    <t>Electricidad, gas, agua y gestión de desechos</t>
  </si>
  <si>
    <t>Construcción </t>
  </si>
  <si>
    <t>Comercio, restaurantes y hoteles </t>
  </si>
  <si>
    <t>Transporte, información y comunicaciones</t>
  </si>
  <si>
    <t>Servicios financieros y empresariales</t>
  </si>
  <si>
    <t>Servicios de vivienda e inmobiliarios</t>
  </si>
  <si>
    <t>Servicios personales</t>
  </si>
  <si>
    <t>Administración pública </t>
  </si>
  <si>
    <t>Producto interno bruto </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</si>
</sst>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
    <numFmt numFmtId="181" formatCode="#,##0.0"/>
    <numFmt numFmtId="182" formatCode="_(* #,##0_);_(* \(#,##0\);_(* &quot;-&quot;??_);_(@_)"/>
    <numFmt numFmtId="183" formatCode="0.0"/>
    <numFmt numFmtId="184" formatCode="00000000"/>
    <numFmt numFmtId="185" formatCode="_-* #,##0.0\ _€_-;\-* #,##0.0\ _€_-;_-* &quot;-&quot;??\ _€_-;_-@_-"/>
    <numFmt numFmtId="186" formatCode="_-* #,##0\ _€_-;\-* #,##0\ _€_-;_-* &quot;-&quot;??\ _€_-;_-@_-"/>
    <numFmt numFmtId="187" formatCode="0.000%"/>
    <numFmt numFmtId="188" formatCode="[$-10409]#,##0;\-#,##0"/>
    <numFmt numFmtId="189" formatCode="_-* #,##0.0_-;\-* #,##0.0_-;_-* &quot;-&quot;??_-;_-@_-"/>
    <numFmt numFmtId="190" formatCode="_-* #,##0_-;\-* #,##0_-;_-* &quot;-&quot;??_-;_-@_-"/>
    <numFmt numFmtId="191" formatCode="[$-C0A]dddd\,\ d&quot; de &quot;mmmm&quot; de &quot;yyyy"/>
    <numFmt numFmtId="192" formatCode="_(* #,##0_);_(* \(#,##0\);_(* &quot;-&quot;_);_(@_)"/>
    <numFmt numFmtId="193" formatCode="_ * #,##0.00_ ;_ * \-#,##0.00_ ;_ * &quot;-&quot;_ ;_ @_ "/>
    <numFmt numFmtId="194" formatCode="&quot;Sí&quot;;&quot;Sí&quot;;&quot;No&quot;"/>
    <numFmt numFmtId="195" formatCode="&quot;Verdadero&quot;;&quot;Verdadero&quot;;&quot;Falso&quot;"/>
    <numFmt numFmtId="196" formatCode="&quot;Activado&quot;;&quot;Activado&quot;;&quot;Desactivado&quot;"/>
    <numFmt numFmtId="197" formatCode="[$€-2]\ #,##0.00_);[Red]\([$€-2]\ #,##0.00\)"/>
  </numFmts>
  <fonts count="123">
    <font>
      <sz val="11"/>
      <color theme="1"/>
      <name val="Calibri"/>
      <family val="2"/>
    </font>
    <font>
      <sz val="11"/>
      <color indexed="8"/>
      <name val="Calibri"/>
      <family val="2"/>
    </font>
    <font>
      <sz val="10"/>
      <name val="Arial"/>
      <family val="2"/>
    </font>
    <font>
      <sz val="12"/>
      <color indexed="8"/>
      <name val="Calibri"/>
      <family val="2"/>
    </font>
    <font>
      <b/>
      <sz val="12"/>
      <color indexed="8"/>
      <name val="Calibri"/>
      <family val="2"/>
    </font>
    <font>
      <b/>
      <sz val="12"/>
      <name val="Calibri"/>
      <family val="2"/>
    </font>
    <font>
      <sz val="12"/>
      <name val="Calibri"/>
      <family val="2"/>
    </font>
    <font>
      <sz val="12"/>
      <name val="Arial"/>
      <family val="2"/>
    </font>
    <font>
      <b/>
      <sz val="9"/>
      <name val="Verdana"/>
      <family val="2"/>
    </font>
    <font>
      <sz val="8"/>
      <name val="Verdana"/>
      <family val="2"/>
    </font>
    <font>
      <sz val="9"/>
      <name val="Verdana"/>
      <family val="2"/>
    </font>
    <font>
      <sz val="7"/>
      <name val="Verdana"/>
      <family val="2"/>
    </font>
    <font>
      <b/>
      <sz val="10"/>
      <name val="Arial"/>
      <family val="2"/>
    </font>
    <font>
      <sz val="10"/>
      <name val="Verdana"/>
      <family val="2"/>
    </font>
    <font>
      <sz val="10"/>
      <name val="Courier"/>
      <family val="3"/>
    </font>
    <font>
      <b/>
      <sz val="11"/>
      <name val="Verdana"/>
      <family val="2"/>
    </font>
    <font>
      <b/>
      <sz val="12"/>
      <name val="Verdana"/>
      <family val="2"/>
    </font>
    <font>
      <b/>
      <sz val="10"/>
      <color indexed="8"/>
      <name val="Calibri"/>
      <family val="2"/>
    </font>
    <font>
      <sz val="10"/>
      <color indexed="8"/>
      <name val="Calibri"/>
      <family val="2"/>
    </font>
    <font>
      <b/>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9"/>
      <color indexed="8"/>
      <name val="Calibri"/>
      <family val="2"/>
    </font>
    <font>
      <b/>
      <sz val="10"/>
      <name val="Calibri"/>
      <family val="2"/>
    </font>
    <font>
      <sz val="10"/>
      <name val="Calibri"/>
      <family val="2"/>
    </font>
    <font>
      <i/>
      <sz val="10"/>
      <name val="Calibri"/>
      <family val="2"/>
    </font>
    <font>
      <sz val="10"/>
      <color indexed="49"/>
      <name val="Calibri"/>
      <family val="2"/>
    </font>
    <font>
      <b/>
      <sz val="13"/>
      <color indexed="8"/>
      <name val="Calibri"/>
      <family val="2"/>
    </font>
    <font>
      <sz val="13"/>
      <color indexed="8"/>
      <name val="Calibri"/>
      <family val="2"/>
    </font>
    <font>
      <sz val="16"/>
      <color indexed="8"/>
      <name val="Calibri"/>
      <family val="2"/>
    </font>
    <font>
      <b/>
      <sz val="16"/>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2"/>
      <color indexed="63"/>
      <name val="Verdana"/>
      <family val="2"/>
    </font>
    <font>
      <b/>
      <sz val="11"/>
      <name val="Calibri"/>
      <family val="2"/>
    </font>
    <font>
      <sz val="11"/>
      <name val="Calibri"/>
      <family val="2"/>
    </font>
    <font>
      <i/>
      <sz val="11"/>
      <name val="Calibri"/>
      <family val="2"/>
    </font>
    <font>
      <b/>
      <sz val="48"/>
      <color indexed="55"/>
      <name val="Calibri"/>
      <family val="2"/>
    </font>
    <font>
      <sz val="24"/>
      <color indexed="55"/>
      <name val="Arial"/>
      <family val="2"/>
    </font>
    <font>
      <b/>
      <sz val="11"/>
      <color indexed="10"/>
      <name val="Calibri"/>
      <family val="2"/>
    </font>
    <font>
      <b/>
      <sz val="16"/>
      <name val="Calibri"/>
      <family val="2"/>
    </font>
    <font>
      <sz val="16"/>
      <name val="Calibri"/>
      <family val="2"/>
    </font>
    <font>
      <sz val="10"/>
      <color indexed="8"/>
      <name val="Arial"/>
      <family val="2"/>
    </font>
    <font>
      <b/>
      <sz val="11"/>
      <color indexed="8"/>
      <name val="Arial"/>
      <family val="2"/>
    </font>
    <font>
      <sz val="11"/>
      <color indexed="8"/>
      <name val="Arial"/>
      <family val="2"/>
    </font>
    <font>
      <sz val="34"/>
      <color indexed="30"/>
      <name val="Calibri"/>
      <family val="2"/>
    </font>
    <font>
      <b/>
      <sz val="11"/>
      <color indexed="8"/>
      <name val="Verdana"/>
      <family val="2"/>
    </font>
    <font>
      <sz val="8"/>
      <color indexed="8"/>
      <name val="Calibri"/>
      <family val="2"/>
    </font>
    <font>
      <b/>
      <u val="single"/>
      <sz val="11"/>
      <color indexed="8"/>
      <name val="Calibri"/>
      <family val="2"/>
    </font>
    <font>
      <vertAlign val="subscript"/>
      <sz val="11"/>
      <color indexed="8"/>
      <name val="Calibri"/>
      <family val="2"/>
    </font>
    <font>
      <b/>
      <vertAlign val="subscript"/>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Calibri"/>
      <family val="2"/>
    </font>
    <font>
      <sz val="12"/>
      <color theme="1"/>
      <name val="Calibri"/>
      <family val="2"/>
    </font>
    <font>
      <b/>
      <sz val="9"/>
      <color theme="1"/>
      <name val="Calibri"/>
      <family val="2"/>
    </font>
    <font>
      <b/>
      <sz val="10"/>
      <color theme="1"/>
      <name val="Calibri"/>
      <family val="2"/>
    </font>
    <font>
      <sz val="10"/>
      <color theme="1"/>
      <name val="Calibri"/>
      <family val="2"/>
    </font>
    <font>
      <sz val="10"/>
      <color theme="8" tint="-0.24997000396251678"/>
      <name val="Calibri"/>
      <family val="2"/>
    </font>
    <font>
      <b/>
      <sz val="13"/>
      <color theme="1"/>
      <name val="Calibri"/>
      <family val="2"/>
    </font>
    <font>
      <sz val="13"/>
      <color theme="1"/>
      <name val="Calibri"/>
      <family val="2"/>
    </font>
    <font>
      <sz val="16"/>
      <color theme="1"/>
      <name val="Calibri"/>
      <family val="2"/>
    </font>
    <font>
      <b/>
      <sz val="16"/>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sz val="7"/>
      <color theme="1"/>
      <name val="Verdana"/>
      <family val="2"/>
    </font>
    <font>
      <b/>
      <sz val="7"/>
      <color rgb="FF0066CC"/>
      <name val="Verdana"/>
      <family val="2"/>
    </font>
    <font>
      <sz val="9"/>
      <color theme="1"/>
      <name val="Verdana"/>
      <family val="2"/>
    </font>
    <font>
      <sz val="16"/>
      <color rgb="FF0066CC"/>
      <name val="Verdana"/>
      <family val="2"/>
    </font>
    <font>
      <b/>
      <sz val="12"/>
      <color rgb="FF333333"/>
      <name val="Verdana"/>
      <family val="2"/>
    </font>
    <font>
      <b/>
      <sz val="48"/>
      <color rgb="FF9D9D9C"/>
      <name val="Calibri"/>
      <family val="2"/>
    </font>
    <font>
      <sz val="24"/>
      <color rgb="FF9D9D9C"/>
      <name val="Arial"/>
      <family val="2"/>
    </font>
    <font>
      <sz val="10"/>
      <color theme="1"/>
      <name val="Arial"/>
      <family val="2"/>
    </font>
    <font>
      <b/>
      <sz val="11"/>
      <color theme="1"/>
      <name val="Arial"/>
      <family val="2"/>
    </font>
    <font>
      <sz val="11"/>
      <color theme="1"/>
      <name val="Arial"/>
      <family val="2"/>
    </font>
    <font>
      <sz val="34"/>
      <color rgb="FF0063AF"/>
      <name val="Calibri"/>
      <family val="2"/>
    </font>
    <font>
      <b/>
      <sz val="11"/>
      <color theme="1"/>
      <name val="Verdana"/>
      <family val="2"/>
    </font>
    <font>
      <sz val="8"/>
      <color theme="1"/>
      <name val="Calibri"/>
      <family val="2"/>
    </font>
    <font>
      <b/>
      <u val="single"/>
      <sz val="11"/>
      <color rgb="FF000000"/>
      <name val="Calibri"/>
      <family val="2"/>
    </font>
    <font>
      <b/>
      <sz val="11"/>
      <color rgb="FF000000"/>
      <name val="Calibri"/>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color rgb="FF000000"/>
      </left>
      <right/>
      <top/>
      <bottom/>
    </border>
    <border>
      <left style="thin"/>
      <right/>
      <top style="thin"/>
      <bottom style="thin"/>
    </border>
    <border>
      <left/>
      <right/>
      <top style="thin"/>
      <bottom style="thin"/>
    </border>
    <border>
      <left/>
      <right style="thin"/>
      <top style="thin"/>
      <bottom style="thin"/>
    </border>
    <border>
      <left style="thin">
        <color rgb="FF000000"/>
      </left>
      <right style="thin">
        <color rgb="FF000000"/>
      </right>
      <top style="thin">
        <color rgb="FF000000"/>
      </top>
      <bottom style="thin"/>
    </border>
    <border>
      <left style="thin">
        <color rgb="FF000000"/>
      </left>
      <right style="thin">
        <color rgb="FF000000"/>
      </right>
      <top/>
      <bottom/>
    </border>
    <border>
      <left style="thin"/>
      <right style="thin"/>
      <top/>
      <bottom style="thin"/>
    </border>
    <border>
      <left/>
      <right/>
      <top/>
      <bottom style="thin"/>
    </border>
    <border>
      <left style="thin"/>
      <right style="thin"/>
      <top style="thin"/>
      <bottom/>
    </border>
    <border>
      <left style="thin"/>
      <right style="thin"/>
      <top/>
      <bottom/>
    </border>
    <border>
      <left style="thin"/>
      <right/>
      <top>
        <color indexed="63"/>
      </top>
      <bottom>
        <color indexed="63"/>
      </bottom>
    </border>
    <border>
      <left/>
      <right/>
      <top style="thin"/>
      <bottom/>
    </border>
    <border>
      <left/>
      <right/>
      <top/>
      <bottom style="thin">
        <color rgb="FF000000"/>
      </bottom>
    </border>
    <border>
      <left style="thin">
        <color rgb="FF000000"/>
      </left>
      <right/>
      <top style="thin">
        <color rgb="FF000000"/>
      </top>
      <bottom style="thin"/>
    </border>
    <border>
      <left/>
      <right/>
      <top style="thin">
        <color rgb="FF000000"/>
      </top>
      <bottom style="thin"/>
    </border>
    <border>
      <left/>
      <right style="thin">
        <color rgb="FF000000"/>
      </right>
      <top style="thin">
        <color rgb="FF000000"/>
      </top>
      <bottom style="thin"/>
    </border>
    <border>
      <left/>
      <right style="thin"/>
      <top>
        <color indexed="63"/>
      </top>
      <bottom>
        <color indexed="63"/>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20" borderId="0" applyNumberFormat="0" applyBorder="0" applyAlignment="0" applyProtection="0"/>
    <xf numFmtId="0" fontId="76" fillId="21" borderId="1" applyNumberFormat="0" applyAlignment="0" applyProtection="0"/>
    <xf numFmtId="0" fontId="77" fillId="22" borderId="2" applyNumberFormat="0" applyAlignment="0" applyProtection="0"/>
    <xf numFmtId="0" fontId="78" fillId="0" borderId="3" applyNumberFormat="0" applyFill="0" applyAlignment="0" applyProtection="0"/>
    <xf numFmtId="0" fontId="79" fillId="0" borderId="4" applyNumberFormat="0" applyFill="0" applyAlignment="0" applyProtection="0"/>
    <xf numFmtId="0" fontId="80" fillId="0" borderId="0" applyNumberFormat="0" applyFill="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81" fillId="29" borderId="1"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2"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5" fillId="31" borderId="0" applyNumberFormat="0" applyBorder="0" applyAlignment="0" applyProtection="0"/>
    <xf numFmtId="0" fontId="14" fillId="0" borderId="0">
      <alignment/>
      <protection/>
    </xf>
    <xf numFmtId="0" fontId="2" fillId="0" borderId="0">
      <alignment/>
      <protection/>
    </xf>
    <xf numFmtId="0" fontId="7" fillId="0" borderId="0">
      <alignment/>
      <protection/>
    </xf>
    <xf numFmtId="0" fontId="2" fillId="0" borderId="0">
      <alignment/>
      <protection/>
    </xf>
    <xf numFmtId="0" fontId="7"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86" fillId="21" borderId="6"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7" applyNumberFormat="0" applyFill="0" applyAlignment="0" applyProtection="0"/>
    <xf numFmtId="0" fontId="80" fillId="0" borderId="8" applyNumberFormat="0" applyFill="0" applyAlignment="0" applyProtection="0"/>
    <xf numFmtId="0" fontId="91" fillId="0" borderId="9" applyNumberFormat="0" applyFill="0" applyAlignment="0" applyProtection="0"/>
  </cellStyleXfs>
  <cellXfs count="469">
    <xf numFmtId="0" fontId="0" fillId="0" borderId="0" xfId="0" applyFont="1" applyAlignment="1">
      <alignment/>
    </xf>
    <xf numFmtId="0" fontId="92" fillId="33" borderId="0" xfId="0" applyFont="1" applyFill="1" applyAlignment="1">
      <alignment vertical="center"/>
    </xf>
    <xf numFmtId="0" fontId="93" fillId="33" borderId="0" xfId="0" applyFont="1" applyFill="1" applyAlignment="1">
      <alignment vertical="center"/>
    </xf>
    <xf numFmtId="0" fontId="92" fillId="33" borderId="10" xfId="0" applyFont="1" applyFill="1" applyBorder="1" applyAlignment="1">
      <alignment horizontal="center" vertical="center"/>
    </xf>
    <xf numFmtId="3" fontId="93" fillId="33" borderId="10" xfId="0" applyNumberFormat="1" applyFont="1" applyFill="1" applyBorder="1" applyAlignment="1">
      <alignment vertical="center"/>
    </xf>
    <xf numFmtId="180" fontId="93" fillId="33" borderId="10" xfId="62" applyNumberFormat="1" applyFont="1" applyFill="1" applyBorder="1" applyAlignment="1">
      <alignment vertical="center"/>
    </xf>
    <xf numFmtId="0" fontId="5" fillId="33" borderId="0" xfId="0" applyFont="1" applyFill="1" applyAlignment="1">
      <alignment horizontal="left" vertical="center"/>
    </xf>
    <xf numFmtId="0" fontId="94" fillId="33" borderId="0" xfId="0" applyFont="1" applyFill="1" applyAlignment="1">
      <alignment vertical="center"/>
    </xf>
    <xf numFmtId="0" fontId="95" fillId="33" borderId="0" xfId="0" applyFont="1" applyFill="1" applyAlignment="1">
      <alignment vertical="center"/>
    </xf>
    <xf numFmtId="0" fontId="96" fillId="33" borderId="0" xfId="0" applyFont="1" applyFill="1" applyAlignment="1">
      <alignment vertical="center"/>
    </xf>
    <xf numFmtId="0" fontId="39" fillId="33" borderId="0" xfId="0" applyFont="1" applyFill="1" applyAlignment="1">
      <alignment vertical="center"/>
    </xf>
    <xf numFmtId="0" fontId="39" fillId="33" borderId="10" xfId="0" applyFont="1" applyFill="1" applyBorder="1" applyAlignment="1">
      <alignment horizontal="center" vertical="center" wrapText="1"/>
    </xf>
    <xf numFmtId="0" fontId="95" fillId="33" borderId="10" xfId="0" applyFont="1" applyFill="1" applyBorder="1" applyAlignment="1">
      <alignment horizontal="center" vertical="center" wrapText="1"/>
    </xf>
    <xf numFmtId="183" fontId="40" fillId="33" borderId="11" xfId="62" applyNumberFormat="1" applyFont="1" applyFill="1" applyBorder="1" applyAlignment="1">
      <alignment horizontal="center" vertical="center"/>
    </xf>
    <xf numFmtId="0" fontId="40" fillId="33" borderId="12" xfId="0" applyFont="1" applyFill="1" applyBorder="1" applyAlignment="1">
      <alignment horizontal="center" vertical="center"/>
    </xf>
    <xf numFmtId="183" fontId="40" fillId="33" borderId="13" xfId="62" applyNumberFormat="1" applyFont="1" applyFill="1" applyBorder="1" applyAlignment="1">
      <alignment horizontal="center" vertical="center"/>
    </xf>
    <xf numFmtId="0" fontId="40" fillId="33" borderId="14" xfId="0" applyFont="1" applyFill="1" applyBorder="1" applyAlignment="1">
      <alignment horizontal="center" vertical="center"/>
    </xf>
    <xf numFmtId="0" fontId="41" fillId="33" borderId="0" xfId="0" applyFont="1" applyFill="1" applyAlignment="1">
      <alignment horizontal="left" vertical="center"/>
    </xf>
    <xf numFmtId="3" fontId="40" fillId="33" borderId="0" xfId="0" applyNumberFormat="1" applyFont="1" applyFill="1" applyAlignment="1">
      <alignment vertical="center"/>
    </xf>
    <xf numFmtId="0" fontId="40" fillId="33" borderId="0" xfId="0" applyFont="1" applyFill="1" applyAlignment="1">
      <alignment vertical="center"/>
    </xf>
    <xf numFmtId="0" fontId="97" fillId="33" borderId="0" xfId="0" applyFont="1" applyFill="1" applyAlignment="1">
      <alignment vertical="center"/>
    </xf>
    <xf numFmtId="0" fontId="40" fillId="33" borderId="10" xfId="0" applyFont="1" applyFill="1" applyBorder="1" applyAlignment="1">
      <alignment horizontal="center" vertical="center"/>
    </xf>
    <xf numFmtId="3" fontId="40" fillId="33" borderId="10" xfId="0" applyNumberFormat="1" applyFont="1" applyFill="1" applyBorder="1" applyAlignment="1">
      <alignment horizontal="right" vertical="center"/>
    </xf>
    <xf numFmtId="0" fontId="40" fillId="33" borderId="10" xfId="0" applyFont="1" applyFill="1" applyBorder="1" applyAlignment="1">
      <alignment horizontal="right" vertical="center"/>
    </xf>
    <xf numFmtId="0" fontId="39" fillId="33" borderId="10" xfId="0" applyFont="1" applyFill="1" applyBorder="1" applyAlignment="1">
      <alignment vertical="center"/>
    </xf>
    <xf numFmtId="0" fontId="39" fillId="33" borderId="10" xfId="0" applyFont="1" applyFill="1" applyBorder="1" applyAlignment="1">
      <alignment horizontal="center" vertical="center"/>
    </xf>
    <xf numFmtId="0" fontId="5" fillId="33" borderId="0" xfId="0" applyFont="1" applyFill="1" applyAlignment="1">
      <alignment vertical="center"/>
    </xf>
    <xf numFmtId="0" fontId="92" fillId="33" borderId="10" xfId="0" applyFont="1" applyFill="1" applyBorder="1" applyAlignment="1">
      <alignment horizontal="center" vertical="center" wrapText="1"/>
    </xf>
    <xf numFmtId="0" fontId="91" fillId="33" borderId="0" xfId="0" applyFont="1" applyFill="1" applyAlignment="1">
      <alignment/>
    </xf>
    <xf numFmtId="0" fontId="93" fillId="33" borderId="10" xfId="0" applyFont="1" applyFill="1" applyBorder="1" applyAlignment="1">
      <alignment vertical="center"/>
    </xf>
    <xf numFmtId="180" fontId="93" fillId="33" borderId="10" xfId="0" applyNumberFormat="1" applyFont="1" applyFill="1" applyBorder="1" applyAlignment="1">
      <alignment vertical="center"/>
    </xf>
    <xf numFmtId="181" fontId="93" fillId="33" borderId="10" xfId="0" applyNumberFormat="1" applyFont="1" applyFill="1" applyBorder="1" applyAlignment="1">
      <alignment vertical="center"/>
    </xf>
    <xf numFmtId="180" fontId="93" fillId="33" borderId="10" xfId="0" applyNumberFormat="1" applyFont="1" applyFill="1" applyBorder="1" applyAlignment="1">
      <alignment horizontal="right" vertical="center"/>
    </xf>
    <xf numFmtId="180" fontId="92" fillId="33" borderId="10" xfId="0" applyNumberFormat="1" applyFont="1" applyFill="1" applyBorder="1" applyAlignment="1">
      <alignment horizontal="center" vertical="center"/>
    </xf>
    <xf numFmtId="181" fontId="92" fillId="33" borderId="10" xfId="0" applyNumberFormat="1" applyFont="1" applyFill="1" applyBorder="1" applyAlignment="1">
      <alignment horizontal="center" vertical="center"/>
    </xf>
    <xf numFmtId="0" fontId="92" fillId="33" borderId="0" xfId="0" applyFont="1" applyFill="1" applyBorder="1" applyAlignment="1">
      <alignment horizontal="left" vertical="center" wrapText="1"/>
    </xf>
    <xf numFmtId="0" fontId="93" fillId="33" borderId="0" xfId="0" applyFont="1" applyFill="1" applyAlignment="1">
      <alignment vertical="center" wrapText="1"/>
    </xf>
    <xf numFmtId="0" fontId="92" fillId="33" borderId="0" xfId="0" applyFont="1" applyFill="1" applyAlignment="1">
      <alignment vertical="center" wrapText="1"/>
    </xf>
    <xf numFmtId="0" fontId="93" fillId="33" borderId="0" xfId="0" applyFont="1" applyFill="1" applyAlignment="1">
      <alignment horizontal="justify" vertical="center"/>
    </xf>
    <xf numFmtId="0" fontId="6" fillId="33" borderId="0" xfId="0" applyFont="1" applyFill="1" applyAlignment="1">
      <alignment vertical="center" wrapText="1"/>
    </xf>
    <xf numFmtId="0" fontId="92" fillId="33" borderId="0" xfId="0" applyFont="1" applyFill="1" applyBorder="1" applyAlignment="1">
      <alignment vertical="center" wrapText="1"/>
    </xf>
    <xf numFmtId="0" fontId="98" fillId="33" borderId="0" xfId="0" applyFont="1" applyFill="1" applyAlignment="1">
      <alignment vertical="center"/>
    </xf>
    <xf numFmtId="0" fontId="99" fillId="33" borderId="0" xfId="0" applyFont="1" applyFill="1" applyAlignment="1">
      <alignment vertical="center"/>
    </xf>
    <xf numFmtId="0" fontId="99" fillId="33" borderId="0" xfId="0" applyFont="1" applyFill="1" applyAlignment="1">
      <alignment horizontal="justify" vertical="center" wrapText="1"/>
    </xf>
    <xf numFmtId="0" fontId="98" fillId="33" borderId="10" xfId="0" applyFont="1" applyFill="1" applyBorder="1" applyAlignment="1">
      <alignment horizontal="center" vertical="center" wrapText="1"/>
    </xf>
    <xf numFmtId="0" fontId="99" fillId="33" borderId="10" xfId="0" applyFont="1" applyFill="1" applyBorder="1" applyAlignment="1">
      <alignment vertical="center"/>
    </xf>
    <xf numFmtId="181" fontId="99" fillId="33" borderId="10" xfId="0" applyNumberFormat="1" applyFont="1" applyFill="1" applyBorder="1" applyAlignment="1">
      <alignment vertical="center"/>
    </xf>
    <xf numFmtId="0" fontId="98" fillId="33" borderId="10" xfId="0" applyFont="1" applyFill="1" applyBorder="1" applyAlignment="1">
      <alignment vertical="center"/>
    </xf>
    <xf numFmtId="181" fontId="99" fillId="33" borderId="10" xfId="0" applyNumberFormat="1" applyFont="1" applyFill="1" applyBorder="1" applyAlignment="1">
      <alignment horizontal="right" vertical="center"/>
    </xf>
    <xf numFmtId="0" fontId="92" fillId="33" borderId="0" xfId="0" applyFont="1" applyFill="1" applyAlignment="1">
      <alignment horizontal="center" vertical="center" wrapText="1"/>
    </xf>
    <xf numFmtId="0" fontId="92" fillId="33" borderId="0" xfId="0" applyFont="1" applyFill="1" applyAlignment="1">
      <alignment horizontal="left" vertical="center" wrapText="1"/>
    </xf>
    <xf numFmtId="0" fontId="100" fillId="33" borderId="0" xfId="0" applyFont="1" applyFill="1" applyAlignment="1">
      <alignment vertical="center" wrapText="1"/>
    </xf>
    <xf numFmtId="0" fontId="100" fillId="33" borderId="0" xfId="0" applyFont="1" applyFill="1" applyAlignment="1">
      <alignment wrapText="1"/>
    </xf>
    <xf numFmtId="0" fontId="101" fillId="33" borderId="0" xfId="0" applyFont="1" applyFill="1" applyAlignment="1">
      <alignment wrapText="1"/>
    </xf>
    <xf numFmtId="0" fontId="101" fillId="33" borderId="0" xfId="0" applyFont="1" applyFill="1" applyAlignment="1">
      <alignment vertical="center" wrapText="1"/>
    </xf>
    <xf numFmtId="0" fontId="102" fillId="33" borderId="0" xfId="0" applyFont="1" applyFill="1" applyAlignment="1">
      <alignment/>
    </xf>
    <xf numFmtId="0" fontId="103" fillId="33" borderId="0" xfId="0" applyFont="1" applyFill="1" applyAlignment="1">
      <alignment/>
    </xf>
    <xf numFmtId="0" fontId="0" fillId="33" borderId="0" xfId="0" applyFill="1" applyAlignment="1">
      <alignment/>
    </xf>
    <xf numFmtId="0" fontId="104" fillId="33" borderId="0" xfId="0" applyFont="1" applyFill="1" applyAlignment="1">
      <alignment horizontal="center"/>
    </xf>
    <xf numFmtId="17" fontId="104" fillId="33" borderId="0" xfId="0" applyNumberFormat="1" applyFont="1" applyFill="1" applyAlignment="1" quotePrefix="1">
      <alignment horizontal="center"/>
    </xf>
    <xf numFmtId="0" fontId="105" fillId="33" borderId="0" xfId="0" applyFont="1" applyFill="1" applyAlignment="1">
      <alignment horizontal="left" indent="15"/>
    </xf>
    <xf numFmtId="0" fontId="106" fillId="33" borderId="0" xfId="0" applyFont="1" applyFill="1" applyAlignment="1">
      <alignment horizontal="center"/>
    </xf>
    <xf numFmtId="0" fontId="107" fillId="33" borderId="0" xfId="0" applyFont="1" applyFill="1" applyAlignment="1">
      <alignment/>
    </xf>
    <xf numFmtId="0" fontId="102" fillId="33" borderId="0" xfId="0" applyFont="1" applyFill="1" applyAlignment="1" quotePrefix="1">
      <alignment/>
    </xf>
    <xf numFmtId="0" fontId="0" fillId="33" borderId="0" xfId="0" applyFill="1" applyBorder="1" applyAlignment="1">
      <alignment/>
    </xf>
    <xf numFmtId="0" fontId="10" fillId="33" borderId="15" xfId="60" applyFont="1" applyFill="1" applyBorder="1" applyAlignment="1" applyProtection="1">
      <alignment horizontal="left" vertical="center"/>
      <protection/>
    </xf>
    <xf numFmtId="0" fontId="10" fillId="33" borderId="16" xfId="60" applyFont="1" applyFill="1" applyBorder="1" applyAlignment="1" applyProtection="1">
      <alignment horizontal="left" vertical="center"/>
      <protection/>
    </xf>
    <xf numFmtId="0" fontId="10" fillId="33" borderId="0" xfId="60" applyFont="1" applyFill="1" applyBorder="1" applyAlignment="1" applyProtection="1">
      <alignment horizontal="left" vertical="center"/>
      <protection/>
    </xf>
    <xf numFmtId="0" fontId="10" fillId="33" borderId="0" xfId="0" applyFont="1" applyFill="1" applyAlignment="1">
      <alignment vertical="center"/>
    </xf>
    <xf numFmtId="0" fontId="10" fillId="33" borderId="0" xfId="60" applyFont="1" applyFill="1" applyBorder="1" applyAlignment="1" applyProtection="1">
      <alignment vertical="center"/>
      <protection/>
    </xf>
    <xf numFmtId="0" fontId="10" fillId="33" borderId="0" xfId="60" applyFont="1" applyFill="1" applyBorder="1" applyAlignment="1" applyProtection="1">
      <alignment horizontal="center" vertical="center"/>
      <protection/>
    </xf>
    <xf numFmtId="0" fontId="10" fillId="33" borderId="0" xfId="60" applyFont="1" applyFill="1" applyBorder="1" applyAlignment="1" applyProtection="1">
      <alignment horizontal="left"/>
      <protection/>
    </xf>
    <xf numFmtId="0" fontId="10" fillId="33" borderId="0" xfId="0" applyFont="1" applyFill="1" applyBorder="1" applyAlignment="1">
      <alignment/>
    </xf>
    <xf numFmtId="0" fontId="10" fillId="33" borderId="0" xfId="60" applyFont="1" applyFill="1" applyBorder="1" applyProtection="1">
      <alignment/>
      <protection/>
    </xf>
    <xf numFmtId="0" fontId="10" fillId="33" borderId="0" xfId="60" applyFont="1" applyFill="1" applyBorder="1" applyAlignment="1" applyProtection="1">
      <alignment horizontal="right"/>
      <protection/>
    </xf>
    <xf numFmtId="0" fontId="10" fillId="33" borderId="0" xfId="0" applyFont="1" applyFill="1" applyAlignment="1">
      <alignment/>
    </xf>
    <xf numFmtId="0" fontId="9" fillId="33" borderId="0" xfId="60" applyFont="1" applyFill="1" applyBorder="1" applyAlignment="1" applyProtection="1">
      <alignment horizontal="left"/>
      <protection/>
    </xf>
    <xf numFmtId="0" fontId="9" fillId="33" borderId="0" xfId="60" applyFont="1" applyFill="1" applyBorder="1" applyProtection="1">
      <alignment/>
      <protection/>
    </xf>
    <xf numFmtId="0" fontId="9" fillId="33" borderId="0" xfId="60" applyFont="1" applyFill="1" applyBorder="1" applyAlignment="1" applyProtection="1">
      <alignment horizontal="right"/>
      <protection/>
    </xf>
    <xf numFmtId="0" fontId="8" fillId="33" borderId="0" xfId="60" applyFont="1" applyFill="1" applyBorder="1" applyAlignment="1" applyProtection="1">
      <alignment horizontal="left"/>
      <protection/>
    </xf>
    <xf numFmtId="0" fontId="13" fillId="33" borderId="0" xfId="60" applyFont="1" applyFill="1" applyBorder="1" applyProtection="1">
      <alignment/>
      <protection/>
    </xf>
    <xf numFmtId="0" fontId="9" fillId="33" borderId="0" xfId="0" applyFont="1" applyFill="1" applyAlignment="1">
      <alignment/>
    </xf>
    <xf numFmtId="0" fontId="11" fillId="33" borderId="0" xfId="0" applyFont="1" applyFill="1" applyAlignment="1">
      <alignment/>
    </xf>
    <xf numFmtId="0" fontId="108" fillId="33" borderId="0" xfId="0" applyFont="1" applyFill="1" applyAlignment="1">
      <alignment/>
    </xf>
    <xf numFmtId="0" fontId="12" fillId="33" borderId="0" xfId="0" applyFont="1" applyFill="1" applyAlignment="1">
      <alignment/>
    </xf>
    <xf numFmtId="0" fontId="13" fillId="33" borderId="17" xfId="0" applyFont="1" applyFill="1" applyBorder="1" applyAlignment="1">
      <alignment horizontal="left" vertical="center"/>
    </xf>
    <xf numFmtId="0" fontId="13" fillId="33" borderId="18" xfId="0" applyFont="1" applyFill="1" applyBorder="1" applyAlignment="1">
      <alignment horizontal="left" vertical="center"/>
    </xf>
    <xf numFmtId="0" fontId="8" fillId="33" borderId="19" xfId="60" applyFont="1" applyFill="1" applyBorder="1" applyAlignment="1" applyProtection="1">
      <alignment horizontal="center" vertical="center"/>
      <protection/>
    </xf>
    <xf numFmtId="0" fontId="104" fillId="33" borderId="0" xfId="0" applyFont="1" applyFill="1" applyBorder="1" applyAlignment="1">
      <alignment horizontal="center"/>
    </xf>
    <xf numFmtId="0" fontId="103" fillId="33" borderId="0" xfId="0" applyFont="1" applyFill="1" applyBorder="1" applyAlignment="1">
      <alignment vertical="top" wrapText="1"/>
    </xf>
    <xf numFmtId="0" fontId="10" fillId="33" borderId="0" xfId="0" applyFont="1" applyFill="1" applyBorder="1" applyAlignment="1">
      <alignment vertical="center"/>
    </xf>
    <xf numFmtId="0" fontId="103" fillId="33" borderId="0" xfId="0" applyFont="1" applyFill="1" applyBorder="1" applyAlignment="1">
      <alignment horizontal="center" vertical="top" wrapText="1"/>
    </xf>
    <xf numFmtId="0" fontId="109" fillId="33" borderId="0" xfId="0" applyFont="1" applyFill="1" applyBorder="1" applyAlignment="1">
      <alignment/>
    </xf>
    <xf numFmtId="0" fontId="110" fillId="33" borderId="0" xfId="0" applyFont="1" applyFill="1" applyAlignment="1">
      <alignment horizontal="left" indent="15"/>
    </xf>
    <xf numFmtId="0" fontId="8" fillId="33" borderId="0" xfId="60" applyFont="1" applyFill="1" applyBorder="1" applyProtection="1">
      <alignment/>
      <protection/>
    </xf>
    <xf numFmtId="0" fontId="8" fillId="33" borderId="0" xfId="60" applyFont="1" applyFill="1" applyBorder="1" applyAlignment="1" applyProtection="1">
      <alignment horizontal="center"/>
      <protection/>
    </xf>
    <xf numFmtId="0" fontId="10" fillId="33" borderId="0" xfId="60" applyFont="1" applyFill="1" applyBorder="1" applyAlignment="1" applyProtection="1">
      <alignment horizontal="center"/>
      <protection/>
    </xf>
    <xf numFmtId="0" fontId="111" fillId="33" borderId="0" xfId="0" applyFont="1" applyFill="1" applyAlignment="1">
      <alignment horizontal="left" indent="15"/>
    </xf>
    <xf numFmtId="0" fontId="9" fillId="33" borderId="0" xfId="60" applyFont="1" applyFill="1" applyBorder="1" applyAlignment="1" applyProtection="1">
      <alignment horizontal="center"/>
      <protection/>
    </xf>
    <xf numFmtId="0" fontId="9" fillId="33" borderId="0" xfId="0" applyFont="1" applyFill="1" applyBorder="1" applyAlignment="1">
      <alignment/>
    </xf>
    <xf numFmtId="0" fontId="9" fillId="33" borderId="0" xfId="0" applyFont="1" applyFill="1" applyBorder="1" applyAlignment="1">
      <alignment horizontal="justify" vertical="center" wrapText="1"/>
    </xf>
    <xf numFmtId="0" fontId="10" fillId="33" borderId="0" xfId="0" applyFont="1" applyFill="1" applyBorder="1" applyAlignment="1">
      <alignment horizontal="justify" vertical="top" wrapText="1"/>
    </xf>
    <xf numFmtId="0" fontId="102" fillId="33" borderId="0" xfId="0" applyFont="1" applyFill="1" applyBorder="1" applyAlignment="1">
      <alignment/>
    </xf>
    <xf numFmtId="0" fontId="103" fillId="33" borderId="0" xfId="0" applyFont="1" applyFill="1" applyBorder="1" applyAlignment="1">
      <alignment/>
    </xf>
    <xf numFmtId="0" fontId="110" fillId="33" borderId="0" xfId="0" applyFont="1" applyFill="1" applyBorder="1" applyAlignment="1">
      <alignment vertical="center"/>
    </xf>
    <xf numFmtId="49" fontId="82" fillId="33" borderId="18" xfId="46" applyNumberFormat="1" applyFill="1" applyBorder="1" applyAlignment="1" applyProtection="1">
      <alignment horizontal="center" vertical="center"/>
      <protection/>
    </xf>
    <xf numFmtId="49" fontId="82" fillId="33" borderId="20" xfId="46" applyNumberFormat="1" applyFill="1" applyBorder="1" applyAlignment="1" applyProtection="1">
      <alignment horizontal="center" vertical="center"/>
      <protection/>
    </xf>
    <xf numFmtId="49" fontId="82" fillId="33" borderId="10" xfId="46" applyNumberFormat="1" applyFill="1" applyBorder="1" applyAlignment="1" applyProtection="1">
      <alignment horizontal="center" vertical="center"/>
      <protection/>
    </xf>
    <xf numFmtId="49" fontId="93" fillId="33" borderId="0" xfId="0" applyNumberFormat="1" applyFont="1" applyFill="1" applyAlignment="1">
      <alignment vertical="center"/>
    </xf>
    <xf numFmtId="49" fontId="96" fillId="33" borderId="0" xfId="0" applyNumberFormat="1" applyFont="1" applyFill="1" applyAlignment="1">
      <alignment vertical="center"/>
    </xf>
    <xf numFmtId="0" fontId="92" fillId="33" borderId="0" xfId="0" applyFont="1" applyFill="1" applyBorder="1" applyAlignment="1">
      <alignment horizontal="left" vertical="center" wrapText="1"/>
    </xf>
    <xf numFmtId="0" fontId="92" fillId="33" borderId="0" xfId="0" applyFont="1" applyFill="1" applyBorder="1" applyAlignment="1">
      <alignment horizontal="left" vertical="center" wrapText="1"/>
    </xf>
    <xf numFmtId="181" fontId="98" fillId="33" borderId="10" xfId="0" applyNumberFormat="1" applyFont="1" applyFill="1" applyBorder="1" applyAlignment="1">
      <alignment vertical="center"/>
    </xf>
    <xf numFmtId="0" fontId="98" fillId="33" borderId="10" xfId="0" applyFont="1" applyFill="1" applyBorder="1" applyAlignment="1">
      <alignment horizontal="center" vertical="center"/>
    </xf>
    <xf numFmtId="0" fontId="96" fillId="33" borderId="0" xfId="0" applyFont="1" applyFill="1" applyAlignment="1">
      <alignment horizontal="center" vertical="center" wrapText="1"/>
    </xf>
    <xf numFmtId="0" fontId="96" fillId="33" borderId="0" xfId="0" applyFont="1" applyFill="1" applyAlignment="1">
      <alignment horizontal="center" vertical="center" wrapText="1"/>
    </xf>
    <xf numFmtId="0" fontId="57" fillId="33" borderId="0" xfId="59" applyFont="1" applyFill="1">
      <alignment/>
      <protection/>
    </xf>
    <xf numFmtId="0" fontId="58" fillId="33" borderId="0" xfId="59" applyFont="1" applyFill="1">
      <alignment/>
      <protection/>
    </xf>
    <xf numFmtId="3" fontId="58" fillId="33" borderId="0" xfId="59" applyNumberFormat="1" applyFont="1" applyFill="1">
      <alignment/>
      <protection/>
    </xf>
    <xf numFmtId="0" fontId="57" fillId="33" borderId="0" xfId="59" applyFont="1" applyFill="1" applyBorder="1" applyAlignment="1">
      <alignment vertical="center" wrapText="1"/>
      <protection/>
    </xf>
    <xf numFmtId="0" fontId="57" fillId="33" borderId="0" xfId="59" applyFont="1" applyFill="1" applyBorder="1" applyAlignment="1">
      <alignment vertical="center"/>
      <protection/>
    </xf>
    <xf numFmtId="0" fontId="57" fillId="33" borderId="10" xfId="59" applyFont="1" applyFill="1" applyBorder="1" applyAlignment="1">
      <alignment horizontal="center" vertical="center"/>
      <protection/>
    </xf>
    <xf numFmtId="0" fontId="57" fillId="33" borderId="13" xfId="59" applyFont="1" applyFill="1" applyBorder="1" applyAlignment="1">
      <alignment horizontal="center" vertical="center"/>
      <protection/>
    </xf>
    <xf numFmtId="0" fontId="57" fillId="33" borderId="14" xfId="59" applyFont="1" applyFill="1" applyBorder="1" applyAlignment="1">
      <alignment horizontal="center" vertical="center"/>
      <protection/>
    </xf>
    <xf numFmtId="0" fontId="57" fillId="33" borderId="21" xfId="59" applyFont="1" applyFill="1" applyBorder="1" applyAlignment="1">
      <alignment horizontal="center" vertical="center"/>
      <protection/>
    </xf>
    <xf numFmtId="0" fontId="58" fillId="33" borderId="10" xfId="59" applyFont="1" applyFill="1" applyBorder="1" applyAlignment="1">
      <alignment vertical="center"/>
      <protection/>
    </xf>
    <xf numFmtId="3" fontId="58" fillId="33" borderId="10" xfId="59" applyNumberFormat="1" applyFont="1" applyFill="1" applyBorder="1" applyAlignment="1">
      <alignment horizontal="right" vertical="center"/>
      <protection/>
    </xf>
    <xf numFmtId="180" fontId="58" fillId="33" borderId="10" xfId="63" applyNumberFormat="1" applyFont="1" applyFill="1" applyBorder="1" applyAlignment="1">
      <alignment horizontal="right" vertical="center"/>
    </xf>
    <xf numFmtId="180" fontId="58" fillId="33" borderId="10" xfId="63" applyNumberFormat="1" applyFont="1" applyFill="1" applyBorder="1" applyAlignment="1">
      <alignment horizontal="center" vertical="center"/>
    </xf>
    <xf numFmtId="3" fontId="57" fillId="33" borderId="10" xfId="59" applyNumberFormat="1" applyFont="1" applyFill="1" applyBorder="1" applyAlignment="1">
      <alignment horizontal="center" vertical="center"/>
      <protection/>
    </xf>
    <xf numFmtId="180" fontId="57" fillId="33" borderId="10" xfId="63" applyNumberFormat="1" applyFont="1" applyFill="1" applyBorder="1" applyAlignment="1">
      <alignment horizontal="center" vertical="center"/>
    </xf>
    <xf numFmtId="0" fontId="59" fillId="33" borderId="0" xfId="59" applyFont="1" applyFill="1" applyBorder="1" applyAlignment="1">
      <alignment horizontal="left" vertical="center"/>
      <protection/>
    </xf>
    <xf numFmtId="0" fontId="57" fillId="33" borderId="0" xfId="59" applyFont="1" applyFill="1" applyBorder="1" applyAlignment="1">
      <alignment horizontal="center" vertical="center"/>
      <protection/>
    </xf>
    <xf numFmtId="3" fontId="57" fillId="33" borderId="0" xfId="59" applyNumberFormat="1" applyFont="1" applyFill="1" applyBorder="1" applyAlignment="1">
      <alignment horizontal="center" vertical="center"/>
      <protection/>
    </xf>
    <xf numFmtId="180" fontId="57" fillId="33" borderId="0" xfId="63" applyNumberFormat="1" applyFont="1" applyFill="1" applyBorder="1" applyAlignment="1">
      <alignment horizontal="center" vertical="center"/>
    </xf>
    <xf numFmtId="0" fontId="57" fillId="33" borderId="0" xfId="59" applyFont="1" applyFill="1" applyBorder="1" applyAlignment="1">
      <alignment horizontal="left" vertical="center"/>
      <protection/>
    </xf>
    <xf numFmtId="0" fontId="57" fillId="33" borderId="22" xfId="59" applyFont="1" applyFill="1" applyBorder="1" applyAlignment="1">
      <alignment vertical="center" wrapText="1"/>
      <protection/>
    </xf>
    <xf numFmtId="0" fontId="57" fillId="33" borderId="23" xfId="59" applyFont="1" applyFill="1" applyBorder="1" applyAlignment="1">
      <alignment horizontal="center" vertical="center"/>
      <protection/>
    </xf>
    <xf numFmtId="16" fontId="57" fillId="33" borderId="0" xfId="59" applyNumberFormat="1" applyFont="1" applyFill="1" applyBorder="1" applyAlignment="1" quotePrefix="1">
      <alignment horizontal="center" vertical="center"/>
      <protection/>
    </xf>
    <xf numFmtId="16" fontId="57" fillId="33" borderId="21" xfId="59" applyNumberFormat="1" applyFont="1" applyFill="1" applyBorder="1" applyAlignment="1" quotePrefix="1">
      <alignment horizontal="center" vertical="center"/>
      <protection/>
    </xf>
    <xf numFmtId="0" fontId="57" fillId="33" borderId="22" xfId="59" applyFont="1" applyFill="1" applyBorder="1" applyAlignment="1">
      <alignment horizontal="center" vertical="center"/>
      <protection/>
    </xf>
    <xf numFmtId="1" fontId="57" fillId="33" borderId="21" xfId="59" applyNumberFormat="1" applyFont="1" applyFill="1" applyBorder="1" applyAlignment="1">
      <alignment horizontal="center" vertical="center"/>
      <protection/>
    </xf>
    <xf numFmtId="0" fontId="33" fillId="33" borderId="0" xfId="59" applyFont="1" applyFill="1">
      <alignment/>
      <protection/>
    </xf>
    <xf numFmtId="184" fontId="58" fillId="33" borderId="18" xfId="59" applyNumberFormat="1" applyFont="1" applyFill="1" applyBorder="1" applyAlignment="1" quotePrefix="1">
      <alignment horizontal="right" vertical="center"/>
      <protection/>
    </xf>
    <xf numFmtId="3" fontId="58" fillId="33" borderId="10" xfId="59" applyNumberFormat="1" applyFont="1" applyFill="1" applyBorder="1" applyAlignment="1">
      <alignment vertical="center"/>
      <protection/>
    </xf>
    <xf numFmtId="9" fontId="58" fillId="33" borderId="10" xfId="63" applyFont="1" applyFill="1" applyBorder="1" applyAlignment="1">
      <alignment horizontal="right" vertical="center"/>
    </xf>
    <xf numFmtId="9" fontId="58" fillId="33" borderId="10" xfId="62" applyFont="1" applyFill="1" applyBorder="1" applyAlignment="1">
      <alignment vertical="center"/>
    </xf>
    <xf numFmtId="9" fontId="58" fillId="33" borderId="10" xfId="63" applyFont="1" applyFill="1" applyBorder="1" applyAlignment="1" quotePrefix="1">
      <alignment horizontal="center" vertical="center"/>
    </xf>
    <xf numFmtId="0" fontId="59" fillId="33" borderId="0" xfId="59" applyFont="1" applyFill="1">
      <alignment/>
      <protection/>
    </xf>
    <xf numFmtId="0" fontId="92" fillId="33" borderId="23" xfId="0" applyFont="1" applyFill="1" applyBorder="1" applyAlignment="1">
      <alignment horizontal="center" vertical="center" wrapText="1"/>
    </xf>
    <xf numFmtId="0" fontId="93" fillId="33" borderId="23" xfId="0" applyFont="1" applyFill="1" applyBorder="1" applyAlignment="1">
      <alignment horizontal="center" vertical="center"/>
    </xf>
    <xf numFmtId="3" fontId="93" fillId="33" borderId="23" xfId="0" applyNumberFormat="1" applyFont="1" applyFill="1" applyBorder="1" applyAlignment="1">
      <alignment horizontal="right" vertical="center"/>
    </xf>
    <xf numFmtId="180" fontId="93" fillId="33" borderId="23" xfId="62" applyNumberFormat="1" applyFont="1" applyFill="1" applyBorder="1" applyAlignment="1">
      <alignment horizontal="right" vertical="center"/>
    </xf>
    <xf numFmtId="0" fontId="93" fillId="33" borderId="24" xfId="0" applyFont="1" applyFill="1" applyBorder="1" applyAlignment="1">
      <alignment horizontal="center" vertical="center"/>
    </xf>
    <xf numFmtId="3" fontId="93" fillId="33" borderId="24" xfId="0" applyNumberFormat="1" applyFont="1" applyFill="1" applyBorder="1" applyAlignment="1">
      <alignment horizontal="right" vertical="center"/>
    </xf>
    <xf numFmtId="180" fontId="93" fillId="33" borderId="24" xfId="62" applyNumberFormat="1" applyFont="1" applyFill="1" applyBorder="1" applyAlignment="1">
      <alignment horizontal="right" vertical="center"/>
    </xf>
    <xf numFmtId="0" fontId="92" fillId="33" borderId="24" xfId="0" applyFont="1" applyFill="1" applyBorder="1" applyAlignment="1">
      <alignment horizontal="center" vertical="center"/>
    </xf>
    <xf numFmtId="3" fontId="92" fillId="33" borderId="24" xfId="0" applyNumberFormat="1" applyFont="1" applyFill="1" applyBorder="1" applyAlignment="1">
      <alignment horizontal="right" vertical="center"/>
    </xf>
    <xf numFmtId="180" fontId="92" fillId="33" borderId="24" xfId="62" applyNumberFormat="1" applyFont="1" applyFill="1" applyBorder="1" applyAlignment="1">
      <alignment horizontal="right" vertical="center"/>
    </xf>
    <xf numFmtId="0" fontId="93" fillId="33" borderId="21" xfId="0" applyFont="1" applyFill="1" applyBorder="1" applyAlignment="1">
      <alignment horizontal="center" vertical="center"/>
    </xf>
    <xf numFmtId="3" fontId="93" fillId="33" borderId="21" xfId="0" applyNumberFormat="1" applyFont="1" applyFill="1" applyBorder="1" applyAlignment="1">
      <alignment horizontal="right" vertical="center"/>
    </xf>
    <xf numFmtId="180" fontId="93" fillId="33" borderId="21" xfId="62" applyNumberFormat="1" applyFont="1" applyFill="1" applyBorder="1" applyAlignment="1">
      <alignment horizontal="right" vertical="center"/>
    </xf>
    <xf numFmtId="3" fontId="92" fillId="33" borderId="10" xfId="0" applyNumberFormat="1" applyFont="1" applyFill="1" applyBorder="1" applyAlignment="1">
      <alignment horizontal="center" vertical="center"/>
    </xf>
    <xf numFmtId="180" fontId="92" fillId="33" borderId="10" xfId="62" applyNumberFormat="1" applyFont="1" applyFill="1" applyBorder="1" applyAlignment="1">
      <alignment horizontal="center" vertical="center"/>
    </xf>
    <xf numFmtId="0" fontId="112" fillId="33" borderId="0" xfId="0" applyFont="1" applyFill="1" applyBorder="1" applyAlignment="1">
      <alignment vertical="center"/>
    </xf>
    <xf numFmtId="0" fontId="113" fillId="33" borderId="0" xfId="0" applyFont="1" applyFill="1" applyBorder="1" applyAlignment="1">
      <alignment vertical="center"/>
    </xf>
    <xf numFmtId="0" fontId="93" fillId="33" borderId="10" xfId="0" applyFont="1" applyFill="1" applyBorder="1" applyAlignment="1">
      <alignment horizontal="left" vertical="center" wrapText="1"/>
    </xf>
    <xf numFmtId="0" fontId="92" fillId="33" borderId="10" xfId="0" applyFont="1" applyFill="1" applyBorder="1" applyAlignment="1">
      <alignment horizontal="center" vertical="center"/>
    </xf>
    <xf numFmtId="0" fontId="92" fillId="33" borderId="10" xfId="0" applyFont="1" applyFill="1" applyBorder="1" applyAlignment="1">
      <alignment horizontal="center" vertical="center"/>
    </xf>
    <xf numFmtId="0" fontId="92" fillId="33" borderId="10" xfId="0" applyFont="1" applyFill="1" applyBorder="1" applyAlignment="1">
      <alignment vertical="center"/>
    </xf>
    <xf numFmtId="181" fontId="92" fillId="33" borderId="10" xfId="0" applyNumberFormat="1" applyFont="1" applyFill="1" applyBorder="1" applyAlignment="1">
      <alignment vertical="center"/>
    </xf>
    <xf numFmtId="0" fontId="93" fillId="33" borderId="10" xfId="0" applyFont="1" applyFill="1" applyBorder="1" applyAlignment="1">
      <alignment vertical="center" wrapText="1"/>
    </xf>
    <xf numFmtId="181" fontId="93" fillId="33" borderId="10" xfId="0" applyNumberFormat="1" applyFont="1" applyFill="1" applyBorder="1" applyAlignment="1">
      <alignment horizontal="right" vertical="center"/>
    </xf>
    <xf numFmtId="183" fontId="93" fillId="33" borderId="10" xfId="0" applyNumberFormat="1" applyFont="1" applyFill="1" applyBorder="1" applyAlignment="1">
      <alignment horizontal="right" vertical="center"/>
    </xf>
    <xf numFmtId="181" fontId="92" fillId="33" borderId="10" xfId="0" applyNumberFormat="1" applyFont="1" applyFill="1" applyBorder="1" applyAlignment="1">
      <alignment horizontal="right" vertical="center"/>
    </xf>
    <xf numFmtId="183" fontId="92" fillId="33" borderId="10" xfId="0" applyNumberFormat="1" applyFont="1" applyFill="1" applyBorder="1" applyAlignment="1">
      <alignment horizontal="right" vertical="center"/>
    </xf>
    <xf numFmtId="181" fontId="5" fillId="33" borderId="10" xfId="0" applyNumberFormat="1" applyFont="1" applyFill="1" applyBorder="1" applyAlignment="1">
      <alignment horizontal="center" vertical="center"/>
    </xf>
    <xf numFmtId="186" fontId="93" fillId="33" borderId="10" xfId="49" applyNumberFormat="1" applyFont="1" applyFill="1" applyBorder="1" applyAlignment="1">
      <alignment vertical="center"/>
    </xf>
    <xf numFmtId="0" fontId="62" fillId="33" borderId="0" xfId="59" applyFont="1" applyFill="1">
      <alignment/>
      <protection/>
    </xf>
    <xf numFmtId="184" fontId="57" fillId="33" borderId="18" xfId="59" applyNumberFormat="1" applyFont="1" applyFill="1" applyBorder="1" applyAlignment="1" quotePrefix="1">
      <alignment horizontal="right" vertical="center"/>
      <protection/>
    </xf>
    <xf numFmtId="0" fontId="57" fillId="33" borderId="10" xfId="59" applyFont="1" applyFill="1" applyBorder="1" applyAlignment="1">
      <alignment vertical="center"/>
      <protection/>
    </xf>
    <xf numFmtId="3" fontId="57" fillId="33" borderId="10" xfId="59" applyNumberFormat="1" applyFont="1" applyFill="1" applyBorder="1" applyAlignment="1">
      <alignment vertical="center"/>
      <protection/>
    </xf>
    <xf numFmtId="9" fontId="57" fillId="33" borderId="10" xfId="63" applyFont="1" applyFill="1" applyBorder="1" applyAlignment="1">
      <alignment horizontal="right" vertical="center"/>
    </xf>
    <xf numFmtId="9" fontId="57" fillId="33" borderId="10" xfId="62" applyFont="1" applyFill="1" applyBorder="1" applyAlignment="1">
      <alignment vertical="center"/>
    </xf>
    <xf numFmtId="9" fontId="57" fillId="33" borderId="10" xfId="63" applyFont="1" applyFill="1" applyBorder="1" applyAlignment="1" quotePrefix="1">
      <alignment horizontal="center" vertical="center"/>
    </xf>
    <xf numFmtId="0" fontId="63" fillId="33" borderId="0" xfId="0" applyFont="1" applyFill="1" applyAlignment="1">
      <alignment vertical="center"/>
    </xf>
    <xf numFmtId="0" fontId="64" fillId="33" borderId="0" xfId="0" applyFont="1" applyFill="1" applyAlignment="1">
      <alignment vertical="center"/>
    </xf>
    <xf numFmtId="0" fontId="64" fillId="33" borderId="10" xfId="0" applyFont="1" applyFill="1" applyBorder="1" applyAlignment="1">
      <alignment vertical="center"/>
    </xf>
    <xf numFmtId="0" fontId="58" fillId="33" borderId="0" xfId="0" applyFont="1" applyFill="1" applyAlignment="1">
      <alignment/>
    </xf>
    <xf numFmtId="0" fontId="64" fillId="33" borderId="10" xfId="0" applyFont="1" applyFill="1" applyBorder="1" applyAlignment="1">
      <alignment horizontal="left" vertical="center"/>
    </xf>
    <xf numFmtId="49" fontId="64" fillId="33" borderId="0" xfId="0" applyNumberFormat="1" applyFont="1" applyFill="1" applyAlignment="1">
      <alignment vertical="center"/>
    </xf>
    <xf numFmtId="0" fontId="92" fillId="33" borderId="0" xfId="0" applyFont="1" applyFill="1" applyAlignment="1">
      <alignment horizontal="left" vertical="center" wrapText="1"/>
    </xf>
    <xf numFmtId="49" fontId="92" fillId="33" borderId="0" xfId="0" applyNumberFormat="1" applyFont="1" applyFill="1" applyAlignment="1">
      <alignment horizontal="left" vertical="center" wrapText="1"/>
    </xf>
    <xf numFmtId="0" fontId="17" fillId="0" borderId="11" xfId="0" applyFont="1" applyFill="1" applyBorder="1" applyAlignment="1" applyProtection="1">
      <alignment horizontal="center" vertical="top" wrapText="1" readingOrder="1"/>
      <protection locked="0"/>
    </xf>
    <xf numFmtId="0" fontId="17" fillId="0" borderId="10" xfId="0" applyFont="1" applyFill="1" applyBorder="1" applyAlignment="1" applyProtection="1">
      <alignment horizontal="center" vertical="top" wrapText="1" readingOrder="1"/>
      <protection locked="0"/>
    </xf>
    <xf numFmtId="0" fontId="18" fillId="0" borderId="25" xfId="0" applyFont="1" applyFill="1" applyBorder="1" applyAlignment="1" applyProtection="1">
      <alignment vertical="top" wrapText="1" readingOrder="1"/>
      <protection locked="0"/>
    </xf>
    <xf numFmtId="0" fontId="17" fillId="0" borderId="10" xfId="0" applyNumberFormat="1" applyFont="1" applyFill="1" applyBorder="1" applyAlignment="1" applyProtection="1">
      <alignment horizontal="center" vertical="top" wrapText="1" readingOrder="1"/>
      <protection locked="0"/>
    </xf>
    <xf numFmtId="0" fontId="39" fillId="0" borderId="10" xfId="0" applyFont="1" applyBorder="1" applyAlignment="1" applyProtection="1">
      <alignment horizontal="left" vertical="top" wrapText="1" readingOrder="1"/>
      <protection locked="0"/>
    </xf>
    <xf numFmtId="188" fontId="40" fillId="0" borderId="10" xfId="0" applyNumberFormat="1" applyFont="1" applyBorder="1" applyAlignment="1" applyProtection="1">
      <alignment horizontal="right" vertical="top" wrapText="1" readingOrder="1"/>
      <protection locked="0"/>
    </xf>
    <xf numFmtId="0" fontId="17" fillId="0" borderId="16" xfId="0" applyFont="1" applyFill="1" applyBorder="1" applyAlignment="1" applyProtection="1">
      <alignment vertical="top" wrapText="1" readingOrder="1"/>
      <protection locked="0"/>
    </xf>
    <xf numFmtId="188" fontId="39" fillId="0" borderId="24" xfId="0" applyNumberFormat="1" applyFont="1" applyBorder="1" applyAlignment="1" applyProtection="1">
      <alignment horizontal="right" vertical="top" wrapText="1" readingOrder="1"/>
      <protection locked="0"/>
    </xf>
    <xf numFmtId="188" fontId="39" fillId="0" borderId="0" xfId="0" applyNumberFormat="1" applyFont="1" applyBorder="1" applyAlignment="1" applyProtection="1">
      <alignment horizontal="right" vertical="top" wrapText="1" readingOrder="1"/>
      <protection locked="0"/>
    </xf>
    <xf numFmtId="180" fontId="18" fillId="0" borderId="10" xfId="63" applyNumberFormat="1" applyFont="1" applyFill="1" applyBorder="1" applyAlignment="1" applyProtection="1">
      <alignment horizontal="right" vertical="top" wrapText="1" readingOrder="1"/>
      <protection locked="0"/>
    </xf>
    <xf numFmtId="0" fontId="0" fillId="0" borderId="0" xfId="0" applyAlignment="1">
      <alignment horizontal="left" vertical="center"/>
    </xf>
    <xf numFmtId="0" fontId="19" fillId="0" borderId="0" xfId="0" applyFont="1" applyAlignment="1">
      <alignment horizontal="left" vertical="center"/>
    </xf>
    <xf numFmtId="0" fontId="39" fillId="33" borderId="10" xfId="0" applyFont="1" applyFill="1" applyBorder="1" applyAlignment="1">
      <alignment horizontal="left"/>
    </xf>
    <xf numFmtId="3" fontId="40" fillId="33" borderId="10" xfId="0" applyNumberFormat="1" applyFont="1" applyFill="1" applyBorder="1" applyAlignment="1">
      <alignment horizontal="right"/>
    </xf>
    <xf numFmtId="3" fontId="39" fillId="33" borderId="10" xfId="0" applyNumberFormat="1" applyFont="1" applyFill="1" applyBorder="1" applyAlignment="1">
      <alignment horizontal="right"/>
    </xf>
    <xf numFmtId="3" fontId="39" fillId="33" borderId="24" xfId="0" applyNumberFormat="1" applyFont="1" applyFill="1" applyBorder="1" applyAlignment="1">
      <alignment horizontal="right"/>
    </xf>
    <xf numFmtId="188" fontId="40" fillId="0" borderId="18" xfId="0" applyNumberFormat="1" applyFont="1" applyBorder="1" applyAlignment="1" applyProtection="1">
      <alignment horizontal="right" vertical="top" wrapText="1" readingOrder="1"/>
      <protection locked="0"/>
    </xf>
    <xf numFmtId="0" fontId="17" fillId="0" borderId="10" xfId="0" applyFont="1" applyFill="1" applyBorder="1" applyAlignment="1" applyProtection="1">
      <alignment vertical="top" wrapText="1" readingOrder="1"/>
      <protection locked="0"/>
    </xf>
    <xf numFmtId="0" fontId="99" fillId="33" borderId="0" xfId="0" applyFont="1" applyFill="1" applyAlignment="1">
      <alignment horizontal="justify" vertical="center" wrapText="1"/>
    </xf>
    <xf numFmtId="0" fontId="5" fillId="0" borderId="0" xfId="0" applyFont="1" applyAlignment="1">
      <alignment/>
    </xf>
    <xf numFmtId="4" fontId="5" fillId="0" borderId="0" xfId="0" applyNumberFormat="1" applyFont="1" applyFill="1" applyAlignment="1">
      <alignment/>
    </xf>
    <xf numFmtId="0" fontId="5" fillId="0" borderId="0" xfId="0" applyFont="1" applyAlignment="1">
      <alignment horizontal="left"/>
    </xf>
    <xf numFmtId="0" fontId="0" fillId="0" borderId="10" xfId="0" applyFill="1" applyBorder="1" applyAlignment="1">
      <alignment/>
    </xf>
    <xf numFmtId="0" fontId="0" fillId="0" borderId="10" xfId="0" applyBorder="1" applyAlignment="1">
      <alignment/>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189" fontId="0" fillId="0" borderId="0" xfId="0" applyNumberFormat="1" applyBorder="1" applyAlignment="1">
      <alignment/>
    </xf>
    <xf numFmtId="0" fontId="91" fillId="0" borderId="0" xfId="0" applyFont="1" applyFill="1" applyBorder="1" applyAlignment="1">
      <alignment/>
    </xf>
    <xf numFmtId="0" fontId="91" fillId="0" borderId="10" xfId="0" applyFont="1" applyFill="1" applyBorder="1" applyAlignment="1">
      <alignment/>
    </xf>
    <xf numFmtId="3" fontId="96" fillId="33" borderId="0" xfId="0" applyNumberFormat="1" applyFont="1" applyFill="1" applyAlignment="1">
      <alignment vertical="center"/>
    </xf>
    <xf numFmtId="190" fontId="96" fillId="33" borderId="0" xfId="0" applyNumberFormat="1" applyFont="1" applyFill="1" applyAlignment="1">
      <alignment vertical="center"/>
    </xf>
    <xf numFmtId="180" fontId="96" fillId="33" borderId="0" xfId="0" applyNumberFormat="1" applyFont="1" applyFill="1" applyAlignment="1">
      <alignment vertical="center"/>
    </xf>
    <xf numFmtId="0" fontId="58" fillId="33" borderId="0" xfId="0" applyFont="1" applyFill="1" applyAlignment="1">
      <alignment wrapText="1"/>
    </xf>
    <xf numFmtId="186" fontId="0" fillId="0" borderId="0" xfId="49" applyNumberFormat="1" applyFont="1" applyAlignment="1">
      <alignment/>
    </xf>
    <xf numFmtId="0" fontId="82" fillId="33" borderId="10" xfId="46" applyNumberFormat="1" applyFill="1" applyBorder="1" applyAlignment="1" applyProtection="1">
      <alignment horizontal="center" vertical="center"/>
      <protection/>
    </xf>
    <xf numFmtId="0" fontId="93" fillId="33" borderId="0" xfId="0" applyFont="1" applyFill="1" applyBorder="1" applyAlignment="1">
      <alignment vertical="center"/>
    </xf>
    <xf numFmtId="0" fontId="39" fillId="33" borderId="10" xfId="0" applyFont="1" applyFill="1" applyBorder="1" applyAlignment="1">
      <alignment horizontal="center" vertical="center" wrapText="1"/>
    </xf>
    <xf numFmtId="0" fontId="63" fillId="33" borderId="0" xfId="0" applyFont="1" applyFill="1" applyAlignment="1">
      <alignment horizontal="left" vertical="center" wrapText="1"/>
    </xf>
    <xf numFmtId="0" fontId="63" fillId="33" borderId="10" xfId="0" applyFont="1" applyFill="1" applyBorder="1" applyAlignment="1">
      <alignment horizontal="center" vertical="center"/>
    </xf>
    <xf numFmtId="0" fontId="64" fillId="33" borderId="10" xfId="0" applyFont="1" applyFill="1" applyBorder="1" applyAlignment="1">
      <alignment horizontal="center" vertical="center"/>
    </xf>
    <xf numFmtId="3" fontId="39" fillId="33" borderId="10" xfId="0" applyNumberFormat="1" applyFont="1" applyFill="1" applyBorder="1" applyAlignment="1">
      <alignment horizontal="right" vertical="center"/>
    </xf>
    <xf numFmtId="0" fontId="99" fillId="33" borderId="0" xfId="0" applyFont="1" applyFill="1" applyAlignment="1">
      <alignment horizontal="justify" vertical="center" wrapText="1"/>
    </xf>
    <xf numFmtId="0" fontId="98" fillId="33" borderId="0" xfId="0" applyFont="1" applyFill="1" applyAlignment="1">
      <alignment horizontal="left" vertical="center"/>
    </xf>
    <xf numFmtId="0" fontId="98" fillId="0" borderId="10" xfId="0" applyFont="1" applyFill="1" applyBorder="1" applyAlignment="1">
      <alignment vertical="center"/>
    </xf>
    <xf numFmtId="180" fontId="98" fillId="33" borderId="10" xfId="62" applyNumberFormat="1" applyFont="1" applyFill="1" applyBorder="1" applyAlignment="1">
      <alignment vertical="center"/>
    </xf>
    <xf numFmtId="0" fontId="114" fillId="0" borderId="25" xfId="0" applyFont="1" applyBorder="1" applyAlignment="1">
      <alignment/>
    </xf>
    <xf numFmtId="0" fontId="114" fillId="0" borderId="0" xfId="0" applyFont="1" applyBorder="1" applyAlignment="1">
      <alignment/>
    </xf>
    <xf numFmtId="0" fontId="98" fillId="33" borderId="10" xfId="0" applyFont="1" applyFill="1" applyBorder="1" applyAlignment="1">
      <alignment horizontal="center" wrapText="1"/>
    </xf>
    <xf numFmtId="189" fontId="99" fillId="0" borderId="10" xfId="49" applyNumberFormat="1" applyFont="1" applyFill="1" applyBorder="1" applyAlignment="1">
      <alignment/>
    </xf>
    <xf numFmtId="169" fontId="99" fillId="33" borderId="10" xfId="50" applyFont="1" applyFill="1" applyBorder="1" applyAlignment="1">
      <alignment horizontal="right" vertical="center" wrapText="1"/>
    </xf>
    <xf numFmtId="180" fontId="99" fillId="33" borderId="10" xfId="62" applyNumberFormat="1" applyFont="1" applyFill="1" applyBorder="1" applyAlignment="1">
      <alignment horizontal="right" vertical="center" wrapText="1"/>
    </xf>
    <xf numFmtId="189" fontId="99" fillId="0" borderId="10" xfId="49" applyNumberFormat="1" applyFont="1" applyBorder="1" applyAlignment="1">
      <alignment/>
    </xf>
    <xf numFmtId="189" fontId="98" fillId="0" borderId="10" xfId="0" applyNumberFormat="1" applyFont="1" applyBorder="1" applyAlignment="1">
      <alignment/>
    </xf>
    <xf numFmtId="180" fontId="97" fillId="33" borderId="0" xfId="62" applyNumberFormat="1" applyFont="1" applyFill="1" applyAlignment="1">
      <alignment vertical="center"/>
    </xf>
    <xf numFmtId="0" fontId="96" fillId="33" borderId="0" xfId="0" applyFont="1" applyFill="1" applyBorder="1" applyAlignment="1">
      <alignment vertical="center"/>
    </xf>
    <xf numFmtId="0" fontId="40" fillId="33" borderId="0" xfId="0" applyFont="1" applyFill="1" applyBorder="1" applyAlignment="1">
      <alignment horizontal="center" vertical="center"/>
    </xf>
    <xf numFmtId="3" fontId="40" fillId="33" borderId="0" xfId="0" applyNumberFormat="1" applyFont="1" applyFill="1" applyBorder="1" applyAlignment="1">
      <alignment horizontal="right" vertical="center"/>
    </xf>
    <xf numFmtId="180" fontId="40" fillId="33" borderId="0" xfId="62" applyNumberFormat="1" applyFont="1" applyFill="1" applyBorder="1" applyAlignment="1">
      <alignment horizontal="right" vertical="center"/>
    </xf>
    <xf numFmtId="181" fontId="40" fillId="33" borderId="0" xfId="0" applyNumberFormat="1" applyFont="1" applyFill="1" applyBorder="1" applyAlignment="1">
      <alignment vertical="center"/>
    </xf>
    <xf numFmtId="9" fontId="40" fillId="33" borderId="0" xfId="62" applyFont="1" applyFill="1" applyBorder="1" applyAlignment="1">
      <alignment vertical="center"/>
    </xf>
    <xf numFmtId="0" fontId="40" fillId="33" borderId="0" xfId="0" applyFont="1" applyFill="1" applyBorder="1" applyAlignment="1">
      <alignment horizontal="right" vertical="center"/>
    </xf>
    <xf numFmtId="0" fontId="39" fillId="33" borderId="0" xfId="0" applyFont="1" applyFill="1" applyBorder="1" applyAlignment="1">
      <alignment vertical="center"/>
    </xf>
    <xf numFmtId="0" fontId="39" fillId="33" borderId="0" xfId="0" applyFont="1" applyFill="1" applyBorder="1" applyAlignment="1">
      <alignment horizontal="center" vertical="center"/>
    </xf>
    <xf numFmtId="3" fontId="39" fillId="33" borderId="0" xfId="0" applyNumberFormat="1" applyFont="1" applyFill="1" applyBorder="1" applyAlignment="1">
      <alignment horizontal="right" vertical="center"/>
    </xf>
    <xf numFmtId="0" fontId="97" fillId="33" borderId="0" xfId="0" applyFont="1" applyFill="1" applyBorder="1" applyAlignment="1">
      <alignment vertical="center"/>
    </xf>
    <xf numFmtId="188" fontId="93" fillId="33" borderId="0" xfId="0" applyNumberFormat="1" applyFont="1" applyFill="1" applyAlignment="1">
      <alignment vertical="center"/>
    </xf>
    <xf numFmtId="3" fontId="93" fillId="33" borderId="0" xfId="0" applyNumberFormat="1" applyFont="1" applyFill="1" applyAlignment="1">
      <alignment vertical="center"/>
    </xf>
    <xf numFmtId="9" fontId="93" fillId="33" borderId="0" xfId="62" applyFont="1" applyFill="1" applyAlignment="1">
      <alignment vertical="center"/>
    </xf>
    <xf numFmtId="3" fontId="57" fillId="33" borderId="0" xfId="59" applyNumberFormat="1" applyFont="1" applyFill="1" applyBorder="1" applyAlignment="1">
      <alignment vertical="center" wrapText="1"/>
      <protection/>
    </xf>
    <xf numFmtId="180" fontId="57" fillId="33" borderId="0" xfId="62" applyNumberFormat="1" applyFont="1" applyFill="1" applyBorder="1" applyAlignment="1">
      <alignment vertical="center" wrapText="1"/>
    </xf>
    <xf numFmtId="188" fontId="40" fillId="33" borderId="10" xfId="0" applyNumberFormat="1" applyFont="1" applyFill="1" applyBorder="1" applyAlignment="1">
      <alignment horizontal="right"/>
    </xf>
    <xf numFmtId="188" fontId="39" fillId="33" borderId="24" xfId="0" applyNumberFormat="1" applyFont="1" applyFill="1" applyBorder="1" applyAlignment="1">
      <alignment horizontal="right"/>
    </xf>
    <xf numFmtId="186" fontId="99" fillId="33" borderId="10" xfId="50" applyNumberFormat="1" applyFont="1" applyFill="1" applyBorder="1" applyAlignment="1">
      <alignment horizontal="right" vertical="center" wrapText="1"/>
    </xf>
    <xf numFmtId="185" fontId="99" fillId="33" borderId="10" xfId="50" applyNumberFormat="1" applyFont="1" applyFill="1" applyBorder="1" applyAlignment="1">
      <alignment horizontal="right" vertical="center" wrapText="1"/>
    </xf>
    <xf numFmtId="0" fontId="100" fillId="33" borderId="0" xfId="0" applyFont="1" applyFill="1" applyAlignment="1">
      <alignment horizontal="center" wrapText="1"/>
    </xf>
    <xf numFmtId="0" fontId="104" fillId="33" borderId="0" xfId="0" applyFont="1" applyFill="1" applyAlignment="1">
      <alignment vertical="center"/>
    </xf>
    <xf numFmtId="0" fontId="100" fillId="33" borderId="0" xfId="0" applyFont="1" applyFill="1" applyAlignment="1">
      <alignment horizontal="center" vertical="center" wrapText="1"/>
    </xf>
    <xf numFmtId="41" fontId="91" fillId="0" borderId="23" xfId="0" applyNumberFormat="1" applyFont="1" applyBorder="1" applyAlignment="1">
      <alignment horizontal="center"/>
    </xf>
    <xf numFmtId="41" fontId="91" fillId="0" borderId="21" xfId="0" applyNumberFormat="1" applyFont="1" applyBorder="1" applyAlignment="1">
      <alignment horizontal="center"/>
    </xf>
    <xf numFmtId="41" fontId="91" fillId="0" borderId="18" xfId="0" applyNumberFormat="1" applyFont="1" applyBorder="1" applyAlignment="1">
      <alignment horizontal="center"/>
    </xf>
    <xf numFmtId="41" fontId="91" fillId="0" borderId="10" xfId="0" applyNumberFormat="1" applyFont="1" applyBorder="1" applyAlignment="1">
      <alignment horizontal="center"/>
    </xf>
    <xf numFmtId="41" fontId="0" fillId="0" borderId="21" xfId="0" applyNumberFormat="1" applyBorder="1" applyAlignment="1">
      <alignment horizontal="left"/>
    </xf>
    <xf numFmtId="180" fontId="0" fillId="0" borderId="10" xfId="0" applyNumberFormat="1" applyBorder="1" applyAlignment="1">
      <alignment horizontal="center" vertical="center" wrapText="1"/>
    </xf>
    <xf numFmtId="41" fontId="0" fillId="0" borderId="10" xfId="0" applyNumberFormat="1" applyBorder="1" applyAlignment="1">
      <alignment horizontal="left"/>
    </xf>
    <xf numFmtId="41" fontId="0" fillId="0" borderId="10" xfId="0" applyNumberFormat="1" applyFill="1" applyBorder="1" applyAlignment="1">
      <alignment horizontal="left"/>
    </xf>
    <xf numFmtId="180" fontId="0" fillId="0" borderId="10" xfId="0" applyNumberFormat="1" applyFill="1" applyBorder="1" applyAlignment="1">
      <alignment horizontal="center" vertical="center" wrapText="1"/>
    </xf>
    <xf numFmtId="0" fontId="0" fillId="0" borderId="0" xfId="0" applyFill="1" applyAlignment="1">
      <alignment/>
    </xf>
    <xf numFmtId="0" fontId="100" fillId="0" borderId="0" xfId="0" applyFont="1" applyFill="1" applyAlignment="1">
      <alignment wrapText="1"/>
    </xf>
    <xf numFmtId="0" fontId="0" fillId="0" borderId="0" xfId="0" applyAlignment="1">
      <alignment vertical="center"/>
    </xf>
    <xf numFmtId="0" fontId="0" fillId="0" borderId="0" xfId="0" applyAlignment="1">
      <alignment horizontal="center"/>
    </xf>
    <xf numFmtId="41" fontId="0" fillId="2" borderId="10" xfId="0" applyNumberFormat="1" applyFill="1" applyBorder="1" applyAlignment="1">
      <alignment horizontal="left"/>
    </xf>
    <xf numFmtId="180" fontId="0" fillId="2" borderId="10" xfId="0" applyNumberFormat="1" applyFill="1" applyBorder="1" applyAlignment="1">
      <alignment horizontal="center" vertical="center" wrapText="1"/>
    </xf>
    <xf numFmtId="169" fontId="93" fillId="33" borderId="10" xfId="50" applyFont="1" applyFill="1" applyBorder="1" applyAlignment="1">
      <alignment vertical="center"/>
    </xf>
    <xf numFmtId="169" fontId="92" fillId="33" borderId="10" xfId="50" applyFont="1" applyFill="1" applyBorder="1" applyAlignment="1">
      <alignment vertical="center"/>
    </xf>
    <xf numFmtId="180" fontId="92" fillId="33" borderId="10" xfId="62" applyNumberFormat="1" applyFont="1" applyFill="1" applyBorder="1" applyAlignment="1">
      <alignment vertical="center"/>
    </xf>
    <xf numFmtId="3" fontId="98" fillId="0" borderId="10" xfId="0" applyNumberFormat="1" applyFont="1" applyBorder="1" applyAlignment="1">
      <alignment/>
    </xf>
    <xf numFmtId="3" fontId="99" fillId="0" borderId="10" xfId="0" applyNumberFormat="1" applyFont="1" applyBorder="1" applyAlignment="1">
      <alignment/>
    </xf>
    <xf numFmtId="0" fontId="114" fillId="0" borderId="0" xfId="0" applyFont="1" applyFill="1" applyBorder="1" applyAlignment="1">
      <alignment/>
    </xf>
    <xf numFmtId="171" fontId="99" fillId="33" borderId="10" xfId="0" applyNumberFormat="1" applyFont="1" applyFill="1" applyBorder="1" applyAlignment="1">
      <alignment vertical="center"/>
    </xf>
    <xf numFmtId="171" fontId="98" fillId="33" borderId="10" xfId="0" applyNumberFormat="1" applyFont="1" applyFill="1" applyBorder="1" applyAlignment="1">
      <alignment vertical="center"/>
    </xf>
    <xf numFmtId="171" fontId="99" fillId="33" borderId="10" xfId="50" applyNumberFormat="1" applyFont="1" applyFill="1" applyBorder="1" applyAlignment="1">
      <alignment horizontal="right" vertical="center" wrapText="1"/>
    </xf>
    <xf numFmtId="171" fontId="98" fillId="33" borderId="10" xfId="50" applyNumberFormat="1" applyFont="1" applyFill="1" applyBorder="1" applyAlignment="1">
      <alignment horizontal="right" vertical="center" wrapText="1"/>
    </xf>
    <xf numFmtId="0" fontId="92" fillId="33" borderId="10" xfId="0" applyFont="1" applyFill="1" applyBorder="1" applyAlignment="1">
      <alignment horizontal="center" vertical="center" wrapText="1"/>
    </xf>
    <xf numFmtId="3" fontId="98" fillId="0" borderId="10" xfId="49" applyNumberFormat="1" applyFont="1" applyBorder="1" applyAlignment="1">
      <alignment/>
    </xf>
    <xf numFmtId="3" fontId="99" fillId="0" borderId="10" xfId="49" applyNumberFormat="1" applyFont="1" applyBorder="1" applyAlignment="1">
      <alignment/>
    </xf>
    <xf numFmtId="181" fontId="98" fillId="0" borderId="10" xfId="49" applyNumberFormat="1" applyFont="1" applyBorder="1" applyAlignment="1">
      <alignment/>
    </xf>
    <xf numFmtId="181" fontId="98" fillId="33" borderId="10" xfId="62" applyNumberFormat="1" applyFont="1" applyFill="1" applyBorder="1" applyAlignment="1">
      <alignment vertical="center"/>
    </xf>
    <xf numFmtId="181" fontId="99" fillId="0" borderId="10" xfId="49" applyNumberFormat="1" applyFont="1" applyBorder="1" applyAlignment="1">
      <alignment/>
    </xf>
    <xf numFmtId="181" fontId="99" fillId="33" borderId="10" xfId="62" applyNumberFormat="1" applyFont="1" applyFill="1" applyBorder="1" applyAlignment="1">
      <alignment vertical="center"/>
    </xf>
    <xf numFmtId="180" fontId="99" fillId="33" borderId="10" xfId="0" applyNumberFormat="1" applyFont="1" applyFill="1" applyBorder="1" applyAlignment="1">
      <alignment vertical="center"/>
    </xf>
    <xf numFmtId="192" fontId="99" fillId="33" borderId="10" xfId="0" applyNumberFormat="1" applyFont="1" applyFill="1" applyBorder="1" applyAlignment="1">
      <alignment vertical="center"/>
    </xf>
    <xf numFmtId="180" fontId="98" fillId="33" borderId="10" xfId="0" applyNumberFormat="1" applyFont="1" applyFill="1" applyBorder="1" applyAlignment="1">
      <alignment vertical="center"/>
    </xf>
    <xf numFmtId="192" fontId="98" fillId="33" borderId="10" xfId="0" applyNumberFormat="1" applyFont="1" applyFill="1" applyBorder="1" applyAlignment="1">
      <alignment vertical="center"/>
    </xf>
    <xf numFmtId="0" fontId="92" fillId="0" borderId="0" xfId="0" applyFont="1" applyAlignment="1">
      <alignment/>
    </xf>
    <xf numFmtId="0" fontId="115" fillId="0" borderId="0" xfId="0" applyFont="1" applyFill="1" applyBorder="1" applyAlignment="1">
      <alignment/>
    </xf>
    <xf numFmtId="0" fontId="92" fillId="0" borderId="22" xfId="0" applyFont="1" applyFill="1" applyBorder="1" applyAlignment="1">
      <alignment horizontal="center" vertical="center" wrapText="1"/>
    </xf>
    <xf numFmtId="0" fontId="93" fillId="0" borderId="10" xfId="0" applyFont="1" applyBorder="1" applyAlignment="1">
      <alignment/>
    </xf>
    <xf numFmtId="3" fontId="93" fillId="0" borderId="10" xfId="0" applyNumberFormat="1" applyFont="1" applyBorder="1" applyAlignment="1">
      <alignment/>
    </xf>
    <xf numFmtId="183" fontId="93" fillId="0" borderId="10" xfId="0" applyNumberFormat="1" applyFont="1" applyBorder="1" applyAlignment="1">
      <alignment/>
    </xf>
    <xf numFmtId="0" fontId="92" fillId="0" borderId="10" xfId="0" applyFont="1" applyBorder="1" applyAlignment="1">
      <alignment/>
    </xf>
    <xf numFmtId="3" fontId="92" fillId="0" borderId="10" xfId="0" applyNumberFormat="1" applyFont="1" applyBorder="1" applyAlignment="1">
      <alignment/>
    </xf>
    <xf numFmtId="183" fontId="92" fillId="0" borderId="10" xfId="0" applyNumberFormat="1" applyFont="1" applyBorder="1" applyAlignment="1">
      <alignment/>
    </xf>
    <xf numFmtId="3" fontId="92" fillId="0" borderId="10" xfId="0" applyNumberFormat="1" applyFont="1" applyBorder="1" applyAlignment="1">
      <alignment wrapText="1"/>
    </xf>
    <xf numFmtId="192" fontId="92" fillId="33" borderId="10" xfId="0" applyNumberFormat="1" applyFont="1" applyFill="1" applyBorder="1" applyAlignment="1">
      <alignment vertical="center"/>
    </xf>
    <xf numFmtId="0" fontId="116" fillId="0" borderId="0" xfId="0" applyFont="1" applyFill="1" applyBorder="1" applyAlignment="1">
      <alignment/>
    </xf>
    <xf numFmtId="192" fontId="116" fillId="0" borderId="0" xfId="0" applyNumberFormat="1" applyFont="1" applyFill="1" applyBorder="1" applyAlignment="1">
      <alignment/>
    </xf>
    <xf numFmtId="180" fontId="116" fillId="0" borderId="0" xfId="0" applyNumberFormat="1" applyFont="1" applyFill="1" applyBorder="1" applyAlignment="1">
      <alignment/>
    </xf>
    <xf numFmtId="180" fontId="116" fillId="0" borderId="0" xfId="62" applyNumberFormat="1" applyFont="1" applyFill="1" applyBorder="1" applyAlignment="1">
      <alignment/>
    </xf>
    <xf numFmtId="0" fontId="116" fillId="0" borderId="0" xfId="0" applyFont="1" applyFill="1" applyBorder="1" applyAlignment="1">
      <alignment horizontal="right"/>
    </xf>
    <xf numFmtId="0" fontId="5" fillId="33" borderId="10" xfId="0" applyFont="1" applyFill="1" applyBorder="1" applyAlignment="1">
      <alignment horizontal="left" vertical="center"/>
    </xf>
    <xf numFmtId="0" fontId="6" fillId="33" borderId="10" xfId="0" applyFont="1" applyFill="1" applyBorder="1" applyAlignment="1">
      <alignment horizontal="left" vertical="center"/>
    </xf>
    <xf numFmtId="180" fontId="99" fillId="33" borderId="10" xfId="62" applyNumberFormat="1" applyFont="1" applyFill="1" applyBorder="1" applyAlignment="1">
      <alignment vertical="center"/>
    </xf>
    <xf numFmtId="0" fontId="92" fillId="33" borderId="0" xfId="0" applyFont="1" applyFill="1" applyBorder="1" applyAlignment="1">
      <alignment vertical="center"/>
    </xf>
    <xf numFmtId="0" fontId="92" fillId="33" borderId="10" xfId="0" applyFont="1" applyFill="1" applyBorder="1" applyAlignment="1">
      <alignment horizontal="center" vertical="center" wrapText="1"/>
    </xf>
    <xf numFmtId="193" fontId="93" fillId="33" borderId="10" xfId="0" applyNumberFormat="1" applyFont="1" applyFill="1" applyBorder="1" applyAlignment="1">
      <alignment horizontal="right" vertical="center"/>
    </xf>
    <xf numFmtId="0" fontId="92" fillId="33" borderId="10" xfId="0" applyFont="1" applyFill="1" applyBorder="1" applyAlignment="1">
      <alignment horizontal="right" vertical="center"/>
    </xf>
    <xf numFmtId="193" fontId="92" fillId="33" borderId="10" xfId="0" applyNumberFormat="1" applyFont="1" applyFill="1" applyBorder="1" applyAlignment="1">
      <alignment horizontal="right" vertical="center"/>
    </xf>
    <xf numFmtId="193" fontId="0" fillId="0" borderId="0" xfId="0" applyNumberFormat="1" applyAlignment="1">
      <alignment/>
    </xf>
    <xf numFmtId="0" fontId="92" fillId="33" borderId="0" xfId="0" applyFont="1" applyFill="1" applyBorder="1" applyAlignment="1">
      <alignment horizontal="center" vertical="center" wrapText="1"/>
    </xf>
    <xf numFmtId="193" fontId="93" fillId="33" borderId="0" xfId="0" applyNumberFormat="1" applyFont="1" applyFill="1" applyBorder="1" applyAlignment="1">
      <alignment horizontal="right" vertical="center"/>
    </xf>
    <xf numFmtId="183" fontId="93" fillId="33" borderId="0" xfId="0" applyNumberFormat="1" applyFont="1" applyFill="1" applyBorder="1" applyAlignment="1">
      <alignment horizontal="right" vertical="center"/>
    </xf>
    <xf numFmtId="193" fontId="92" fillId="33" borderId="0" xfId="0" applyNumberFormat="1" applyFont="1" applyFill="1" applyBorder="1" applyAlignment="1">
      <alignment horizontal="right" vertical="center"/>
    </xf>
    <xf numFmtId="183" fontId="92" fillId="33" borderId="0" xfId="0" applyNumberFormat="1" applyFont="1" applyFill="1" applyBorder="1" applyAlignment="1">
      <alignment horizontal="right" vertical="center"/>
    </xf>
    <xf numFmtId="0" fontId="93" fillId="33" borderId="10" xfId="0" applyFont="1" applyFill="1" applyBorder="1" applyAlignment="1">
      <alignment horizontal="left" vertical="center"/>
    </xf>
    <xf numFmtId="0" fontId="92" fillId="33" borderId="10" xfId="0" applyFont="1" applyFill="1" applyBorder="1" applyAlignment="1">
      <alignment horizontal="left" vertical="center"/>
    </xf>
    <xf numFmtId="0" fontId="91" fillId="0" borderId="0" xfId="0" applyFont="1" applyAlignment="1">
      <alignment/>
    </xf>
    <xf numFmtId="3" fontId="99" fillId="33" borderId="10" xfId="0" applyNumberFormat="1" applyFont="1" applyFill="1" applyBorder="1" applyAlignment="1">
      <alignment vertical="center"/>
    </xf>
    <xf numFmtId="10" fontId="99" fillId="0" borderId="10" xfId="62" applyNumberFormat="1" applyFont="1" applyBorder="1" applyAlignment="1">
      <alignment/>
    </xf>
    <xf numFmtId="3" fontId="98" fillId="33" borderId="10" xfId="49" applyNumberFormat="1" applyFont="1" applyFill="1" applyBorder="1" applyAlignment="1">
      <alignment horizontal="right" vertical="center"/>
    </xf>
    <xf numFmtId="10" fontId="98" fillId="0" borderId="10" xfId="62" applyNumberFormat="1" applyFont="1" applyBorder="1" applyAlignment="1">
      <alignment/>
    </xf>
    <xf numFmtId="41" fontId="98" fillId="33" borderId="10" xfId="0" applyNumberFormat="1" applyFont="1" applyFill="1" applyBorder="1" applyAlignment="1">
      <alignment vertical="center"/>
    </xf>
    <xf numFmtId="41" fontId="99" fillId="33" borderId="10" xfId="0" applyNumberFormat="1" applyFont="1" applyFill="1" applyBorder="1" applyAlignment="1">
      <alignment vertical="center"/>
    </xf>
    <xf numFmtId="0" fontId="104" fillId="33" borderId="0" xfId="0" applyFont="1" applyFill="1" applyAlignment="1">
      <alignment horizontal="center"/>
    </xf>
    <xf numFmtId="0" fontId="106" fillId="33" borderId="0" xfId="0" applyFont="1" applyFill="1" applyAlignment="1">
      <alignment horizontal="center" vertical="center"/>
    </xf>
    <xf numFmtId="0" fontId="104" fillId="33" borderId="0" xfId="0" applyFont="1" applyFill="1" applyAlignment="1">
      <alignment horizontal="center" vertical="center"/>
    </xf>
    <xf numFmtId="0" fontId="117" fillId="33" borderId="0" xfId="0" applyFont="1" applyFill="1" applyBorder="1" applyAlignment="1">
      <alignment horizontal="left" vertical="center" wrapText="1"/>
    </xf>
    <xf numFmtId="0" fontId="8" fillId="33" borderId="0" xfId="60" applyFont="1" applyFill="1" applyBorder="1" applyAlignment="1" applyProtection="1">
      <alignment horizontal="center" vertical="center"/>
      <protection/>
    </xf>
    <xf numFmtId="0" fontId="9" fillId="33" borderId="0" xfId="0" applyFont="1" applyFill="1" applyBorder="1" applyAlignment="1">
      <alignment horizontal="justify" vertical="center" wrapText="1"/>
    </xf>
    <xf numFmtId="0" fontId="118" fillId="33" borderId="0" xfId="0" applyFont="1" applyFill="1" applyBorder="1" applyAlignment="1">
      <alignment horizontal="center" wrapText="1"/>
    </xf>
    <xf numFmtId="0" fontId="13" fillId="33" borderId="26" xfId="0" applyFont="1" applyFill="1" applyBorder="1" applyAlignment="1">
      <alignment horizontal="left" vertical="center"/>
    </xf>
    <xf numFmtId="0" fontId="13" fillId="33" borderId="17" xfId="0" applyFont="1" applyFill="1" applyBorder="1" applyAlignment="1">
      <alignment horizontal="left" vertical="center"/>
    </xf>
    <xf numFmtId="0" fontId="13" fillId="33" borderId="18" xfId="0" applyFont="1" applyFill="1" applyBorder="1" applyAlignment="1">
      <alignment horizontal="left" vertical="center"/>
    </xf>
    <xf numFmtId="0" fontId="111" fillId="33" borderId="0" xfId="0" applyFont="1" applyFill="1" applyBorder="1" applyAlignment="1">
      <alignment horizontal="left" vertical="center"/>
    </xf>
    <xf numFmtId="0" fontId="16" fillId="33" borderId="0" xfId="60" applyFont="1" applyFill="1" applyBorder="1" applyAlignment="1" applyProtection="1">
      <alignment horizontal="center" vertical="center"/>
      <protection/>
    </xf>
    <xf numFmtId="0" fontId="16" fillId="33" borderId="27" xfId="60" applyFont="1" applyFill="1" applyBorder="1" applyAlignment="1" applyProtection="1">
      <alignment horizontal="center" vertical="center"/>
      <protection/>
    </xf>
    <xf numFmtId="0" fontId="15" fillId="33" borderId="28" xfId="60" applyFont="1" applyFill="1" applyBorder="1" applyAlignment="1" applyProtection="1">
      <alignment horizontal="left" vertical="center"/>
      <protection/>
    </xf>
    <xf numFmtId="0" fontId="15" fillId="33" borderId="29" xfId="60" applyFont="1" applyFill="1" applyBorder="1" applyAlignment="1" applyProtection="1">
      <alignment horizontal="left" vertical="center"/>
      <protection/>
    </xf>
    <xf numFmtId="0" fontId="15" fillId="33" borderId="30" xfId="60" applyFont="1" applyFill="1" applyBorder="1" applyAlignment="1" applyProtection="1">
      <alignment horizontal="left" vertical="center"/>
      <protection/>
    </xf>
    <xf numFmtId="0" fontId="92" fillId="0" borderId="26" xfId="0" applyFont="1" applyFill="1" applyBorder="1" applyAlignment="1">
      <alignment horizontal="left" vertical="center"/>
    </xf>
    <xf numFmtId="0" fontId="92" fillId="0" borderId="22" xfId="0" applyFont="1" applyFill="1" applyBorder="1" applyAlignment="1">
      <alignment horizontal="left" vertical="center"/>
    </xf>
    <xf numFmtId="49" fontId="92" fillId="0" borderId="17" xfId="0" applyNumberFormat="1" applyFont="1" applyFill="1" applyBorder="1" applyAlignment="1">
      <alignment horizontal="center"/>
    </xf>
    <xf numFmtId="0" fontId="92" fillId="0" borderId="26" xfId="0" applyFont="1" applyFill="1" applyBorder="1" applyAlignment="1">
      <alignment horizontal="center" vertical="center" wrapText="1"/>
    </xf>
    <xf numFmtId="0" fontId="92" fillId="0" borderId="22" xfId="0" applyFont="1" applyFill="1" applyBorder="1" applyAlignment="1">
      <alignment horizontal="center" vertical="center" wrapText="1"/>
    </xf>
    <xf numFmtId="0" fontId="5" fillId="33" borderId="10" xfId="0" applyFont="1" applyFill="1" applyBorder="1" applyAlignment="1">
      <alignment horizontal="center" vertical="center"/>
    </xf>
    <xf numFmtId="0" fontId="92" fillId="33" borderId="10" xfId="0" applyFont="1" applyFill="1" applyBorder="1" applyAlignment="1">
      <alignment horizontal="center" vertical="center"/>
    </xf>
    <xf numFmtId="0" fontId="92" fillId="33" borderId="0" xfId="0" applyFont="1" applyFill="1" applyBorder="1" applyAlignment="1">
      <alignment horizontal="center" vertical="center"/>
    </xf>
    <xf numFmtId="0" fontId="92" fillId="33" borderId="25" xfId="0" applyFont="1" applyFill="1" applyBorder="1" applyAlignment="1">
      <alignment vertical="center"/>
    </xf>
    <xf numFmtId="0" fontId="92" fillId="33" borderId="0" xfId="0" applyFont="1" applyFill="1" applyBorder="1" applyAlignment="1">
      <alignment vertical="center"/>
    </xf>
    <xf numFmtId="0" fontId="93" fillId="33" borderId="0" xfId="0" applyFont="1" applyFill="1" applyAlignment="1">
      <alignment horizontal="justify" vertical="center" wrapText="1"/>
    </xf>
    <xf numFmtId="0" fontId="92" fillId="33" borderId="10" xfId="0" applyFont="1" applyFill="1" applyBorder="1" applyAlignment="1">
      <alignment horizontal="left" vertical="top"/>
    </xf>
    <xf numFmtId="0" fontId="92" fillId="33" borderId="10" xfId="0" applyFont="1" applyFill="1" applyBorder="1" applyAlignment="1">
      <alignment horizontal="center" vertical="center" wrapText="1"/>
    </xf>
    <xf numFmtId="0" fontId="95" fillId="33" borderId="0" xfId="0" applyFont="1" applyFill="1" applyAlignment="1">
      <alignment horizontal="left" vertical="center" wrapText="1"/>
    </xf>
    <xf numFmtId="0" fontId="39" fillId="33" borderId="23" xfId="0" applyFont="1" applyFill="1" applyBorder="1" applyAlignment="1">
      <alignment horizontal="center" vertical="center" wrapText="1"/>
    </xf>
    <xf numFmtId="181" fontId="40" fillId="33" borderId="23" xfId="0" applyNumberFormat="1" applyFont="1" applyFill="1" applyBorder="1" applyAlignment="1">
      <alignment horizontal="center" vertical="center"/>
    </xf>
    <xf numFmtId="181" fontId="40" fillId="33" borderId="21" xfId="0" applyNumberFormat="1" applyFont="1" applyFill="1" applyBorder="1" applyAlignment="1">
      <alignment horizontal="center" vertical="center"/>
    </xf>
    <xf numFmtId="3" fontId="40" fillId="33" borderId="23" xfId="0" applyNumberFormat="1" applyFont="1" applyFill="1" applyBorder="1" applyAlignment="1">
      <alignment horizontal="center" vertical="center"/>
    </xf>
    <xf numFmtId="3" fontId="40" fillId="33" borderId="21" xfId="0" applyNumberFormat="1" applyFont="1" applyFill="1" applyBorder="1" applyAlignment="1">
      <alignment horizontal="center" vertical="center"/>
    </xf>
    <xf numFmtId="183" fontId="96" fillId="33" borderId="23" xfId="0" applyNumberFormat="1" applyFont="1" applyFill="1" applyBorder="1" applyAlignment="1">
      <alignment horizontal="center" vertical="center"/>
    </xf>
    <xf numFmtId="183" fontId="96" fillId="33" borderId="21" xfId="0" applyNumberFormat="1" applyFont="1" applyFill="1" applyBorder="1" applyAlignment="1">
      <alignment horizontal="center" vertical="center"/>
    </xf>
    <xf numFmtId="0" fontId="39" fillId="33" borderId="21" xfId="0" applyFont="1" applyFill="1" applyBorder="1" applyAlignment="1">
      <alignment horizontal="center" vertical="center" wrapText="1"/>
    </xf>
    <xf numFmtId="0" fontId="96" fillId="33" borderId="0" xfId="0" applyFont="1" applyFill="1" applyAlignment="1">
      <alignment horizontal="justify" vertical="top" wrapText="1"/>
    </xf>
    <xf numFmtId="0" fontId="39" fillId="33" borderId="0" xfId="0" applyFont="1" applyFill="1" applyAlignment="1">
      <alignment horizontal="left" vertical="center" wrapText="1"/>
    </xf>
    <xf numFmtId="181" fontId="39" fillId="33" borderId="16" xfId="0" applyNumberFormat="1" applyFont="1" applyFill="1" applyBorder="1" applyAlignment="1">
      <alignment horizontal="right" vertical="center"/>
    </xf>
    <xf numFmtId="181" fontId="39" fillId="33" borderId="18" xfId="0" applyNumberFormat="1" applyFont="1" applyFill="1" applyBorder="1" applyAlignment="1">
      <alignment horizontal="right" vertical="center"/>
    </xf>
    <xf numFmtId="181" fontId="40" fillId="33" borderId="16" xfId="0" applyNumberFormat="1" applyFont="1" applyFill="1" applyBorder="1" applyAlignment="1">
      <alignment horizontal="right" vertical="center"/>
    </xf>
    <xf numFmtId="181" fontId="40" fillId="33" borderId="18" xfId="0" applyNumberFormat="1" applyFont="1" applyFill="1" applyBorder="1" applyAlignment="1">
      <alignment horizontal="right" vertical="center"/>
    </xf>
    <xf numFmtId="0" fontId="39" fillId="33" borderId="11" xfId="0" applyFont="1" applyFill="1" applyBorder="1" applyAlignment="1">
      <alignment horizontal="center" vertical="center" wrapText="1"/>
    </xf>
    <xf numFmtId="0" fontId="39" fillId="33" borderId="12" xfId="0" applyFont="1" applyFill="1" applyBorder="1" applyAlignment="1">
      <alignment horizontal="center" vertical="center" wrapText="1"/>
    </xf>
    <xf numFmtId="0" fontId="39" fillId="33" borderId="13" xfId="0" applyFont="1" applyFill="1" applyBorder="1" applyAlignment="1">
      <alignment horizontal="center" vertical="center" wrapText="1"/>
    </xf>
    <xf numFmtId="0" fontId="39" fillId="33" borderId="14" xfId="0" applyFont="1" applyFill="1" applyBorder="1" applyAlignment="1">
      <alignment horizontal="center" vertical="center" wrapText="1"/>
    </xf>
    <xf numFmtId="0" fontId="40" fillId="33" borderId="0" xfId="0" applyFont="1" applyFill="1" applyBorder="1" applyAlignment="1">
      <alignment horizontal="center" vertical="center" wrapText="1"/>
    </xf>
    <xf numFmtId="0" fontId="96" fillId="33" borderId="0" xfId="0" applyFont="1" applyFill="1" applyAlignment="1">
      <alignment horizontal="justify" vertical="top"/>
    </xf>
    <xf numFmtId="0" fontId="96" fillId="33" borderId="0" xfId="0" applyFont="1" applyFill="1" applyAlignment="1">
      <alignment horizontal="center" vertical="center" wrapText="1"/>
    </xf>
    <xf numFmtId="0" fontId="40" fillId="33" borderId="23" xfId="0" applyFont="1" applyFill="1" applyBorder="1" applyAlignment="1">
      <alignment horizontal="center" vertical="center" wrapText="1"/>
    </xf>
    <xf numFmtId="0" fontId="40" fillId="33" borderId="24" xfId="0" applyFont="1" applyFill="1" applyBorder="1" applyAlignment="1">
      <alignment horizontal="center" vertical="center" wrapText="1"/>
    </xf>
    <xf numFmtId="0" fontId="40" fillId="33" borderId="21" xfId="0" applyFont="1" applyFill="1" applyBorder="1" applyAlignment="1">
      <alignment horizontal="center" vertical="center" wrapText="1"/>
    </xf>
    <xf numFmtId="183" fontId="40" fillId="33" borderId="18" xfId="62" applyNumberFormat="1" applyFont="1" applyFill="1" applyBorder="1" applyAlignment="1">
      <alignment horizontal="center" vertical="center"/>
    </xf>
    <xf numFmtId="0" fontId="119" fillId="0" borderId="0" xfId="0" applyFont="1" applyBorder="1" applyAlignment="1">
      <alignment horizontal="left" vertical="center" wrapText="1"/>
    </xf>
    <xf numFmtId="0" fontId="39" fillId="33" borderId="0" xfId="0" applyFont="1" applyFill="1" applyBorder="1" applyAlignment="1">
      <alignment horizontal="center" vertical="center" wrapText="1"/>
    </xf>
    <xf numFmtId="0" fontId="99" fillId="33" borderId="0" xfId="0" applyFont="1" applyFill="1" applyAlignment="1">
      <alignment horizontal="justify" vertical="center" wrapText="1"/>
    </xf>
    <xf numFmtId="0" fontId="98" fillId="33" borderId="0" xfId="0" applyFont="1" applyFill="1" applyAlignment="1">
      <alignment horizontal="left" vertical="center" wrapText="1"/>
    </xf>
    <xf numFmtId="0" fontId="94" fillId="33" borderId="0" xfId="0" applyFont="1" applyFill="1" applyAlignment="1">
      <alignment horizontal="left" vertical="center" wrapText="1"/>
    </xf>
    <xf numFmtId="0" fontId="17" fillId="0" borderId="16" xfId="0" applyFont="1" applyFill="1" applyBorder="1" applyAlignment="1" applyProtection="1">
      <alignment horizontal="center" vertical="top" wrapText="1" readingOrder="1"/>
      <protection locked="0"/>
    </xf>
    <xf numFmtId="0" fontId="17" fillId="0" borderId="17" xfId="0" applyFont="1" applyFill="1" applyBorder="1" applyAlignment="1" applyProtection="1">
      <alignment horizontal="center" vertical="top" wrapText="1" readingOrder="1"/>
      <protection locked="0"/>
    </xf>
    <xf numFmtId="0" fontId="17" fillId="0" borderId="18" xfId="0" applyFont="1" applyFill="1" applyBorder="1" applyAlignment="1" applyProtection="1">
      <alignment horizontal="center" vertical="top" wrapText="1" readingOrder="1"/>
      <protection locked="0"/>
    </xf>
    <xf numFmtId="0" fontId="92" fillId="33" borderId="26" xfId="0" applyFont="1" applyFill="1" applyBorder="1" applyAlignment="1">
      <alignment horizontal="left" vertical="center" wrapText="1"/>
    </xf>
    <xf numFmtId="0" fontId="92" fillId="33" borderId="0" xfId="0" applyFont="1" applyFill="1" applyBorder="1" applyAlignment="1">
      <alignment horizontal="left" vertical="center" wrapText="1"/>
    </xf>
    <xf numFmtId="0" fontId="92" fillId="33" borderId="0" xfId="0" applyFont="1" applyFill="1" applyAlignment="1">
      <alignment horizontal="left" vertical="center" wrapText="1"/>
    </xf>
    <xf numFmtId="49" fontId="92" fillId="33" borderId="0" xfId="0" applyNumberFormat="1" applyFont="1" applyFill="1" applyAlignment="1">
      <alignment horizontal="left" vertical="center" wrapText="1"/>
    </xf>
    <xf numFmtId="0" fontId="91" fillId="0" borderId="16" xfId="0" applyFont="1" applyFill="1" applyBorder="1" applyAlignment="1">
      <alignment horizontal="left" vertical="center"/>
    </xf>
    <xf numFmtId="0" fontId="91" fillId="0" borderId="17" xfId="0" applyFont="1" applyFill="1" applyBorder="1" applyAlignment="1">
      <alignment horizontal="left" vertical="center"/>
    </xf>
    <xf numFmtId="0" fontId="91" fillId="0" borderId="18" xfId="0" applyFont="1" applyFill="1" applyBorder="1" applyAlignment="1">
      <alignment horizontal="left" vertical="center"/>
    </xf>
    <xf numFmtId="0" fontId="0" fillId="0" borderId="16" xfId="0" applyFill="1" applyBorder="1" applyAlignment="1">
      <alignment horizontal="lef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58" fillId="33" borderId="0" xfId="59" applyFont="1" applyFill="1" applyAlignment="1">
      <alignment horizontal="justify" vertical="center"/>
      <protection/>
    </xf>
    <xf numFmtId="0" fontId="57" fillId="33" borderId="10" xfId="59" applyFont="1" applyFill="1" applyBorder="1" applyAlignment="1">
      <alignment horizontal="center" vertical="center"/>
      <protection/>
    </xf>
    <xf numFmtId="0" fontId="57" fillId="33" borderId="16" xfId="59" applyFont="1" applyFill="1" applyBorder="1" applyAlignment="1">
      <alignment horizontal="center" vertical="center"/>
      <protection/>
    </xf>
    <xf numFmtId="0" fontId="57" fillId="33" borderId="18" xfId="59" applyFont="1" applyFill="1" applyBorder="1" applyAlignment="1">
      <alignment horizontal="center" vertical="center"/>
      <protection/>
    </xf>
    <xf numFmtId="0" fontId="58" fillId="33" borderId="24" xfId="59" applyFont="1" applyFill="1" applyBorder="1" applyAlignment="1">
      <alignment horizontal="center" vertical="center" wrapText="1"/>
      <protection/>
    </xf>
    <xf numFmtId="0" fontId="58" fillId="33" borderId="21" xfId="59" applyFont="1" applyFill="1" applyBorder="1" applyAlignment="1">
      <alignment horizontal="center" vertical="center" wrapText="1"/>
      <protection/>
    </xf>
    <xf numFmtId="3" fontId="57" fillId="33" borderId="16" xfId="59" applyNumberFormat="1" applyFont="1" applyFill="1" applyBorder="1" applyAlignment="1">
      <alignment horizontal="center" vertical="center"/>
      <protection/>
    </xf>
    <xf numFmtId="3" fontId="57" fillId="33" borderId="17" xfId="59" applyNumberFormat="1" applyFont="1" applyFill="1" applyBorder="1" applyAlignment="1">
      <alignment horizontal="center" vertical="center"/>
      <protection/>
    </xf>
    <xf numFmtId="3" fontId="57" fillId="33" borderId="18" xfId="59" applyNumberFormat="1" applyFont="1" applyFill="1" applyBorder="1" applyAlignment="1">
      <alignment horizontal="center" vertical="center"/>
      <protection/>
    </xf>
    <xf numFmtId="3" fontId="57" fillId="33" borderId="11" xfId="59" applyNumberFormat="1" applyFont="1" applyFill="1" applyBorder="1" applyAlignment="1">
      <alignment horizontal="center" vertical="center"/>
      <protection/>
    </xf>
    <xf numFmtId="3" fontId="57" fillId="33" borderId="12" xfId="59" applyNumberFormat="1" applyFont="1" applyFill="1" applyBorder="1" applyAlignment="1">
      <alignment horizontal="center" vertical="center"/>
      <protection/>
    </xf>
    <xf numFmtId="0" fontId="57" fillId="33" borderId="11" xfId="59" applyFont="1" applyFill="1" applyBorder="1" applyAlignment="1">
      <alignment horizontal="center" vertical="distributed"/>
      <protection/>
    </xf>
    <xf numFmtId="0" fontId="57" fillId="33" borderId="26" xfId="59" applyFont="1" applyFill="1" applyBorder="1" applyAlignment="1">
      <alignment horizontal="center" vertical="distributed"/>
      <protection/>
    </xf>
    <xf numFmtId="0" fontId="57" fillId="33" borderId="12" xfId="59" applyFont="1" applyFill="1" applyBorder="1" applyAlignment="1">
      <alignment horizontal="center" vertical="distributed"/>
      <protection/>
    </xf>
    <xf numFmtId="0" fontId="57" fillId="33" borderId="25" xfId="59" applyFont="1" applyFill="1" applyBorder="1" applyAlignment="1">
      <alignment horizontal="center" vertical="distributed"/>
      <protection/>
    </xf>
    <xf numFmtId="0" fontId="57" fillId="33" borderId="0" xfId="59" applyFont="1" applyFill="1" applyBorder="1" applyAlignment="1">
      <alignment horizontal="center" vertical="distributed"/>
      <protection/>
    </xf>
    <xf numFmtId="0" fontId="57" fillId="33" borderId="31" xfId="59" applyFont="1" applyFill="1" applyBorder="1" applyAlignment="1">
      <alignment horizontal="center" vertical="distributed"/>
      <protection/>
    </xf>
    <xf numFmtId="0" fontId="57" fillId="33" borderId="13" xfId="59" applyFont="1" applyFill="1" applyBorder="1" applyAlignment="1">
      <alignment horizontal="center" vertical="distributed"/>
      <protection/>
    </xf>
    <xf numFmtId="0" fontId="57" fillId="33" borderId="22" xfId="59" applyFont="1" applyFill="1" applyBorder="1" applyAlignment="1">
      <alignment horizontal="center" vertical="distributed"/>
      <protection/>
    </xf>
    <xf numFmtId="0" fontId="57" fillId="33" borderId="14" xfId="59" applyFont="1" applyFill="1" applyBorder="1" applyAlignment="1">
      <alignment horizontal="center" vertical="distributed"/>
      <protection/>
    </xf>
    <xf numFmtId="0" fontId="57" fillId="33" borderId="10" xfId="59" applyFont="1" applyFill="1" applyBorder="1" applyAlignment="1">
      <alignment horizontal="center" vertical="center" wrapText="1"/>
      <protection/>
    </xf>
    <xf numFmtId="0" fontId="57" fillId="33" borderId="0" xfId="59" applyFont="1" applyFill="1" applyBorder="1" applyAlignment="1">
      <alignment horizontal="left" vertical="top" wrapText="1"/>
      <protection/>
    </xf>
    <xf numFmtId="0" fontId="3" fillId="33" borderId="0" xfId="0" applyFont="1" applyFill="1" applyAlignment="1">
      <alignment horizontal="justify" vertical="center" wrapText="1"/>
    </xf>
    <xf numFmtId="0" fontId="6" fillId="33" borderId="0" xfId="0" applyFont="1" applyFill="1" applyAlignment="1">
      <alignment horizontal="justify" vertical="center" wrapText="1"/>
    </xf>
    <xf numFmtId="0" fontId="92" fillId="34" borderId="10" xfId="0" applyFont="1" applyFill="1" applyBorder="1" applyAlignment="1">
      <alignment horizontal="center" vertical="center"/>
    </xf>
    <xf numFmtId="0" fontId="92" fillId="33" borderId="16" xfId="0" applyFont="1" applyFill="1" applyBorder="1" applyAlignment="1">
      <alignment horizontal="center" vertical="center"/>
    </xf>
    <xf numFmtId="0" fontId="92" fillId="33" borderId="18" xfId="0" applyFont="1" applyFill="1" applyBorder="1" applyAlignment="1">
      <alignment horizontal="center" vertical="center"/>
    </xf>
    <xf numFmtId="0" fontId="93" fillId="33" borderId="16" xfId="0" applyFont="1" applyFill="1" applyBorder="1" applyAlignment="1">
      <alignment horizontal="center" vertical="center"/>
    </xf>
    <xf numFmtId="0" fontId="93" fillId="33" borderId="18" xfId="0" applyFont="1" applyFill="1" applyBorder="1" applyAlignment="1">
      <alignment horizontal="center" vertical="center"/>
    </xf>
    <xf numFmtId="0" fontId="92" fillId="34" borderId="16" xfId="0" applyFont="1" applyFill="1" applyBorder="1" applyAlignment="1">
      <alignment horizontal="center" vertical="center" wrapText="1"/>
    </xf>
    <xf numFmtId="0" fontId="92" fillId="34" borderId="18" xfId="0" applyFont="1" applyFill="1" applyBorder="1" applyAlignment="1">
      <alignment horizontal="center" vertical="center" wrapText="1"/>
    </xf>
    <xf numFmtId="0" fontId="92" fillId="34" borderId="16" xfId="0" applyFont="1" applyFill="1" applyBorder="1" applyAlignment="1">
      <alignment horizontal="center" vertical="center"/>
    </xf>
    <xf numFmtId="0" fontId="92" fillId="34" borderId="18" xfId="0" applyFont="1" applyFill="1" applyBorder="1" applyAlignment="1">
      <alignment horizontal="center" vertical="center"/>
    </xf>
    <xf numFmtId="0" fontId="63" fillId="33" borderId="0" xfId="0" applyFont="1" applyFill="1" applyAlignment="1">
      <alignment horizontal="left" vertical="center" wrapText="1"/>
    </xf>
    <xf numFmtId="0" fontId="63" fillId="33" borderId="16" xfId="0" applyFont="1" applyFill="1" applyBorder="1" applyAlignment="1">
      <alignment horizontal="center" vertical="center"/>
    </xf>
    <xf numFmtId="0" fontId="63" fillId="33" borderId="18" xfId="0" applyFont="1" applyFill="1" applyBorder="1" applyAlignment="1">
      <alignment horizontal="center" vertical="center"/>
    </xf>
    <xf numFmtId="0" fontId="63" fillId="33" borderId="10" xfId="0" applyFont="1" applyFill="1" applyBorder="1" applyAlignment="1">
      <alignment horizontal="center" vertical="center"/>
    </xf>
    <xf numFmtId="0" fontId="64" fillId="33" borderId="16" xfId="0" applyFont="1" applyFill="1" applyBorder="1" applyAlignment="1">
      <alignment horizontal="center" vertical="center"/>
    </xf>
    <xf numFmtId="0" fontId="64" fillId="33" borderId="18" xfId="0" applyFont="1" applyFill="1" applyBorder="1" applyAlignment="1">
      <alignment horizontal="center" vertical="center"/>
    </xf>
    <xf numFmtId="0" fontId="64" fillId="33" borderId="10" xfId="0" applyFont="1" applyFill="1" applyBorder="1" applyAlignment="1">
      <alignment horizontal="center" vertical="center"/>
    </xf>
    <xf numFmtId="0" fontId="101" fillId="33" borderId="0" xfId="0" applyFont="1" applyFill="1" applyAlignment="1">
      <alignment horizontal="left" vertical="center" wrapText="1"/>
    </xf>
    <xf numFmtId="41" fontId="91" fillId="0" borderId="16" xfId="0" applyNumberFormat="1" applyFont="1" applyBorder="1" applyAlignment="1">
      <alignment horizontal="center" vertical="center" wrapText="1"/>
    </xf>
    <xf numFmtId="41" fontId="91" fillId="0" borderId="17" xfId="0" applyNumberFormat="1" applyFont="1" applyBorder="1" applyAlignment="1">
      <alignment horizontal="center" vertical="center" wrapText="1"/>
    </xf>
    <xf numFmtId="41" fontId="91" fillId="0" borderId="18" xfId="0" applyNumberFormat="1" applyFont="1" applyBorder="1" applyAlignment="1">
      <alignment horizontal="center" vertical="center" wrapText="1"/>
    </xf>
    <xf numFmtId="41" fontId="91" fillId="0" borderId="10" xfId="0" applyNumberFormat="1" applyFont="1" applyBorder="1" applyAlignment="1">
      <alignment horizontal="center" wrapText="1"/>
    </xf>
    <xf numFmtId="41" fontId="91" fillId="0" borderId="10" xfId="0" applyNumberFormat="1" applyFont="1" applyBorder="1" applyAlignment="1">
      <alignment horizontal="center"/>
    </xf>
    <xf numFmtId="0" fontId="91" fillId="33" borderId="0" xfId="0" applyFont="1" applyFill="1" applyAlignment="1">
      <alignment horizontal="left" vertical="center" wrapText="1"/>
    </xf>
    <xf numFmtId="0" fontId="120" fillId="0" borderId="0" xfId="0" applyFont="1" applyAlignment="1">
      <alignment vertical="center"/>
    </xf>
    <xf numFmtId="0" fontId="121" fillId="0" borderId="0" xfId="0" applyFont="1" applyAlignment="1">
      <alignment vertical="center"/>
    </xf>
    <xf numFmtId="0" fontId="122" fillId="0" borderId="0" xfId="0" applyFont="1" applyAlignment="1">
      <alignment vertical="center"/>
    </xf>
    <xf numFmtId="0" fontId="122" fillId="0" borderId="0" xfId="0" applyFont="1" applyAlignment="1">
      <alignment horizontal="left"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definido" xfId="56"/>
    <cellStyle name="Normal 2" xfId="57"/>
    <cellStyle name="Normal 2 2" xfId="58"/>
    <cellStyle name="Normal 3" xfId="59"/>
    <cellStyle name="Normal_indice" xfId="60"/>
    <cellStyle name="Notas" xfId="61"/>
    <cellStyle name="Percent" xfId="62"/>
    <cellStyle name="Porcentaje 2"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66675</xdr:rowOff>
    </xdr:from>
    <xdr:to>
      <xdr:col>2</xdr:col>
      <xdr:colOff>419100</xdr:colOff>
      <xdr:row>37</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8791575"/>
          <a:ext cx="1943100" cy="114300"/>
        </a:xfrm>
        <a:prstGeom prst="rect">
          <a:avLst/>
        </a:prstGeom>
        <a:noFill/>
        <a:ln w="9525" cmpd="sng">
          <a:noFill/>
        </a:ln>
      </xdr:spPr>
    </xdr:pic>
    <xdr:clientData/>
  </xdr:twoCellAnchor>
  <xdr:twoCellAnchor>
    <xdr:from>
      <xdr:col>0</xdr:col>
      <xdr:colOff>0</xdr:colOff>
      <xdr:row>85</xdr:row>
      <xdr:rowOff>57150</xdr:rowOff>
    </xdr:from>
    <xdr:to>
      <xdr:col>1</xdr:col>
      <xdr:colOff>476250</xdr:colOff>
      <xdr:row>85</xdr:row>
      <xdr:rowOff>114300</xdr:rowOff>
    </xdr:to>
    <xdr:pic>
      <xdr:nvPicPr>
        <xdr:cNvPr id="2" name="Picture 41" descr="pie"/>
        <xdr:cNvPicPr preferRelativeResize="1">
          <a:picLocks noChangeAspect="1"/>
        </xdr:cNvPicPr>
      </xdr:nvPicPr>
      <xdr:blipFill>
        <a:blip r:embed="rId2"/>
        <a:stretch>
          <a:fillRect/>
        </a:stretch>
      </xdr:blipFill>
      <xdr:spPr>
        <a:xfrm>
          <a:off x="0" y="18640425"/>
          <a:ext cx="1238250" cy="57150"/>
        </a:xfrm>
        <a:prstGeom prst="rect">
          <a:avLst/>
        </a:prstGeom>
        <a:noFill/>
        <a:ln w="9525" cmpd="sng">
          <a:noFill/>
        </a:ln>
      </xdr:spPr>
    </xdr:pic>
    <xdr:clientData/>
  </xdr:twoCellAnchor>
  <xdr:twoCellAnchor>
    <xdr:from>
      <xdr:col>0</xdr:col>
      <xdr:colOff>0</xdr:colOff>
      <xdr:row>85</xdr:row>
      <xdr:rowOff>57150</xdr:rowOff>
    </xdr:from>
    <xdr:to>
      <xdr:col>1</xdr:col>
      <xdr:colOff>476250</xdr:colOff>
      <xdr:row>85</xdr:row>
      <xdr:rowOff>114300</xdr:rowOff>
    </xdr:to>
    <xdr:pic>
      <xdr:nvPicPr>
        <xdr:cNvPr id="3" name="Picture 41" descr="pie"/>
        <xdr:cNvPicPr preferRelativeResize="1">
          <a:picLocks noChangeAspect="1"/>
        </xdr:cNvPicPr>
      </xdr:nvPicPr>
      <xdr:blipFill>
        <a:blip r:embed="rId2"/>
        <a:stretch>
          <a:fillRect/>
        </a:stretch>
      </xdr:blipFill>
      <xdr:spPr>
        <a:xfrm>
          <a:off x="0" y="18640425"/>
          <a:ext cx="1238250" cy="57150"/>
        </a:xfrm>
        <a:prstGeom prst="rect">
          <a:avLst/>
        </a:prstGeom>
        <a:noFill/>
        <a:ln w="9525" cmpd="sng">
          <a:noFill/>
        </a:ln>
      </xdr:spPr>
    </xdr:pic>
    <xdr:clientData/>
  </xdr:twoCellAnchor>
  <xdr:twoCellAnchor>
    <xdr:from>
      <xdr:col>2</xdr:col>
      <xdr:colOff>66675</xdr:colOff>
      <xdr:row>19</xdr:row>
      <xdr:rowOff>19050</xdr:rowOff>
    </xdr:from>
    <xdr:to>
      <xdr:col>6</xdr:col>
      <xdr:colOff>714375</xdr:colOff>
      <xdr:row>19</xdr:row>
      <xdr:rowOff>142875</xdr:rowOff>
    </xdr:to>
    <xdr:grpSp>
      <xdr:nvGrpSpPr>
        <xdr:cNvPr id="4" name="Grupo 5"/>
        <xdr:cNvGrpSpPr>
          <a:grpSpLocks/>
        </xdr:cNvGrpSpPr>
      </xdr:nvGrpSpPr>
      <xdr:grpSpPr>
        <a:xfrm>
          <a:off x="1590675" y="5305425"/>
          <a:ext cx="3648075" cy="123825"/>
          <a:chOff x="1685925" y="4391025"/>
          <a:chExt cx="5610225" cy="152400"/>
        </a:xfrm>
        <a:solidFill>
          <a:srgbClr val="FFFFFF"/>
        </a:solidFill>
      </xdr:grpSpPr>
      <xdr:sp>
        <xdr:nvSpPr>
          <xdr:cNvPr id="5" name="Rectangle 1"/>
          <xdr:cNvSpPr>
            <a:spLocks/>
          </xdr:cNvSpPr>
        </xdr:nvSpPr>
        <xdr:spPr>
          <a:xfrm>
            <a:off x="1685925" y="4391025"/>
            <a:ext cx="1894853" cy="152400"/>
          </a:xfrm>
          <a:prstGeom prst="rect">
            <a:avLst/>
          </a:prstGeom>
          <a:solidFill>
            <a:srgbClr val="E73439"/>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Rectangle 2"/>
          <xdr:cNvSpPr>
            <a:spLocks/>
          </xdr:cNvSpPr>
        </xdr:nvSpPr>
        <xdr:spPr>
          <a:xfrm>
            <a:off x="3572363" y="4391025"/>
            <a:ext cx="3723787" cy="152400"/>
          </a:xfrm>
          <a:prstGeom prst="rect">
            <a:avLst/>
          </a:prstGeom>
          <a:solidFill>
            <a:srgbClr val="0063AF"/>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0</xdr:colOff>
      <xdr:row>0</xdr:row>
      <xdr:rowOff>0</xdr:rowOff>
    </xdr:from>
    <xdr:to>
      <xdr:col>1</xdr:col>
      <xdr:colOff>495300</xdr:colOff>
      <xdr:row>5</xdr:row>
      <xdr:rowOff>190500</xdr:rowOff>
    </xdr:to>
    <xdr:pic>
      <xdr:nvPicPr>
        <xdr:cNvPr id="7" name="Imagen 8" descr="image002"/>
        <xdr:cNvPicPr preferRelativeResize="1">
          <a:picLocks noChangeAspect="1"/>
        </xdr:cNvPicPr>
      </xdr:nvPicPr>
      <xdr:blipFill>
        <a:blip r:embed="rId3"/>
        <a:stretch>
          <a:fillRect/>
        </a:stretch>
      </xdr:blipFill>
      <xdr:spPr>
        <a:xfrm>
          <a:off x="0" y="0"/>
          <a:ext cx="1257300" cy="1152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r\ODEPA%20-%20Publicaciones\TAPAS%202011\Bol_Pecuario%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bravo\Desktop\Fichas%20Regionales%202.0\Enero\Antofagasta%20ener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r\excel\FICHAS%20REGIONALES\Fichas%20Regionales%202.0\Actualizaci&#242;n%20emple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Página 2"/>
      <sheetName val="Página 3"/>
      <sheetName val="Página 4"/>
      <sheetName val="Página 5"/>
      <sheetName val="Página 6"/>
      <sheetName val="Página 7"/>
      <sheetName val="Pagina 8"/>
      <sheetName val="Hoja2"/>
      <sheetName val="Hoja3"/>
      <sheetName val="Hoja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rtada Ficha Regional"/>
      <sheetName val="Economía regional"/>
      <sheetName val="Aspectos GyD - Perfil productor"/>
      <sheetName val="Cultivos Información Censal"/>
      <sheetName val="Ganadería y Riego"/>
      <sheetName val="Exportaciones"/>
      <sheetName val="División Político-Adminisrativa"/>
      <sheetName val="Autoridades"/>
      <sheetName val="Antecedentes social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as empleo"/>
      <sheetName val="base_empleo 2019"/>
      <sheetName val="Empleo categoria"/>
      <sheetName val="PIB2017"/>
      <sheetName val="PIB"/>
      <sheetName val="BBDD empleo"/>
      <sheetName val="Colocaciones"/>
      <sheetName val="Riego"/>
      <sheetName val="exp_rubros"/>
      <sheetName val="exp_productos"/>
      <sheetName val="Beneficio_carne"/>
      <sheetName val="Lacteos"/>
      <sheetName val="Pobreza"/>
      <sheetName val="Ambiental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37"/>
  <sheetViews>
    <sheetView tabSelected="1" view="pageBreakPreview" zoomScaleSheetLayoutView="100" zoomScalePageLayoutView="0" workbookViewId="0" topLeftCell="A1">
      <selection activeCell="A1" sqref="A1"/>
    </sheetView>
  </sheetViews>
  <sheetFormatPr defaultColWidth="11.421875" defaultRowHeight="15"/>
  <cols>
    <col min="1" max="2" width="11.421875" style="57" customWidth="1"/>
    <col min="3" max="3" width="10.7109375" style="57" customWidth="1"/>
    <col min="4" max="6" width="11.421875" style="57" customWidth="1"/>
    <col min="7" max="7" width="11.140625" style="57" customWidth="1"/>
    <col min="8" max="8" width="12.00390625" style="57" customWidth="1"/>
    <col min="9" max="10" width="11.421875" style="57" customWidth="1"/>
    <col min="11" max="11" width="31.28125" style="57" customWidth="1"/>
    <col min="12" max="16384" width="11.421875" style="57" customWidth="1"/>
  </cols>
  <sheetData>
    <row r="1" spans="1:7" ht="15.75">
      <c r="A1" s="55"/>
      <c r="B1" s="56"/>
      <c r="C1" s="56"/>
      <c r="D1" s="56"/>
      <c r="E1" s="56"/>
      <c r="F1" s="56"/>
      <c r="G1" s="56"/>
    </row>
    <row r="2" spans="1:7" ht="14.25">
      <c r="A2" s="56"/>
      <c r="B2" s="56"/>
      <c r="C2" s="56"/>
      <c r="D2" s="56"/>
      <c r="E2" s="56"/>
      <c r="F2" s="56"/>
      <c r="G2" s="56"/>
    </row>
    <row r="3" spans="1:7" ht="15.75">
      <c r="A3" s="55"/>
      <c r="B3" s="56"/>
      <c r="C3" s="56"/>
      <c r="D3" s="56"/>
      <c r="E3" s="56"/>
      <c r="F3" s="56"/>
      <c r="G3" s="56"/>
    </row>
    <row r="4" spans="1:7" ht="14.25">
      <c r="A4" s="56"/>
      <c r="B4" s="56"/>
      <c r="C4" s="56"/>
      <c r="D4" s="58"/>
      <c r="E4" s="56"/>
      <c r="F4" s="56"/>
      <c r="G4" s="56"/>
    </row>
    <row r="5" spans="1:7" ht="15.75">
      <c r="A5" s="55"/>
      <c r="B5" s="56"/>
      <c r="C5" s="56"/>
      <c r="D5" s="59"/>
      <c r="E5" s="56"/>
      <c r="F5" s="56"/>
      <c r="G5" s="56"/>
    </row>
    <row r="6" spans="1:7" ht="15.75">
      <c r="A6" s="55"/>
      <c r="B6" s="56"/>
      <c r="C6" s="56"/>
      <c r="D6" s="56"/>
      <c r="E6" s="56"/>
      <c r="F6" s="56"/>
      <c r="G6" s="56"/>
    </row>
    <row r="7" spans="1:7" ht="15.75">
      <c r="A7" s="55"/>
      <c r="B7" s="56"/>
      <c r="C7" s="56"/>
      <c r="D7" s="56"/>
      <c r="E7" s="56"/>
      <c r="F7" s="56"/>
      <c r="G7" s="56"/>
    </row>
    <row r="8" spans="1:7" ht="14.25">
      <c r="A8" s="56"/>
      <c r="B8" s="56"/>
      <c r="C8" s="56"/>
      <c r="D8" s="58"/>
      <c r="E8" s="56"/>
      <c r="F8" s="56"/>
      <c r="G8" s="56"/>
    </row>
    <row r="9" spans="1:7" ht="15.75">
      <c r="A9" s="60"/>
      <c r="B9" s="56"/>
      <c r="C9" s="56"/>
      <c r="D9" s="56"/>
      <c r="E9" s="56"/>
      <c r="F9" s="56"/>
      <c r="G9" s="56"/>
    </row>
    <row r="10" spans="1:7" ht="15.75">
      <c r="A10" s="60"/>
      <c r="B10" s="56"/>
      <c r="C10" s="56"/>
      <c r="D10" s="56"/>
      <c r="E10" s="56"/>
      <c r="F10" s="56"/>
      <c r="G10" s="56"/>
    </row>
    <row r="11" spans="1:7" ht="15.75">
      <c r="A11" s="60"/>
      <c r="B11" s="56"/>
      <c r="C11" s="56"/>
      <c r="D11" s="56"/>
      <c r="E11" s="56"/>
      <c r="F11" s="56"/>
      <c r="G11" s="56"/>
    </row>
    <row r="12" spans="1:7" ht="15.75">
      <c r="A12" s="60"/>
      <c r="B12" s="56"/>
      <c r="C12" s="56"/>
      <c r="D12" s="56"/>
      <c r="E12" s="56"/>
      <c r="F12" s="56"/>
      <c r="G12" s="56"/>
    </row>
    <row r="13" spans="1:7" ht="15.75">
      <c r="A13" s="55"/>
      <c r="B13" s="56"/>
      <c r="C13" s="56"/>
      <c r="D13" s="56"/>
      <c r="E13" s="56"/>
      <c r="F13" s="56"/>
      <c r="G13" s="56"/>
    </row>
    <row r="14" spans="1:8" ht="15.75">
      <c r="A14" s="102"/>
      <c r="B14" s="103"/>
      <c r="C14" s="103"/>
      <c r="D14" s="103"/>
      <c r="E14" s="103"/>
      <c r="F14" s="103"/>
      <c r="G14" s="103"/>
      <c r="H14" s="64"/>
    </row>
    <row r="15" spans="1:8" ht="15.75">
      <c r="A15" s="102"/>
      <c r="B15" s="103"/>
      <c r="C15" s="103"/>
      <c r="D15" s="103"/>
      <c r="E15" s="103"/>
      <c r="F15" s="103"/>
      <c r="G15" s="103"/>
      <c r="H15" s="64"/>
    </row>
    <row r="16" spans="1:8" ht="51" customHeight="1">
      <c r="A16" s="103"/>
      <c r="B16" s="103"/>
      <c r="C16" s="164" t="s">
        <v>15</v>
      </c>
      <c r="D16" s="164"/>
      <c r="E16" s="164"/>
      <c r="F16" s="104"/>
      <c r="G16" s="104"/>
      <c r="H16" s="104"/>
    </row>
    <row r="17" spans="1:8" ht="48" customHeight="1">
      <c r="A17" s="103"/>
      <c r="B17" s="103"/>
      <c r="C17" s="348" t="s">
        <v>217</v>
      </c>
      <c r="D17" s="348"/>
      <c r="E17" s="348"/>
      <c r="F17" s="348"/>
      <c r="G17" s="348"/>
      <c r="H17" s="348"/>
    </row>
    <row r="18" spans="1:8" ht="55.5" customHeight="1">
      <c r="A18" s="103"/>
      <c r="B18" s="103"/>
      <c r="C18" s="348"/>
      <c r="D18" s="348"/>
      <c r="E18" s="348"/>
      <c r="F18" s="348"/>
      <c r="G18" s="348"/>
      <c r="H18" s="348"/>
    </row>
    <row r="19" spans="1:8" ht="30">
      <c r="A19" s="103"/>
      <c r="B19" s="103"/>
      <c r="C19" s="165" t="s">
        <v>264</v>
      </c>
      <c r="D19" s="104"/>
      <c r="E19" s="104"/>
      <c r="F19" s="104"/>
      <c r="G19" s="104"/>
      <c r="H19" s="104"/>
    </row>
    <row r="20" spans="1:8" ht="15">
      <c r="A20" s="103"/>
      <c r="B20" s="103"/>
      <c r="C20" s="103"/>
      <c r="D20" s="103"/>
      <c r="E20" s="103"/>
      <c r="F20" s="103"/>
      <c r="G20" s="103"/>
      <c r="H20" s="64"/>
    </row>
    <row r="21" spans="1:8" ht="15.75">
      <c r="A21" s="103"/>
      <c r="B21" s="103"/>
      <c r="C21" s="355"/>
      <c r="D21" s="355"/>
      <c r="E21" s="355"/>
      <c r="F21" s="355"/>
      <c r="G21" s="355"/>
      <c r="H21" s="355"/>
    </row>
    <row r="22" spans="1:7" ht="14.25">
      <c r="A22" s="56"/>
      <c r="B22" s="56"/>
      <c r="C22" s="56"/>
      <c r="D22" s="56"/>
      <c r="E22" s="56"/>
      <c r="F22" s="56"/>
      <c r="G22" s="56"/>
    </row>
    <row r="23" spans="1:7" ht="14.25">
      <c r="A23" s="56"/>
      <c r="B23" s="56"/>
      <c r="C23" s="56"/>
      <c r="D23" s="56"/>
      <c r="E23" s="56"/>
      <c r="F23" s="56"/>
      <c r="G23" s="56"/>
    </row>
    <row r="24" spans="1:7" ht="14.25">
      <c r="A24" s="56"/>
      <c r="B24" s="56"/>
      <c r="C24" s="56"/>
      <c r="D24" s="56"/>
      <c r="E24" s="56"/>
      <c r="F24" s="56"/>
      <c r="G24" s="56"/>
    </row>
    <row r="25" spans="1:7" ht="14.25">
      <c r="A25" s="56"/>
      <c r="B25" s="56"/>
      <c r="C25" s="56"/>
      <c r="D25" s="56"/>
      <c r="E25" s="56"/>
      <c r="F25" s="56"/>
      <c r="G25" s="56"/>
    </row>
    <row r="26" spans="1:7" ht="14.25">
      <c r="A26" s="56"/>
      <c r="B26" s="56"/>
      <c r="C26" s="56"/>
      <c r="D26" s="56"/>
      <c r="E26" s="56"/>
      <c r="F26" s="56"/>
      <c r="G26" s="56"/>
    </row>
    <row r="27" spans="1:7" ht="14.25">
      <c r="A27" s="56"/>
      <c r="B27" s="56"/>
      <c r="C27" s="56"/>
      <c r="D27" s="56"/>
      <c r="E27" s="56"/>
      <c r="F27" s="56"/>
      <c r="G27" s="56"/>
    </row>
    <row r="28" spans="1:7" ht="14.25">
      <c r="A28" s="56"/>
      <c r="B28" s="56"/>
      <c r="C28" s="56"/>
      <c r="D28" s="56"/>
      <c r="E28" s="56"/>
      <c r="F28" s="56"/>
      <c r="G28" s="56"/>
    </row>
    <row r="29" spans="1:7" ht="14.25">
      <c r="A29" s="56"/>
      <c r="B29" s="56"/>
      <c r="C29" s="56"/>
      <c r="D29" s="56"/>
      <c r="E29" s="56"/>
      <c r="F29" s="56"/>
      <c r="G29" s="56"/>
    </row>
    <row r="30" spans="1:7" ht="15.75">
      <c r="A30" s="55"/>
      <c r="B30" s="56"/>
      <c r="C30" s="56"/>
      <c r="D30" s="56"/>
      <c r="E30" s="56"/>
      <c r="F30" s="56"/>
      <c r="G30" s="56"/>
    </row>
    <row r="31" spans="1:7" ht="15.75">
      <c r="A31" s="55"/>
      <c r="B31" s="56"/>
      <c r="C31" s="56"/>
      <c r="D31" s="58"/>
      <c r="E31" s="56"/>
      <c r="F31" s="56"/>
      <c r="G31" s="56"/>
    </row>
    <row r="32" spans="1:7" ht="15.75">
      <c r="A32" s="55"/>
      <c r="B32" s="56"/>
      <c r="C32" s="56"/>
      <c r="D32" s="61"/>
      <c r="E32" s="56"/>
      <c r="F32" s="56"/>
      <c r="G32" s="56"/>
    </row>
    <row r="33" spans="1:7" ht="15.75">
      <c r="A33" s="55"/>
      <c r="B33" s="56"/>
      <c r="C33" s="56"/>
      <c r="D33" s="56"/>
      <c r="E33" s="56"/>
      <c r="F33" s="56"/>
      <c r="G33" s="56"/>
    </row>
    <row r="34" spans="1:7" ht="15.75">
      <c r="A34" s="55"/>
      <c r="B34" s="56"/>
      <c r="C34" s="56"/>
      <c r="D34" s="56"/>
      <c r="E34" s="56"/>
      <c r="F34" s="56"/>
      <c r="G34" s="56"/>
    </row>
    <row r="35" spans="1:7" ht="15.75">
      <c r="A35" s="55"/>
      <c r="B35" s="56"/>
      <c r="C35" s="56"/>
      <c r="D35" s="56"/>
      <c r="E35" s="56"/>
      <c r="F35" s="56"/>
      <c r="G35" s="56"/>
    </row>
    <row r="36" spans="1:7" ht="15.75">
      <c r="A36" s="62"/>
      <c r="B36" s="56"/>
      <c r="C36" s="62"/>
      <c r="D36" s="63"/>
      <c r="E36" s="56"/>
      <c r="F36" s="56"/>
      <c r="G36" s="56"/>
    </row>
    <row r="37" spans="1:7" ht="15.75" customHeight="1">
      <c r="A37" s="55"/>
      <c r="E37" s="56"/>
      <c r="F37" s="56"/>
      <c r="G37" s="56"/>
    </row>
    <row r="38" spans="3:7" ht="15.75">
      <c r="C38" s="55"/>
      <c r="D38" s="28" t="s">
        <v>335</v>
      </c>
      <c r="E38" s="56"/>
      <c r="F38" s="56"/>
      <c r="G38" s="56"/>
    </row>
    <row r="41" spans="1:7" ht="24.75" customHeight="1">
      <c r="A41" s="356" t="s">
        <v>82</v>
      </c>
      <c r="B41" s="356"/>
      <c r="C41" s="356"/>
      <c r="D41" s="356"/>
      <c r="E41" s="356"/>
      <c r="F41" s="356"/>
      <c r="G41" s="356"/>
    </row>
    <row r="42" spans="1:13" ht="24.75" customHeight="1">
      <c r="A42" s="357"/>
      <c r="B42" s="357"/>
      <c r="C42" s="357"/>
      <c r="D42" s="357"/>
      <c r="E42" s="357"/>
      <c r="F42" s="357"/>
      <c r="G42" s="357"/>
      <c r="I42" s="64"/>
      <c r="J42" s="64"/>
      <c r="K42" s="64"/>
      <c r="L42" s="88"/>
      <c r="M42" s="64"/>
    </row>
    <row r="43" spans="1:13" ht="24.75" customHeight="1">
      <c r="A43" s="358" t="s">
        <v>110</v>
      </c>
      <c r="B43" s="359"/>
      <c r="C43" s="359"/>
      <c r="D43" s="359"/>
      <c r="E43" s="359"/>
      <c r="F43" s="360"/>
      <c r="G43" s="87" t="s">
        <v>83</v>
      </c>
      <c r="H43" s="64"/>
      <c r="I43" s="64"/>
      <c r="J43" s="351"/>
      <c r="K43" s="351"/>
      <c r="L43" s="351"/>
      <c r="M43" s="64"/>
    </row>
    <row r="44" spans="1:13" ht="18" customHeight="1">
      <c r="A44" s="65"/>
      <c r="B44" s="352" t="s">
        <v>96</v>
      </c>
      <c r="C44" s="352"/>
      <c r="D44" s="352"/>
      <c r="E44" s="352"/>
      <c r="F44" s="352"/>
      <c r="G44" s="106" t="s">
        <v>177</v>
      </c>
      <c r="I44" s="64"/>
      <c r="J44" s="89"/>
      <c r="K44" s="90"/>
      <c r="L44" s="91"/>
      <c r="M44" s="64"/>
    </row>
    <row r="45" spans="1:13" ht="18" customHeight="1">
      <c r="A45" s="66"/>
      <c r="B45" s="353" t="s">
        <v>95</v>
      </c>
      <c r="C45" s="353"/>
      <c r="D45" s="353"/>
      <c r="E45" s="353"/>
      <c r="F45" s="354"/>
      <c r="G45" s="227">
        <v>5</v>
      </c>
      <c r="I45" s="64"/>
      <c r="J45" s="89"/>
      <c r="K45" s="90"/>
      <c r="L45" s="91"/>
      <c r="M45" s="64"/>
    </row>
    <row r="46" spans="1:13" ht="18" customHeight="1">
      <c r="A46" s="66"/>
      <c r="B46" s="353" t="s">
        <v>327</v>
      </c>
      <c r="C46" s="353"/>
      <c r="D46" s="353"/>
      <c r="E46" s="353"/>
      <c r="F46" s="354"/>
      <c r="G46" s="227">
        <v>6</v>
      </c>
      <c r="I46" s="64"/>
      <c r="J46" s="89"/>
      <c r="K46" s="90"/>
      <c r="L46" s="91"/>
      <c r="M46" s="64"/>
    </row>
    <row r="47" spans="1:13" ht="18" customHeight="1">
      <c r="A47" s="66"/>
      <c r="B47" s="353" t="s">
        <v>91</v>
      </c>
      <c r="C47" s="353"/>
      <c r="D47" s="353"/>
      <c r="E47" s="353"/>
      <c r="F47" s="353"/>
      <c r="G47" s="107" t="s">
        <v>328</v>
      </c>
      <c r="I47" s="64"/>
      <c r="J47" s="89"/>
      <c r="K47" s="90"/>
      <c r="L47" s="91"/>
      <c r="M47" s="64"/>
    </row>
    <row r="48" spans="1:13" ht="18" customHeight="1">
      <c r="A48" s="66"/>
      <c r="B48" s="85" t="s">
        <v>92</v>
      </c>
      <c r="C48" s="85"/>
      <c r="D48" s="85"/>
      <c r="E48" s="85"/>
      <c r="F48" s="86"/>
      <c r="G48" s="105" t="s">
        <v>328</v>
      </c>
      <c r="I48" s="64"/>
      <c r="J48" s="89"/>
      <c r="K48" s="90"/>
      <c r="L48" s="91"/>
      <c r="M48" s="64"/>
    </row>
    <row r="49" spans="1:13" ht="18" customHeight="1">
      <c r="A49" s="66"/>
      <c r="B49" s="85" t="s">
        <v>98</v>
      </c>
      <c r="C49" s="85"/>
      <c r="D49" s="85"/>
      <c r="E49" s="85"/>
      <c r="F49" s="86"/>
      <c r="G49" s="105" t="s">
        <v>329</v>
      </c>
      <c r="I49" s="64"/>
      <c r="J49" s="89"/>
      <c r="K49" s="90"/>
      <c r="L49" s="91"/>
      <c r="M49" s="64"/>
    </row>
    <row r="50" spans="1:13" ht="18" customHeight="1">
      <c r="A50" s="66"/>
      <c r="B50" s="85" t="s">
        <v>99</v>
      </c>
      <c r="C50" s="85"/>
      <c r="D50" s="85"/>
      <c r="E50" s="85"/>
      <c r="F50" s="86"/>
      <c r="G50" s="105" t="s">
        <v>330</v>
      </c>
      <c r="I50" s="64"/>
      <c r="J50" s="89"/>
      <c r="K50" s="90"/>
      <c r="L50" s="91"/>
      <c r="M50" s="64"/>
    </row>
    <row r="51" spans="1:13" ht="18" customHeight="1">
      <c r="A51" s="66"/>
      <c r="B51" s="85" t="s">
        <v>100</v>
      </c>
      <c r="C51" s="85"/>
      <c r="D51" s="85"/>
      <c r="E51" s="85"/>
      <c r="F51" s="86"/>
      <c r="G51" s="105" t="s">
        <v>331</v>
      </c>
      <c r="I51" s="64"/>
      <c r="J51" s="89"/>
      <c r="K51" s="90"/>
      <c r="L51" s="91"/>
      <c r="M51" s="64"/>
    </row>
    <row r="52" spans="1:13" ht="18" customHeight="1">
      <c r="A52" s="66"/>
      <c r="B52" s="85" t="s">
        <v>97</v>
      </c>
      <c r="C52" s="85"/>
      <c r="D52" s="85"/>
      <c r="E52" s="85"/>
      <c r="F52" s="86"/>
      <c r="G52" s="105" t="s">
        <v>332</v>
      </c>
      <c r="I52" s="64"/>
      <c r="J52" s="89"/>
      <c r="K52" s="90"/>
      <c r="L52" s="91"/>
      <c r="M52" s="64"/>
    </row>
    <row r="53" spans="1:13" ht="18" customHeight="1">
      <c r="A53" s="66"/>
      <c r="B53" s="85" t="s">
        <v>93</v>
      </c>
      <c r="C53" s="85"/>
      <c r="D53" s="85"/>
      <c r="E53" s="85"/>
      <c r="F53" s="86"/>
      <c r="G53" s="105" t="s">
        <v>333</v>
      </c>
      <c r="I53" s="64"/>
      <c r="J53" s="89"/>
      <c r="K53" s="90"/>
      <c r="L53" s="91"/>
      <c r="M53" s="64"/>
    </row>
    <row r="54" spans="1:13" ht="18" customHeight="1">
      <c r="A54" s="66"/>
      <c r="B54" s="85" t="s">
        <v>94</v>
      </c>
      <c r="C54" s="85"/>
      <c r="D54" s="85"/>
      <c r="E54" s="85"/>
      <c r="F54" s="86"/>
      <c r="G54" s="105" t="s">
        <v>334</v>
      </c>
      <c r="I54" s="64"/>
      <c r="J54" s="89"/>
      <c r="K54" s="90"/>
      <c r="L54" s="91"/>
      <c r="M54" s="64"/>
    </row>
    <row r="55" ht="18" customHeight="1"/>
    <row r="56" ht="18" customHeight="1"/>
    <row r="57" ht="18" customHeight="1"/>
    <row r="58" spans="1:13" ht="15" customHeight="1">
      <c r="A58" s="67"/>
      <c r="B58" s="68"/>
      <c r="C58" s="69"/>
      <c r="D58" s="69"/>
      <c r="E58" s="69"/>
      <c r="F58" s="69"/>
      <c r="G58" s="70"/>
      <c r="I58" s="64"/>
      <c r="J58" s="64"/>
      <c r="K58" s="64"/>
      <c r="L58" s="92"/>
      <c r="M58" s="64"/>
    </row>
    <row r="59" spans="1:13" ht="15" customHeight="1">
      <c r="A59" s="345" t="s">
        <v>185</v>
      </c>
      <c r="B59" s="345"/>
      <c r="C59" s="345"/>
      <c r="D59" s="345"/>
      <c r="E59" s="345"/>
      <c r="F59" s="345"/>
      <c r="G59" s="345"/>
      <c r="H59" s="345"/>
      <c r="I59" s="64"/>
      <c r="J59" s="64"/>
      <c r="K59" s="64"/>
      <c r="L59" s="92"/>
      <c r="M59" s="64"/>
    </row>
    <row r="60" spans="1:13" ht="15" customHeight="1">
      <c r="A60" s="67"/>
      <c r="B60" s="68"/>
      <c r="C60" s="69"/>
      <c r="D60" s="58"/>
      <c r="E60" s="69"/>
      <c r="F60" s="69"/>
      <c r="G60" s="70"/>
      <c r="I60" s="64"/>
      <c r="J60" s="64"/>
      <c r="K60" s="64"/>
      <c r="L60" s="92"/>
      <c r="M60" s="64"/>
    </row>
    <row r="61" spans="1:7" ht="15" customHeight="1">
      <c r="A61" s="71"/>
      <c r="B61" s="72"/>
      <c r="C61" s="73"/>
      <c r="D61" s="73"/>
      <c r="E61" s="73"/>
      <c r="F61" s="73"/>
      <c r="G61" s="74"/>
    </row>
    <row r="62" spans="1:8" ht="15" customHeight="1">
      <c r="A62" s="346" t="s">
        <v>84</v>
      </c>
      <c r="B62" s="346"/>
      <c r="C62" s="346"/>
      <c r="D62" s="346"/>
      <c r="E62" s="346"/>
      <c r="F62" s="346"/>
      <c r="G62" s="346"/>
      <c r="H62" s="346"/>
    </row>
    <row r="63" spans="1:8" ht="15" customHeight="1">
      <c r="A63" s="346" t="s">
        <v>85</v>
      </c>
      <c r="B63" s="346"/>
      <c r="C63" s="346"/>
      <c r="D63" s="346"/>
      <c r="E63" s="346"/>
      <c r="F63" s="346"/>
      <c r="G63" s="346"/>
      <c r="H63" s="346"/>
    </row>
    <row r="64" spans="1:7" ht="15" customHeight="1">
      <c r="A64" s="79"/>
      <c r="B64" s="73"/>
      <c r="C64" s="73"/>
      <c r="D64" s="73"/>
      <c r="E64" s="73"/>
      <c r="F64" s="73"/>
      <c r="G64" s="74"/>
    </row>
    <row r="65" spans="1:7" ht="15" customHeight="1">
      <c r="A65" s="79"/>
      <c r="B65" s="73"/>
      <c r="C65" s="73"/>
      <c r="D65" s="73"/>
      <c r="E65" s="73"/>
      <c r="F65" s="73"/>
      <c r="G65" s="74"/>
    </row>
    <row r="66" spans="1:7" ht="15" customHeight="1">
      <c r="A66" s="71"/>
      <c r="B66" s="75"/>
      <c r="C66" s="73"/>
      <c r="D66" s="73"/>
      <c r="E66" s="73"/>
      <c r="F66" s="73"/>
      <c r="G66" s="74"/>
    </row>
    <row r="67" spans="1:8" ht="15" customHeight="1">
      <c r="A67" s="347" t="s">
        <v>239</v>
      </c>
      <c r="B67" s="347"/>
      <c r="C67" s="347"/>
      <c r="D67" s="347"/>
      <c r="E67" s="347"/>
      <c r="F67" s="347"/>
      <c r="G67" s="347"/>
      <c r="H67" s="347"/>
    </row>
    <row r="68" spans="1:8" ht="15" customHeight="1">
      <c r="A68" s="346" t="s">
        <v>240</v>
      </c>
      <c r="B68" s="346"/>
      <c r="C68" s="346"/>
      <c r="D68" s="346"/>
      <c r="E68" s="346"/>
      <c r="F68" s="346"/>
      <c r="G68" s="346"/>
      <c r="H68" s="346"/>
    </row>
    <row r="69" spans="1:7" ht="15" customHeight="1">
      <c r="A69" s="71"/>
      <c r="B69" s="75"/>
      <c r="C69" s="73"/>
      <c r="D69" s="80"/>
      <c r="E69" s="73"/>
      <c r="F69" s="73"/>
      <c r="G69" s="74"/>
    </row>
    <row r="70" spans="1:7" ht="15" customHeight="1">
      <c r="A70" s="71"/>
      <c r="B70" s="75"/>
      <c r="C70" s="73"/>
      <c r="D70" s="80"/>
      <c r="E70" s="73"/>
      <c r="F70" s="73"/>
      <c r="G70" s="74"/>
    </row>
    <row r="71" spans="1:7" ht="15" customHeight="1">
      <c r="A71" s="71"/>
      <c r="B71" s="75"/>
      <c r="C71" s="73"/>
      <c r="D71" s="80"/>
      <c r="E71" s="73"/>
      <c r="F71" s="73"/>
      <c r="G71" s="74"/>
    </row>
    <row r="72" spans="1:8" ht="15" customHeight="1">
      <c r="A72" s="345" t="s">
        <v>86</v>
      </c>
      <c r="B72" s="345"/>
      <c r="C72" s="345"/>
      <c r="D72" s="345"/>
      <c r="E72" s="345"/>
      <c r="F72" s="345"/>
      <c r="G72" s="345"/>
      <c r="H72" s="345"/>
    </row>
    <row r="79" spans="1:7" ht="15" customHeight="1">
      <c r="A79" s="71"/>
      <c r="B79" s="75"/>
      <c r="C79" s="73"/>
      <c r="D79" s="73"/>
      <c r="E79" s="73"/>
      <c r="F79" s="73"/>
      <c r="G79" s="74"/>
    </row>
    <row r="80" spans="1:7" ht="15" customHeight="1">
      <c r="A80" s="71"/>
      <c r="B80" s="75"/>
      <c r="C80" s="73"/>
      <c r="D80" s="73"/>
      <c r="E80" s="73"/>
      <c r="F80" s="73"/>
      <c r="G80" s="74"/>
    </row>
    <row r="81" spans="1:7" ht="15" customHeight="1">
      <c r="A81" s="81"/>
      <c r="B81" s="81"/>
      <c r="C81" s="81"/>
      <c r="D81" s="73"/>
      <c r="E81" s="73"/>
      <c r="F81" s="73"/>
      <c r="G81" s="74"/>
    </row>
    <row r="82" spans="1:7" ht="12.75" customHeight="1">
      <c r="A82" s="82" t="s">
        <v>87</v>
      </c>
      <c r="C82" s="64"/>
      <c r="D82" s="81"/>
      <c r="E82" s="81"/>
      <c r="F82" s="81"/>
      <c r="G82" s="81"/>
    </row>
    <row r="83" spans="1:7" ht="10.5" customHeight="1">
      <c r="A83" s="82" t="s">
        <v>88</v>
      </c>
      <c r="C83" s="64"/>
      <c r="D83" s="64"/>
      <c r="E83" s="64"/>
      <c r="F83" s="64"/>
      <c r="G83" s="64"/>
    </row>
    <row r="84" spans="1:7" ht="10.5" customHeight="1">
      <c r="A84" s="82" t="s">
        <v>89</v>
      </c>
      <c r="C84" s="64"/>
      <c r="D84" s="64"/>
      <c r="E84" s="64"/>
      <c r="F84" s="64"/>
      <c r="G84" s="64"/>
    </row>
    <row r="85" spans="1:7" ht="10.5" customHeight="1">
      <c r="A85" s="83" t="s">
        <v>90</v>
      </c>
      <c r="B85" s="84"/>
      <c r="C85" s="64"/>
      <c r="D85" s="64"/>
      <c r="E85" s="64"/>
      <c r="F85" s="64"/>
      <c r="G85" s="64"/>
    </row>
    <row r="86" ht="10.5" customHeight="1"/>
    <row r="87" spans="1:7" ht="10.5" customHeight="1">
      <c r="A87" s="82"/>
      <c r="C87" s="64"/>
      <c r="D87" s="64"/>
      <c r="E87" s="64"/>
      <c r="F87" s="64"/>
      <c r="G87" s="64"/>
    </row>
    <row r="88" spans="1:7" ht="10.5" customHeight="1">
      <c r="A88" s="82"/>
      <c r="C88" s="64"/>
      <c r="D88" s="64"/>
      <c r="E88" s="64"/>
      <c r="F88" s="64"/>
      <c r="G88" s="64"/>
    </row>
    <row r="89" spans="1:7" ht="10.5" customHeight="1">
      <c r="A89" s="83"/>
      <c r="B89" s="84"/>
      <c r="C89" s="64"/>
      <c r="D89" s="64"/>
      <c r="E89" s="64"/>
      <c r="F89" s="64"/>
      <c r="G89" s="64"/>
    </row>
    <row r="90" ht="10.5" customHeight="1"/>
    <row r="91" ht="10.5" customHeight="1"/>
    <row r="92" spans="1:7" ht="14.25">
      <c r="A92" s="349"/>
      <c r="B92" s="349"/>
      <c r="C92" s="349"/>
      <c r="D92" s="349"/>
      <c r="E92" s="349"/>
      <c r="F92" s="349"/>
      <c r="G92" s="349"/>
    </row>
    <row r="93" spans="1:7" ht="19.5">
      <c r="A93" s="77"/>
      <c r="B93" s="77"/>
      <c r="C93" s="93"/>
      <c r="D93" s="77"/>
      <c r="E93" s="77"/>
      <c r="F93" s="77"/>
      <c r="G93" s="77"/>
    </row>
    <row r="94" spans="1:8" ht="19.5">
      <c r="A94" s="79"/>
      <c r="B94" s="94"/>
      <c r="C94" s="93"/>
      <c r="D94" s="94"/>
      <c r="E94" s="94"/>
      <c r="F94" s="94"/>
      <c r="G94" s="95"/>
      <c r="H94" s="64"/>
    </row>
    <row r="95" spans="1:7" ht="15.75">
      <c r="A95" s="73"/>
      <c r="B95" s="73"/>
      <c r="C95" s="55"/>
      <c r="D95" s="73"/>
      <c r="E95" s="73"/>
      <c r="F95" s="73"/>
      <c r="G95" s="96"/>
    </row>
    <row r="96" spans="1:7" ht="15.75">
      <c r="A96" s="76"/>
      <c r="B96" s="81"/>
      <c r="C96" s="97"/>
      <c r="D96" s="77"/>
      <c r="E96" s="77"/>
      <c r="F96" s="77"/>
      <c r="G96" s="98"/>
    </row>
    <row r="97" spans="1:7" ht="15.75">
      <c r="A97" s="76"/>
      <c r="B97" s="81"/>
      <c r="C97" s="97"/>
      <c r="D97" s="77"/>
      <c r="E97" s="77"/>
      <c r="F97" s="77"/>
      <c r="G97" s="98"/>
    </row>
    <row r="98" spans="1:7" ht="14.25">
      <c r="A98" s="76"/>
      <c r="B98" s="81"/>
      <c r="C98" s="77"/>
      <c r="D98" s="77"/>
      <c r="E98" s="77"/>
      <c r="F98" s="77"/>
      <c r="G98" s="98"/>
    </row>
    <row r="99" spans="1:7" ht="14.25">
      <c r="A99" s="76"/>
      <c r="B99" s="81"/>
      <c r="C99" s="77"/>
      <c r="D99" s="77"/>
      <c r="E99" s="77"/>
      <c r="F99" s="77"/>
      <c r="G99" s="98"/>
    </row>
    <row r="100" spans="1:7" ht="14.25">
      <c r="A100" s="76"/>
      <c r="B100" s="81"/>
      <c r="C100" s="77"/>
      <c r="D100" s="77"/>
      <c r="E100" s="77"/>
      <c r="F100" s="77"/>
      <c r="G100" s="98"/>
    </row>
    <row r="101" spans="1:7" ht="14.25">
      <c r="A101" s="76"/>
      <c r="B101" s="81"/>
      <c r="C101" s="77"/>
      <c r="D101" s="77"/>
      <c r="E101" s="77"/>
      <c r="F101" s="77"/>
      <c r="G101" s="98"/>
    </row>
    <row r="102" spans="1:7" ht="14.25">
      <c r="A102" s="76"/>
      <c r="B102" s="81"/>
      <c r="C102" s="77"/>
      <c r="D102" s="77"/>
      <c r="E102" s="77"/>
      <c r="F102" s="77"/>
      <c r="G102" s="98"/>
    </row>
    <row r="103" spans="1:7" ht="14.25">
      <c r="A103" s="76"/>
      <c r="B103" s="81"/>
      <c r="C103" s="77"/>
      <c r="D103" s="77"/>
      <c r="E103" s="77"/>
      <c r="F103" s="77"/>
      <c r="G103" s="98"/>
    </row>
    <row r="104" spans="1:7" ht="14.25">
      <c r="A104" s="76"/>
      <c r="B104" s="81"/>
      <c r="C104" s="77"/>
      <c r="D104" s="77"/>
      <c r="E104" s="77"/>
      <c r="F104" s="77"/>
      <c r="G104" s="98"/>
    </row>
    <row r="105" spans="1:7" ht="14.25">
      <c r="A105" s="76"/>
      <c r="B105" s="81"/>
      <c r="C105" s="81"/>
      <c r="D105" s="81"/>
      <c r="E105" s="77"/>
      <c r="F105" s="77"/>
      <c r="G105" s="98"/>
    </row>
    <row r="106" spans="1:7" ht="14.25">
      <c r="A106" s="76"/>
      <c r="B106" s="81"/>
      <c r="C106" s="77"/>
      <c r="D106" s="77"/>
      <c r="E106" s="77"/>
      <c r="F106" s="77"/>
      <c r="G106" s="98"/>
    </row>
    <row r="107" spans="1:7" ht="14.25">
      <c r="A107" s="76"/>
      <c r="B107" s="81"/>
      <c r="C107" s="77"/>
      <c r="D107" s="77"/>
      <c r="E107" s="77"/>
      <c r="F107" s="77"/>
      <c r="G107" s="98"/>
    </row>
    <row r="108" spans="1:7" ht="14.25">
      <c r="A108" s="76"/>
      <c r="B108" s="81"/>
      <c r="C108" s="77"/>
      <c r="D108" s="77"/>
      <c r="E108" s="77"/>
      <c r="F108" s="77"/>
      <c r="G108" s="98"/>
    </row>
    <row r="109" spans="1:7" ht="14.25">
      <c r="A109" s="76"/>
      <c r="B109" s="81"/>
      <c r="C109" s="77"/>
      <c r="D109" s="77"/>
      <c r="E109" s="77"/>
      <c r="F109" s="77"/>
      <c r="G109" s="98"/>
    </row>
    <row r="110" spans="1:7" ht="14.25">
      <c r="A110" s="76"/>
      <c r="B110" s="81"/>
      <c r="C110" s="77"/>
      <c r="D110" s="77"/>
      <c r="E110" s="77"/>
      <c r="F110" s="77"/>
      <c r="G110" s="98"/>
    </row>
    <row r="111" spans="1:7" ht="14.25">
      <c r="A111" s="76"/>
      <c r="B111" s="81"/>
      <c r="C111" s="77"/>
      <c r="D111" s="77"/>
      <c r="E111" s="77"/>
      <c r="F111" s="77"/>
      <c r="G111" s="98"/>
    </row>
    <row r="112" spans="1:7" ht="14.25">
      <c r="A112" s="76"/>
      <c r="B112" s="81"/>
      <c r="C112" s="77"/>
      <c r="D112" s="77"/>
      <c r="E112" s="77"/>
      <c r="F112" s="77"/>
      <c r="G112" s="98"/>
    </row>
    <row r="113" spans="1:7" ht="14.25">
      <c r="A113" s="76"/>
      <c r="B113" s="81"/>
      <c r="C113" s="77"/>
      <c r="D113" s="77"/>
      <c r="E113" s="77"/>
      <c r="F113" s="77"/>
      <c r="G113" s="98"/>
    </row>
    <row r="114" spans="1:7" ht="14.25">
      <c r="A114" s="76"/>
      <c r="B114" s="81"/>
      <c r="C114" s="77"/>
      <c r="D114" s="77"/>
      <c r="E114" s="77"/>
      <c r="F114" s="77"/>
      <c r="G114" s="98"/>
    </row>
    <row r="115" spans="1:7" ht="15" customHeight="1">
      <c r="A115" s="76"/>
      <c r="B115" s="77"/>
      <c r="C115" s="77"/>
      <c r="D115" s="77"/>
      <c r="E115" s="77"/>
      <c r="F115" s="77"/>
      <c r="G115" s="78"/>
    </row>
    <row r="116" spans="1:9" ht="14.25">
      <c r="A116" s="79"/>
      <c r="B116" s="94"/>
      <c r="C116" s="94"/>
      <c r="D116" s="94"/>
      <c r="E116" s="94"/>
      <c r="F116" s="94"/>
      <c r="G116" s="95"/>
      <c r="H116" s="64"/>
      <c r="I116" s="64"/>
    </row>
    <row r="117" spans="1:7" ht="14.25">
      <c r="A117" s="79"/>
      <c r="B117" s="73"/>
      <c r="C117" s="73"/>
      <c r="D117" s="73"/>
      <c r="E117" s="73"/>
      <c r="F117" s="73"/>
      <c r="G117" s="74"/>
    </row>
    <row r="118" spans="1:7" ht="14.25">
      <c r="A118" s="76"/>
      <c r="B118" s="81"/>
      <c r="C118" s="77"/>
      <c r="D118" s="77"/>
      <c r="E118" s="77"/>
      <c r="F118" s="77"/>
      <c r="G118" s="98"/>
    </row>
    <row r="119" spans="1:7" ht="14.25">
      <c r="A119" s="76"/>
      <c r="B119" s="81"/>
      <c r="C119" s="77"/>
      <c r="D119" s="77"/>
      <c r="E119" s="77"/>
      <c r="F119" s="77"/>
      <c r="G119" s="98"/>
    </row>
    <row r="120" spans="1:7" ht="14.25">
      <c r="A120" s="76"/>
      <c r="B120" s="81"/>
      <c r="C120" s="77"/>
      <c r="D120" s="77"/>
      <c r="E120" s="77"/>
      <c r="F120" s="77"/>
      <c r="G120" s="98"/>
    </row>
    <row r="121" spans="1:7" ht="14.25">
      <c r="A121" s="76"/>
      <c r="B121" s="81"/>
      <c r="C121" s="77"/>
      <c r="D121" s="77"/>
      <c r="E121" s="77"/>
      <c r="F121" s="77"/>
      <c r="G121" s="98"/>
    </row>
    <row r="122" spans="1:7" ht="14.25">
      <c r="A122" s="76"/>
      <c r="B122" s="81"/>
      <c r="C122" s="77"/>
      <c r="D122" s="77"/>
      <c r="E122" s="77"/>
      <c r="F122" s="77"/>
      <c r="G122" s="98"/>
    </row>
    <row r="123" spans="1:7" ht="14.25">
      <c r="A123" s="76"/>
      <c r="B123" s="81"/>
      <c r="C123" s="77"/>
      <c r="D123" s="77"/>
      <c r="E123" s="77"/>
      <c r="F123" s="77"/>
      <c r="G123" s="98"/>
    </row>
    <row r="124" spans="1:7" ht="14.25">
      <c r="A124" s="76"/>
      <c r="B124" s="81"/>
      <c r="C124" s="77"/>
      <c r="D124" s="77"/>
      <c r="E124" s="77"/>
      <c r="F124" s="77"/>
      <c r="G124" s="98"/>
    </row>
    <row r="125" spans="1:7" ht="14.25">
      <c r="A125" s="76"/>
      <c r="B125" s="81"/>
      <c r="C125" s="77"/>
      <c r="D125" s="77"/>
      <c r="E125" s="77"/>
      <c r="F125" s="77"/>
      <c r="G125" s="98"/>
    </row>
    <row r="126" spans="1:7" ht="14.25">
      <c r="A126" s="76"/>
      <c r="B126" s="81"/>
      <c r="C126" s="77"/>
      <c r="D126" s="77"/>
      <c r="E126" s="77"/>
      <c r="F126" s="77"/>
      <c r="G126" s="98"/>
    </row>
    <row r="127" spans="1:7" ht="14.25">
      <c r="A127" s="76"/>
      <c r="B127" s="81"/>
      <c r="C127" s="77"/>
      <c r="D127" s="77"/>
      <c r="E127" s="77"/>
      <c r="F127" s="77"/>
      <c r="G127" s="98"/>
    </row>
    <row r="128" spans="1:7" ht="14.25">
      <c r="A128" s="76"/>
      <c r="B128" s="81"/>
      <c r="C128" s="77"/>
      <c r="D128" s="77"/>
      <c r="E128" s="77"/>
      <c r="F128" s="77"/>
      <c r="G128" s="98"/>
    </row>
    <row r="129" spans="1:9" ht="14.25">
      <c r="A129" s="76"/>
      <c r="B129" s="99"/>
      <c r="C129" s="77"/>
      <c r="D129" s="77"/>
      <c r="E129" s="77"/>
      <c r="F129" s="77"/>
      <c r="G129" s="98"/>
      <c r="H129" s="64"/>
      <c r="I129" s="64"/>
    </row>
    <row r="130" spans="1:9" ht="14.25">
      <c r="A130" s="350"/>
      <c r="B130" s="350"/>
      <c r="C130" s="350"/>
      <c r="D130" s="350"/>
      <c r="E130" s="350"/>
      <c r="F130" s="350"/>
      <c r="G130" s="350"/>
      <c r="H130" s="64"/>
      <c r="I130" s="64"/>
    </row>
    <row r="131" spans="1:7" ht="14.25">
      <c r="A131" s="100"/>
      <c r="B131" s="100"/>
      <c r="C131" s="100"/>
      <c r="D131" s="100"/>
      <c r="E131" s="100"/>
      <c r="F131" s="100"/>
      <c r="G131" s="100"/>
    </row>
    <row r="132" spans="1:7" ht="14.25">
      <c r="A132" s="101"/>
      <c r="B132" s="101"/>
      <c r="C132" s="101"/>
      <c r="D132" s="101"/>
      <c r="E132" s="101"/>
      <c r="F132" s="101"/>
      <c r="G132" s="101"/>
    </row>
    <row r="133" spans="4:7" ht="14.25">
      <c r="D133" s="81"/>
      <c r="E133" s="81"/>
      <c r="F133" s="81"/>
      <c r="G133" s="81"/>
    </row>
    <row r="134" spans="4:7" ht="10.5" customHeight="1">
      <c r="D134" s="64"/>
      <c r="E134" s="64"/>
      <c r="F134" s="64"/>
      <c r="G134" s="64"/>
    </row>
    <row r="135" spans="4:7" ht="10.5" customHeight="1">
      <c r="D135" s="64"/>
      <c r="E135" s="64"/>
      <c r="F135" s="64"/>
      <c r="G135" s="64"/>
    </row>
    <row r="136" spans="4:7" ht="10.5" customHeight="1">
      <c r="D136" s="64"/>
      <c r="E136" s="64"/>
      <c r="F136" s="64"/>
      <c r="G136" s="64"/>
    </row>
    <row r="137" spans="4:7" ht="10.5" customHeight="1">
      <c r="D137" s="64"/>
      <c r="E137" s="64"/>
      <c r="F137" s="64"/>
      <c r="G137" s="64"/>
    </row>
    <row r="138" ht="10.5" customHeight="1"/>
  </sheetData>
  <sheetProtection/>
  <mergeCells count="17">
    <mergeCell ref="B46:F46"/>
    <mergeCell ref="C17:H18"/>
    <mergeCell ref="A92:G92"/>
    <mergeCell ref="A130:G130"/>
    <mergeCell ref="J43:L43"/>
    <mergeCell ref="B44:F44"/>
    <mergeCell ref="B47:F47"/>
    <mergeCell ref="B45:F45"/>
    <mergeCell ref="C21:H21"/>
    <mergeCell ref="A41:G42"/>
    <mergeCell ref="A43:F43"/>
    <mergeCell ref="A59:H59"/>
    <mergeCell ref="A62:H62"/>
    <mergeCell ref="A63:H63"/>
    <mergeCell ref="A67:H67"/>
    <mergeCell ref="A68:H68"/>
    <mergeCell ref="A72:H72"/>
  </mergeCells>
  <hyperlinks>
    <hyperlink ref="G44" location="'Economía regional'!A1" display="3"/>
    <hyperlink ref="G47" location="'Aspectos GyD - Perfil productor'!A1" display="2"/>
    <hyperlink ref="G48" location="'Aspectos GyD - Perfil productor'!A1" display="2"/>
    <hyperlink ref="G49" location="'Cultivos Información Anual'!A1" display="5-6"/>
    <hyperlink ref="G50" location="'Ganadería y Riego'!A1" display="5"/>
    <hyperlink ref="G51" location="Exportaciones!A1" display="9"/>
    <hyperlink ref="G53" location="'División Político-Adminisrativa'!A1" display="7"/>
    <hyperlink ref="G54" location="Autoridades!A1" display="11"/>
    <hyperlink ref="G52" location="'Cultivos Información Censal'!A1" display="3 - 4"/>
    <hyperlink ref="G45" location="'Antecedentes sociales'!A1" display="12-13-14"/>
    <hyperlink ref="G46" location="'Antecedentes ambientales'!A1" display="'Antecedentes ambientales'!A1"/>
  </hyperlinks>
  <printOptions/>
  <pageMargins left="1.535433070866142" right="0.1968503937007874" top="1.1811023622047245" bottom="1.0236220472440944" header="0.31496062992125984" footer="0.31496062992125984"/>
  <pageSetup orientation="portrait" scale="84" r:id="rId2"/>
  <rowBreaks count="2" manualBreakCount="2">
    <brk id="40" max="7" man="1"/>
    <brk id="95" max="7" man="1"/>
  </rowBreaks>
  <drawing r:id="rId1"/>
</worksheet>
</file>

<file path=xl/worksheets/sheet10.xml><?xml version="1.0" encoding="utf-8"?>
<worksheet xmlns="http://schemas.openxmlformats.org/spreadsheetml/2006/main" xmlns:r="http://schemas.openxmlformats.org/officeDocument/2006/relationships">
  <dimension ref="A1:G30"/>
  <sheetViews>
    <sheetView view="pageBreakPreview" zoomScaleSheetLayoutView="100" zoomScalePageLayoutView="0" workbookViewId="0" topLeftCell="A1">
      <selection activeCell="A1" sqref="A1"/>
    </sheetView>
  </sheetViews>
  <sheetFormatPr defaultColWidth="11.421875" defaultRowHeight="15"/>
  <cols>
    <col min="1" max="2" width="20.8515625" style="2" customWidth="1"/>
    <col min="3" max="3" width="7.28125" style="2" customWidth="1"/>
    <col min="4" max="5" width="20.8515625" style="2" customWidth="1"/>
    <col min="6" max="16384" width="11.421875" style="2" customWidth="1"/>
  </cols>
  <sheetData>
    <row r="1" ht="15.75" customHeight="1">
      <c r="A1" s="1" t="s">
        <v>63</v>
      </c>
    </row>
    <row r="2" ht="15.75" customHeight="1">
      <c r="A2" s="1"/>
    </row>
    <row r="3" ht="15.75" customHeight="1"/>
    <row r="4" spans="1:2" ht="21" customHeight="1">
      <c r="A4" s="442" t="s">
        <v>133</v>
      </c>
      <c r="B4" s="442"/>
    </row>
    <row r="5" spans="1:2" ht="15.75" customHeight="1">
      <c r="A5" s="443" t="s">
        <v>64</v>
      </c>
      <c r="B5" s="444"/>
    </row>
    <row r="6" spans="1:2" ht="15.75" customHeight="1">
      <c r="A6" s="445" t="s">
        <v>130</v>
      </c>
      <c r="B6" s="446"/>
    </row>
    <row r="7" spans="1:2" ht="15.75" customHeight="1">
      <c r="A7" s="445" t="s">
        <v>132</v>
      </c>
      <c r="B7" s="446"/>
    </row>
    <row r="8" spans="1:2" ht="15.75" customHeight="1">
      <c r="A8" s="445" t="s">
        <v>131</v>
      </c>
      <c r="B8" s="446"/>
    </row>
    <row r="9" spans="4:5" ht="15.75" customHeight="1">
      <c r="D9" s="228"/>
      <c r="E9" s="228"/>
    </row>
    <row r="10" ht="15.75" customHeight="1"/>
    <row r="11" spans="1:2" ht="21" customHeight="1">
      <c r="A11" s="447" t="s">
        <v>139</v>
      </c>
      <c r="B11" s="448"/>
    </row>
    <row r="12" spans="1:2" ht="15.75" customHeight="1">
      <c r="A12" s="443" t="s">
        <v>64</v>
      </c>
      <c r="B12" s="444"/>
    </row>
    <row r="13" spans="1:2" ht="15.75" customHeight="1">
      <c r="A13" s="445" t="s">
        <v>137</v>
      </c>
      <c r="B13" s="446"/>
    </row>
    <row r="14" spans="1:6" ht="15.75" customHeight="1">
      <c r="A14" s="445" t="s">
        <v>138</v>
      </c>
      <c r="B14" s="446"/>
      <c r="C14" s="37"/>
      <c r="D14" s="37"/>
      <c r="E14" s="37"/>
      <c r="F14" s="37"/>
    </row>
    <row r="15" spans="1:7" ht="15.75" customHeight="1">
      <c r="A15" s="37"/>
      <c r="B15" s="37"/>
      <c r="C15" s="37"/>
      <c r="D15" s="37"/>
      <c r="E15" s="37"/>
      <c r="F15" s="37"/>
      <c r="G15" s="108"/>
    </row>
    <row r="16" ht="15.75" customHeight="1">
      <c r="G16" s="108"/>
    </row>
    <row r="17" spans="1:7" ht="21" customHeight="1">
      <c r="A17" s="449" t="s">
        <v>140</v>
      </c>
      <c r="B17" s="450"/>
      <c r="G17" s="108"/>
    </row>
    <row r="18" spans="1:7" ht="15.75" customHeight="1">
      <c r="A18" s="443" t="s">
        <v>64</v>
      </c>
      <c r="B18" s="444"/>
      <c r="G18" s="108"/>
    </row>
    <row r="19" spans="1:7" ht="15.75" customHeight="1">
      <c r="A19" s="445" t="s">
        <v>141</v>
      </c>
      <c r="B19" s="446"/>
      <c r="G19" s="108"/>
    </row>
    <row r="20" spans="1:7" ht="15.75" customHeight="1">
      <c r="A20" s="445" t="s">
        <v>127</v>
      </c>
      <c r="B20" s="446"/>
      <c r="G20" s="108"/>
    </row>
    <row r="21" ht="15.75" customHeight="1">
      <c r="G21" s="108"/>
    </row>
    <row r="22" ht="15.75" customHeight="1">
      <c r="G22" s="108"/>
    </row>
    <row r="23" spans="1:7" ht="21" customHeight="1">
      <c r="A23" s="449" t="s">
        <v>215</v>
      </c>
      <c r="B23" s="450"/>
      <c r="G23" s="108"/>
    </row>
    <row r="24" spans="1:2" ht="15.75" customHeight="1">
      <c r="A24" s="443" t="s">
        <v>64</v>
      </c>
      <c r="B24" s="444"/>
    </row>
    <row r="25" spans="1:2" ht="15.75" customHeight="1">
      <c r="A25" s="445" t="s">
        <v>134</v>
      </c>
      <c r="B25" s="446"/>
    </row>
    <row r="26" spans="1:2" ht="15.75" customHeight="1">
      <c r="A26" s="445" t="s">
        <v>135</v>
      </c>
      <c r="B26" s="446"/>
    </row>
    <row r="27" spans="1:2" ht="15.75" customHeight="1">
      <c r="A27" s="445" t="s">
        <v>136</v>
      </c>
      <c r="B27" s="446"/>
    </row>
    <row r="28" ht="15.75" customHeight="1"/>
    <row r="29" spans="1:5" ht="15.75" customHeight="1">
      <c r="A29" s="410" t="s">
        <v>216</v>
      </c>
      <c r="B29" s="410"/>
      <c r="C29" s="410"/>
      <c r="D29" s="410"/>
      <c r="E29" s="410"/>
    </row>
    <row r="30" spans="1:5" ht="15.75" customHeight="1">
      <c r="A30" s="410"/>
      <c r="B30" s="410"/>
      <c r="C30" s="410"/>
      <c r="D30" s="410"/>
      <c r="E30" s="410"/>
    </row>
  </sheetData>
  <sheetProtection/>
  <mergeCells count="19">
    <mergeCell ref="A29:E30"/>
    <mergeCell ref="A19:B19"/>
    <mergeCell ref="A20:B20"/>
    <mergeCell ref="A23:B23"/>
    <mergeCell ref="A24:B24"/>
    <mergeCell ref="A25:B25"/>
    <mergeCell ref="A26:B26"/>
    <mergeCell ref="A12:B12"/>
    <mergeCell ref="A13:B13"/>
    <mergeCell ref="A14:B14"/>
    <mergeCell ref="A17:B17"/>
    <mergeCell ref="A18:B18"/>
    <mergeCell ref="A27:B27"/>
    <mergeCell ref="A4:B4"/>
    <mergeCell ref="A5:B5"/>
    <mergeCell ref="A6:B6"/>
    <mergeCell ref="A7:B7"/>
    <mergeCell ref="A8:B8"/>
    <mergeCell ref="A11:B11"/>
  </mergeCells>
  <printOptions horizontalCentered="1"/>
  <pageMargins left="0.5905511811023623" right="0.5905511811023623" top="0.5905511811023623" bottom="0.5905511811023623" header="0.31496062992125984" footer="0.31496062992125984"/>
  <pageSetup horizontalDpi="600" verticalDpi="600" orientation="landscape" scale="99" r:id="rId1"/>
  <headerFooter>
    <oddHeader>&amp;R&amp;12Región de Aysén</oddHeader>
  </headerFooter>
</worksheet>
</file>

<file path=xl/worksheets/sheet11.xml><?xml version="1.0" encoding="utf-8"?>
<worksheet xmlns="http://schemas.openxmlformats.org/spreadsheetml/2006/main" xmlns:r="http://schemas.openxmlformats.org/officeDocument/2006/relationships">
  <dimension ref="A1:G50"/>
  <sheetViews>
    <sheetView view="pageBreakPreview" zoomScale="80" zoomScaleSheetLayoutView="80" zoomScalePageLayoutView="0" workbookViewId="0" topLeftCell="A1">
      <selection activeCell="A1" sqref="A1"/>
    </sheetView>
  </sheetViews>
  <sheetFormatPr defaultColWidth="11.421875" defaultRowHeight="15"/>
  <cols>
    <col min="1" max="1" width="35.00390625" style="186" bestFit="1" customWidth="1"/>
    <col min="2" max="2" width="20.421875" style="186" bestFit="1" customWidth="1"/>
    <col min="3" max="3" width="7.140625" style="186" customWidth="1"/>
    <col min="4" max="4" width="34.28125" style="186" bestFit="1" customWidth="1"/>
    <col min="5" max="5" width="14.8515625" style="186" bestFit="1" customWidth="1"/>
    <col min="6" max="6" width="28.140625" style="186" bestFit="1" customWidth="1"/>
    <col min="7" max="16384" width="11.421875" style="186" customWidth="1"/>
  </cols>
  <sheetData>
    <row r="1" ht="21">
      <c r="A1" s="185" t="s">
        <v>59</v>
      </c>
    </row>
    <row r="2" spans="3:7" ht="21">
      <c r="C2" s="185"/>
      <c r="D2" s="185"/>
      <c r="E2" s="185"/>
      <c r="F2" s="185"/>
      <c r="G2" s="185"/>
    </row>
    <row r="3" spans="1:7" ht="21">
      <c r="A3" s="231" t="s">
        <v>7</v>
      </c>
      <c r="B3" s="231" t="s">
        <v>45</v>
      </c>
      <c r="C3" s="185"/>
      <c r="D3" s="231" t="s">
        <v>12</v>
      </c>
      <c r="E3" s="231" t="s">
        <v>46</v>
      </c>
      <c r="F3" s="231" t="s">
        <v>45</v>
      </c>
      <c r="G3" s="185"/>
    </row>
    <row r="4" spans="1:7" ht="21">
      <c r="A4" s="187" t="s">
        <v>222</v>
      </c>
      <c r="B4" s="232" t="s">
        <v>70</v>
      </c>
      <c r="D4" s="187" t="s">
        <v>186</v>
      </c>
      <c r="E4" s="187" t="s">
        <v>127</v>
      </c>
      <c r="F4" s="232" t="s">
        <v>142</v>
      </c>
      <c r="G4" s="185"/>
    </row>
    <row r="5" spans="1:7" ht="21">
      <c r="A5" s="187" t="s">
        <v>223</v>
      </c>
      <c r="B5" s="232" t="s">
        <v>43</v>
      </c>
      <c r="D5" s="187" t="s">
        <v>143</v>
      </c>
      <c r="E5" s="187" t="s">
        <v>141</v>
      </c>
      <c r="F5" s="232" t="s">
        <v>43</v>
      </c>
      <c r="G5" s="185"/>
    </row>
    <row r="6" spans="1:7" ht="21">
      <c r="A6" s="188"/>
      <c r="B6" s="188"/>
      <c r="D6" s="187" t="s">
        <v>144</v>
      </c>
      <c r="E6" s="187" t="s">
        <v>130</v>
      </c>
      <c r="F6" s="232" t="s">
        <v>70</v>
      </c>
      <c r="G6" s="185"/>
    </row>
    <row r="7" spans="1:7" ht="21">
      <c r="A7" s="231" t="s">
        <v>8</v>
      </c>
      <c r="B7" s="231" t="s">
        <v>45</v>
      </c>
      <c r="D7" s="187" t="s">
        <v>211</v>
      </c>
      <c r="E7" s="187" t="s">
        <v>132</v>
      </c>
      <c r="F7" s="232" t="s">
        <v>142</v>
      </c>
      <c r="G7" s="185"/>
    </row>
    <row r="8" spans="1:6" ht="21">
      <c r="A8" s="189" t="s">
        <v>224</v>
      </c>
      <c r="B8" s="232" t="s">
        <v>149</v>
      </c>
      <c r="D8" s="187" t="s">
        <v>145</v>
      </c>
      <c r="E8" s="187" t="s">
        <v>131</v>
      </c>
      <c r="F8" s="232" t="s">
        <v>70</v>
      </c>
    </row>
    <row r="9" spans="1:6" ht="21">
      <c r="A9" s="189" t="s">
        <v>225</v>
      </c>
      <c r="B9" s="232" t="s">
        <v>77</v>
      </c>
      <c r="D9" s="187" t="s">
        <v>146</v>
      </c>
      <c r="E9" s="187" t="s">
        <v>134</v>
      </c>
      <c r="F9" s="232" t="s">
        <v>43</v>
      </c>
    </row>
    <row r="10" spans="1:6" ht="21">
      <c r="A10" s="189" t="s">
        <v>226</v>
      </c>
      <c r="B10" s="232" t="s">
        <v>227</v>
      </c>
      <c r="D10" s="187" t="s">
        <v>147</v>
      </c>
      <c r="E10" s="187" t="s">
        <v>212</v>
      </c>
      <c r="F10" s="232" t="s">
        <v>70</v>
      </c>
    </row>
    <row r="11" spans="1:6" ht="21">
      <c r="A11" s="188"/>
      <c r="B11" s="188"/>
      <c r="D11" s="187" t="s">
        <v>148</v>
      </c>
      <c r="E11" s="187" t="s">
        <v>135</v>
      </c>
      <c r="F11" s="232" t="s">
        <v>149</v>
      </c>
    </row>
    <row r="12" spans="1:6" ht="21">
      <c r="A12" s="452" t="s">
        <v>9</v>
      </c>
      <c r="B12" s="453"/>
      <c r="D12" s="187" t="s">
        <v>209</v>
      </c>
      <c r="E12" s="187" t="s">
        <v>138</v>
      </c>
      <c r="F12" s="232" t="s">
        <v>213</v>
      </c>
    </row>
    <row r="13" spans="1:6" ht="21">
      <c r="A13" s="455" t="s">
        <v>228</v>
      </c>
      <c r="B13" s="456"/>
      <c r="D13" s="187" t="s">
        <v>210</v>
      </c>
      <c r="E13" s="187" t="s">
        <v>137</v>
      </c>
      <c r="F13" s="232" t="s">
        <v>43</v>
      </c>
    </row>
    <row r="14" spans="4:6" ht="21">
      <c r="D14" s="188"/>
      <c r="E14" s="188"/>
      <c r="F14" s="188"/>
    </row>
    <row r="15" spans="1:7" ht="21">
      <c r="A15" s="231" t="s">
        <v>10</v>
      </c>
      <c r="B15" s="231" t="s">
        <v>44</v>
      </c>
      <c r="D15" s="188"/>
      <c r="E15" s="188"/>
      <c r="F15" s="188"/>
      <c r="G15" s="190"/>
    </row>
    <row r="16" spans="1:7" ht="21">
      <c r="A16" s="187" t="s">
        <v>229</v>
      </c>
      <c r="B16" s="187" t="s">
        <v>127</v>
      </c>
      <c r="D16" s="188"/>
      <c r="E16" s="188"/>
      <c r="F16" s="188"/>
      <c r="G16" s="190"/>
    </row>
    <row r="17" spans="1:7" ht="21">
      <c r="A17" s="187" t="s">
        <v>230</v>
      </c>
      <c r="B17" s="187" t="s">
        <v>130</v>
      </c>
      <c r="D17" s="188"/>
      <c r="E17" s="188"/>
      <c r="F17" s="188"/>
      <c r="G17" s="190"/>
    </row>
    <row r="18" spans="1:7" ht="21">
      <c r="A18" s="187" t="s">
        <v>231</v>
      </c>
      <c r="B18" s="187" t="s">
        <v>129</v>
      </c>
      <c r="D18" s="188"/>
      <c r="E18" s="188"/>
      <c r="F18" s="188"/>
      <c r="G18" s="190"/>
    </row>
    <row r="19" spans="1:7" ht="21">
      <c r="A19" s="187" t="s">
        <v>232</v>
      </c>
      <c r="B19" s="187" t="s">
        <v>128</v>
      </c>
      <c r="D19" s="188"/>
      <c r="E19" s="225"/>
      <c r="F19" s="188"/>
      <c r="G19" s="190"/>
    </row>
    <row r="20" spans="4:7" ht="21">
      <c r="D20" s="188"/>
      <c r="E20" s="188"/>
      <c r="F20" s="188"/>
      <c r="G20" s="190"/>
    </row>
    <row r="21" spans="1:7" ht="21">
      <c r="A21" s="454" t="s">
        <v>11</v>
      </c>
      <c r="B21" s="454"/>
      <c r="D21" s="188"/>
      <c r="E21" s="188"/>
      <c r="F21" s="188"/>
      <c r="G21" s="190"/>
    </row>
    <row r="22" spans="1:6" ht="21" customHeight="1">
      <c r="A22" s="457" t="s">
        <v>270</v>
      </c>
      <c r="B22" s="457"/>
      <c r="C22" s="230"/>
      <c r="D22" s="230"/>
      <c r="E22" s="230"/>
      <c r="F22" s="230"/>
    </row>
    <row r="23" spans="1:6" ht="63" customHeight="1">
      <c r="A23" s="451" t="s">
        <v>16</v>
      </c>
      <c r="B23" s="451"/>
      <c r="C23" s="451"/>
      <c r="D23" s="451"/>
      <c r="E23" s="451"/>
      <c r="F23" s="451"/>
    </row>
    <row r="50" spans="1:3" s="185" customFormat="1" ht="21">
      <c r="A50" s="186"/>
      <c r="B50" s="186"/>
      <c r="C50" s="186"/>
    </row>
  </sheetData>
  <sheetProtection/>
  <mergeCells count="5">
    <mergeCell ref="A23:F23"/>
    <mergeCell ref="A12:B12"/>
    <mergeCell ref="A21:B21"/>
    <mergeCell ref="A13:B13"/>
    <mergeCell ref="A22:B22"/>
  </mergeCells>
  <printOptions horizontalCentered="1"/>
  <pageMargins left="0.5905511811023623" right="0.5905511811023623" top="0.5905511811023623" bottom="0.5905511811023623" header="0.31496062992125984" footer="0.31496062992125984"/>
  <pageSetup horizontalDpi="600" verticalDpi="600" orientation="landscape" scale="62" r:id="rId1"/>
  <headerFooter>
    <oddHeader>&amp;R&amp;12Región de Aysén</oddHeader>
  </headerFooter>
</worksheet>
</file>

<file path=xl/worksheets/sheet2.xml><?xml version="1.0" encoding="utf-8"?>
<worksheet xmlns="http://schemas.openxmlformats.org/spreadsheetml/2006/main" xmlns:r="http://schemas.openxmlformats.org/officeDocument/2006/relationships">
  <dimension ref="A1:X121"/>
  <sheetViews>
    <sheetView showGridLines="0" view="pageBreakPreview" zoomScale="73" zoomScaleNormal="90" zoomScaleSheetLayoutView="73" zoomScalePageLayoutView="0" workbookViewId="0" topLeftCell="A46">
      <selection activeCell="A1" sqref="A1"/>
    </sheetView>
  </sheetViews>
  <sheetFormatPr defaultColWidth="11.421875" defaultRowHeight="15"/>
  <cols>
    <col min="1" max="1" width="43.140625" style="2" customWidth="1"/>
    <col min="2" max="2" width="15.28125" style="2" customWidth="1"/>
    <col min="3" max="3" width="17.28125" style="2" customWidth="1"/>
    <col min="4" max="4" width="20.7109375" style="2" customWidth="1"/>
    <col min="5" max="5" width="19.00390625" style="2" customWidth="1"/>
    <col min="6" max="6" width="19.421875" style="2" customWidth="1"/>
    <col min="7" max="7" width="19.57421875" style="2" customWidth="1"/>
    <col min="8" max="8" width="18.140625" style="2" customWidth="1"/>
    <col min="9" max="9" width="18.421875" style="2" customWidth="1"/>
    <col min="10" max="10" width="13.140625" style="2" customWidth="1"/>
    <col min="11" max="16384" width="11.421875" style="2" customWidth="1"/>
  </cols>
  <sheetData>
    <row r="1" ht="15">
      <c r="A1" s="1" t="s">
        <v>54</v>
      </c>
    </row>
    <row r="2" spans="1:16" ht="15">
      <c r="A2" s="306" t="s">
        <v>278</v>
      </c>
      <c r="B2" s="307"/>
      <c r="C2" s="307"/>
      <c r="D2" s="307"/>
      <c r="E2" s="307"/>
      <c r="F2" s="307"/>
      <c r="K2" s="306"/>
      <c r="L2" s="307"/>
      <c r="M2" s="307"/>
      <c r="N2" s="307"/>
      <c r="O2" s="307"/>
      <c r="P2" s="307"/>
    </row>
    <row r="3" spans="1:16" ht="15">
      <c r="A3" s="306" t="s">
        <v>279</v>
      </c>
      <c r="B3" s="1"/>
      <c r="C3" s="1"/>
      <c r="D3" s="1"/>
      <c r="E3" s="1"/>
      <c r="F3" s="1"/>
      <c r="K3" s="306"/>
      <c r="L3" s="307"/>
      <c r="M3" s="307"/>
      <c r="N3" s="307"/>
      <c r="O3" s="307"/>
      <c r="P3" s="307"/>
    </row>
    <row r="4" spans="1:16" ht="15">
      <c r="A4" s="361" t="s">
        <v>15</v>
      </c>
      <c r="B4" s="363" t="s">
        <v>280</v>
      </c>
      <c r="C4" s="363"/>
      <c r="D4" s="363"/>
      <c r="E4" s="363"/>
      <c r="F4" s="364" t="s">
        <v>281</v>
      </c>
      <c r="K4" s="306"/>
      <c r="L4" s="307"/>
      <c r="M4" s="307"/>
      <c r="N4" s="307"/>
      <c r="O4" s="307"/>
      <c r="P4" s="307"/>
    </row>
    <row r="5" spans="1:16" ht="48.75" customHeight="1">
      <c r="A5" s="362"/>
      <c r="B5" s="308" t="s">
        <v>282</v>
      </c>
      <c r="C5" s="308" t="s">
        <v>283</v>
      </c>
      <c r="D5" s="308" t="s">
        <v>284</v>
      </c>
      <c r="E5" s="308" t="s">
        <v>285</v>
      </c>
      <c r="F5" s="365"/>
      <c r="K5" s="306"/>
      <c r="L5" s="307"/>
      <c r="M5" s="307"/>
      <c r="N5" s="307"/>
      <c r="O5" s="307"/>
      <c r="P5" s="307"/>
    </row>
    <row r="6" spans="1:16" ht="15">
      <c r="A6" s="309" t="s">
        <v>286</v>
      </c>
      <c r="B6" s="310">
        <v>1126.32750238713</v>
      </c>
      <c r="C6" s="311">
        <v>6.14620175643414</v>
      </c>
      <c r="D6" s="310">
        <v>58.7839603235781</v>
      </c>
      <c r="E6" s="311">
        <v>-4.584175730923379</v>
      </c>
      <c r="F6" s="311">
        <v>1.2277494205155415</v>
      </c>
      <c r="K6" s="306"/>
      <c r="L6" s="307"/>
      <c r="M6" s="307"/>
      <c r="N6" s="307"/>
      <c r="O6" s="307"/>
      <c r="P6" s="307"/>
    </row>
    <row r="7" spans="1:16" ht="15">
      <c r="A7" s="309" t="s">
        <v>244</v>
      </c>
      <c r="B7" s="310">
        <v>3336.54099074375</v>
      </c>
      <c r="C7" s="311">
        <v>2.49088112005329</v>
      </c>
      <c r="D7" s="310">
        <v>2.49261033214694</v>
      </c>
      <c r="E7" s="311">
        <v>-2.114928865234289</v>
      </c>
      <c r="F7" s="311">
        <v>0.046772043341053</v>
      </c>
      <c r="K7" s="306"/>
      <c r="L7" s="307"/>
      <c r="M7" s="307"/>
      <c r="N7" s="307"/>
      <c r="O7" s="307"/>
      <c r="P7" s="307"/>
    </row>
    <row r="8" spans="1:16" ht="15">
      <c r="A8" s="309" t="s">
        <v>245</v>
      </c>
      <c r="B8" s="310">
        <v>13641.542664027</v>
      </c>
      <c r="C8" s="311">
        <v>-2.98528691846858</v>
      </c>
      <c r="D8" s="310">
        <v>3.54831848990051</v>
      </c>
      <c r="E8" s="311">
        <v>0.3496990536326239</v>
      </c>
      <c r="F8" s="311">
        <v>0.07707408979227956</v>
      </c>
      <c r="K8" s="306"/>
      <c r="L8" s="307"/>
      <c r="M8" s="307"/>
      <c r="N8" s="307"/>
      <c r="O8" s="307"/>
      <c r="P8" s="307"/>
    </row>
    <row r="9" spans="1:16" s="1" customFormat="1" ht="15">
      <c r="A9" s="312" t="s">
        <v>246</v>
      </c>
      <c r="B9" s="313">
        <v>3539.34643339946</v>
      </c>
      <c r="C9" s="314">
        <v>-1.07371864418061</v>
      </c>
      <c r="D9" s="313">
        <v>62.4749230819839</v>
      </c>
      <c r="E9" s="314">
        <v>-3.5972508961402583</v>
      </c>
      <c r="F9" s="314">
        <v>1.6737307850709136</v>
      </c>
      <c r="K9" s="306"/>
      <c r="L9" s="307"/>
      <c r="M9" s="307"/>
      <c r="N9" s="307"/>
      <c r="O9" s="307"/>
      <c r="P9" s="307"/>
    </row>
    <row r="10" spans="1:16" ht="15">
      <c r="A10" s="309" t="s">
        <v>247</v>
      </c>
      <c r="B10" s="310">
        <v>4135.14265417026</v>
      </c>
      <c r="C10" s="311">
        <v>1.66617045215394</v>
      </c>
      <c r="D10" s="310">
        <v>290.762323565645</v>
      </c>
      <c r="E10" s="311">
        <v>1.319961956521376</v>
      </c>
      <c r="F10" s="311">
        <v>5.757875615906324</v>
      </c>
      <c r="K10" s="306"/>
      <c r="L10" s="307"/>
      <c r="M10" s="307"/>
      <c r="N10" s="307"/>
      <c r="O10" s="307"/>
      <c r="P10" s="307"/>
    </row>
    <row r="11" spans="1:16" ht="15">
      <c r="A11" s="309" t="s">
        <v>248</v>
      </c>
      <c r="B11" s="310">
        <v>12390.2463483727</v>
      </c>
      <c r="C11" s="311">
        <v>2.33752574098811</v>
      </c>
      <c r="D11" s="310">
        <v>498.550138582124</v>
      </c>
      <c r="E11" s="311">
        <v>1.2655711424057525</v>
      </c>
      <c r="F11" s="311">
        <v>9.40984014134297</v>
      </c>
      <c r="K11" s="306"/>
      <c r="L11" s="307"/>
      <c r="M11" s="307"/>
      <c r="N11" s="307"/>
      <c r="O11" s="307"/>
      <c r="P11" s="307"/>
    </row>
    <row r="12" spans="1:16" ht="15">
      <c r="A12" s="309" t="s">
        <v>287</v>
      </c>
      <c r="B12" s="310">
        <v>62372.1038250841</v>
      </c>
      <c r="C12" s="311">
        <v>1.10486824841365</v>
      </c>
      <c r="D12" s="310">
        <v>524.259222986549</v>
      </c>
      <c r="E12" s="311">
        <v>-0.4999330821317649</v>
      </c>
      <c r="F12" s="311">
        <v>11.13318486084547</v>
      </c>
      <c r="K12" s="306"/>
      <c r="L12" s="307"/>
      <c r="M12" s="307"/>
      <c r="N12" s="307"/>
      <c r="O12" s="307"/>
      <c r="P12" s="307"/>
    </row>
    <row r="13" spans="1:16" ht="15">
      <c r="A13" s="309" t="s">
        <v>288</v>
      </c>
      <c r="B13" s="310">
        <v>6463.92656232221</v>
      </c>
      <c r="C13" s="311">
        <v>-2.21104910915064</v>
      </c>
      <c r="D13" s="310">
        <v>808.771029907428</v>
      </c>
      <c r="E13" s="311">
        <v>-6.07109535092799</v>
      </c>
      <c r="F13" s="311">
        <v>18.644869997773764</v>
      </c>
      <c r="K13" s="306"/>
      <c r="L13" s="307"/>
      <c r="M13" s="307"/>
      <c r="N13" s="307"/>
      <c r="O13" s="307"/>
      <c r="P13" s="307"/>
    </row>
    <row r="14" spans="1:16" ht="15">
      <c r="A14" s="309" t="s">
        <v>289</v>
      </c>
      <c r="B14" s="310">
        <v>4597.74844729499</v>
      </c>
      <c r="C14" s="311">
        <v>-0.606790668542967</v>
      </c>
      <c r="D14" s="310">
        <v>603.56662820084</v>
      </c>
      <c r="E14" s="311">
        <v>-3.3893550549258133</v>
      </c>
      <c r="F14" s="311">
        <v>13.771797468281626</v>
      </c>
      <c r="K14" s="306"/>
      <c r="L14" s="307"/>
      <c r="M14" s="307"/>
      <c r="N14" s="307"/>
      <c r="O14" s="307"/>
      <c r="P14" s="307"/>
    </row>
    <row r="15" spans="1:16" ht="15">
      <c r="A15" s="309" t="s">
        <v>290</v>
      </c>
      <c r="B15" s="310">
        <v>10633.9072501142</v>
      </c>
      <c r="C15" s="311">
        <v>2.4800480459692</v>
      </c>
      <c r="D15" s="310">
        <v>617.320023556524</v>
      </c>
      <c r="E15" s="311">
        <v>-1.0595154539791096</v>
      </c>
      <c r="F15" s="311">
        <v>15.593995283414017</v>
      </c>
      <c r="K15" s="306"/>
      <c r="L15" s="307"/>
      <c r="M15" s="307"/>
      <c r="N15" s="307"/>
      <c r="O15" s="307"/>
      <c r="P15" s="307"/>
    </row>
    <row r="16" spans="1:16" ht="15">
      <c r="A16" s="309" t="s">
        <v>254</v>
      </c>
      <c r="B16" s="310">
        <v>3786.62082758739</v>
      </c>
      <c r="C16" s="311">
        <v>2.67982173914203</v>
      </c>
      <c r="D16" s="310">
        <v>372.486871390088</v>
      </c>
      <c r="E16" s="311">
        <v>1.1272814310860912</v>
      </c>
      <c r="F16" s="311">
        <v>10.318707606837933</v>
      </c>
      <c r="K16" s="306"/>
      <c r="L16" s="307"/>
      <c r="M16" s="307"/>
      <c r="N16" s="307"/>
      <c r="O16" s="307"/>
      <c r="P16" s="307"/>
    </row>
    <row r="17" spans="1:16" ht="15">
      <c r="A17" s="309" t="s">
        <v>255</v>
      </c>
      <c r="B17" s="310">
        <v>1900.88910392075</v>
      </c>
      <c r="C17" s="311">
        <v>1.69973408162625</v>
      </c>
      <c r="D17" s="310">
        <v>195.487362176089</v>
      </c>
      <c r="E17" s="311">
        <v>-0.47728312046600996</v>
      </c>
      <c r="F17" s="311">
        <v>5.009925436448291</v>
      </c>
      <c r="K17" s="306"/>
      <c r="L17" s="307"/>
      <c r="M17" s="307"/>
      <c r="N17" s="307"/>
      <c r="O17" s="307"/>
      <c r="P17" s="307"/>
    </row>
    <row r="18" spans="1:16" ht="15">
      <c r="A18" s="309" t="s">
        <v>256</v>
      </c>
      <c r="B18" s="310">
        <v>4427.38229678588</v>
      </c>
      <c r="C18" s="311">
        <v>8.26241828564369</v>
      </c>
      <c r="D18" s="310">
        <v>255.570687079382</v>
      </c>
      <c r="E18" s="311">
        <v>-4.584175730923379</v>
      </c>
      <c r="F18" s="311">
        <v>6.420047215687806</v>
      </c>
      <c r="K18" s="306"/>
      <c r="L18" s="307"/>
      <c r="M18" s="307"/>
      <c r="N18" s="307"/>
      <c r="O18" s="307"/>
      <c r="P18" s="307"/>
    </row>
    <row r="19" spans="1:16" ht="15">
      <c r="A19" s="309" t="s">
        <v>130</v>
      </c>
      <c r="B19" s="310">
        <v>849.553798533853</v>
      </c>
      <c r="C19" s="311">
        <v>6.65466665803272</v>
      </c>
      <c r="D19" s="310">
        <v>16.4953255795781</v>
      </c>
      <c r="E19" s="311">
        <v>5.619293830211025</v>
      </c>
      <c r="F19" s="311">
        <v>0.33300942615421397</v>
      </c>
      <c r="K19" s="306"/>
      <c r="L19" s="307"/>
      <c r="M19" s="307"/>
      <c r="N19" s="307"/>
      <c r="O19" s="307"/>
      <c r="P19" s="307"/>
    </row>
    <row r="20" spans="1:16" ht="15">
      <c r="A20" s="309" t="s">
        <v>257</v>
      </c>
      <c r="B20" s="310">
        <v>1596.77787763324</v>
      </c>
      <c r="C20" s="311">
        <v>6.28294071228632</v>
      </c>
      <c r="D20" s="310">
        <v>22.4597808496667</v>
      </c>
      <c r="E20" s="311">
        <v>-4.584175730923379</v>
      </c>
      <c r="F20" s="311">
        <v>0.5814206085877873</v>
      </c>
      <c r="K20" s="306"/>
      <c r="L20" s="307"/>
      <c r="M20" s="307"/>
      <c r="N20" s="307"/>
      <c r="O20" s="307"/>
      <c r="P20" s="307"/>
    </row>
    <row r="21" spans="1:16" ht="15">
      <c r="A21" s="309" t="s">
        <v>291</v>
      </c>
      <c r="B21" s="310">
        <v>134982.91299507</v>
      </c>
      <c r="C21" s="311">
        <v>1.16000095280324</v>
      </c>
      <c r="D21" s="310"/>
      <c r="E21" s="309"/>
      <c r="F21" s="309"/>
      <c r="K21" s="306"/>
      <c r="L21" s="307"/>
      <c r="M21" s="307"/>
      <c r="N21" s="307"/>
      <c r="O21" s="307"/>
      <c r="P21" s="307"/>
    </row>
    <row r="22" spans="1:16" ht="15">
      <c r="A22" s="309" t="s">
        <v>292</v>
      </c>
      <c r="B22" s="310">
        <f>B23-B21</f>
        <v>12826.524408334022</v>
      </c>
      <c r="C22" s="311"/>
      <c r="D22" s="310"/>
      <c r="E22" s="309"/>
      <c r="F22" s="309"/>
      <c r="K22" s="306"/>
      <c r="L22" s="307"/>
      <c r="M22" s="307"/>
      <c r="N22" s="307"/>
      <c r="O22" s="307"/>
      <c r="P22" s="307"/>
    </row>
    <row r="23" spans="1:16" ht="15">
      <c r="A23" s="312" t="s">
        <v>293</v>
      </c>
      <c r="B23" s="315">
        <v>147809.437403404</v>
      </c>
      <c r="C23" s="314">
        <v>1.27918334149968</v>
      </c>
      <c r="D23" s="316">
        <v>4330.51311111794</v>
      </c>
      <c r="E23" s="312"/>
      <c r="F23" s="312"/>
      <c r="K23" s="306"/>
      <c r="L23" s="307"/>
      <c r="M23" s="307"/>
      <c r="N23" s="307"/>
      <c r="O23" s="307"/>
      <c r="P23" s="307"/>
    </row>
    <row r="24" spans="1:16" ht="15">
      <c r="A24" s="317" t="s">
        <v>234</v>
      </c>
      <c r="B24" s="317"/>
      <c r="C24" s="318"/>
      <c r="D24" s="319"/>
      <c r="E24" s="320"/>
      <c r="F24" s="317"/>
      <c r="K24" s="306"/>
      <c r="L24" s="307"/>
      <c r="M24" s="307"/>
      <c r="N24" s="307"/>
      <c r="O24" s="307"/>
      <c r="P24" s="307"/>
    </row>
    <row r="25" spans="1:16" ht="15">
      <c r="A25" s="317" t="s">
        <v>294</v>
      </c>
      <c r="B25" s="317"/>
      <c r="C25" s="317"/>
      <c r="D25" s="317"/>
      <c r="E25" s="317"/>
      <c r="F25" s="317"/>
      <c r="K25" s="306"/>
      <c r="L25" s="307"/>
      <c r="M25" s="307"/>
      <c r="N25" s="307"/>
      <c r="O25" s="307"/>
      <c r="P25" s="307"/>
    </row>
    <row r="26" spans="1:16" ht="15">
      <c r="A26" s="321" t="s">
        <v>295</v>
      </c>
      <c r="B26" s="317" t="s">
        <v>296</v>
      </c>
      <c r="C26" s="317"/>
      <c r="D26" s="317"/>
      <c r="E26" s="320"/>
      <c r="F26" s="317"/>
      <c r="K26" s="306"/>
      <c r="L26" s="307"/>
      <c r="M26" s="307"/>
      <c r="N26" s="307"/>
      <c r="O26" s="307"/>
      <c r="P26" s="307"/>
    </row>
    <row r="27" spans="1:16" ht="15">
      <c r="A27" s="321" t="s">
        <v>297</v>
      </c>
      <c r="B27" s="317" t="s">
        <v>269</v>
      </c>
      <c r="C27" s="317"/>
      <c r="D27" s="317"/>
      <c r="E27" s="320"/>
      <c r="F27" s="317"/>
      <c r="K27" s="306"/>
      <c r="L27" s="307"/>
      <c r="M27" s="307"/>
      <c r="N27" s="307"/>
      <c r="O27" s="307"/>
      <c r="P27" s="307"/>
    </row>
    <row r="28" spans="1:24" ht="15">
      <c r="A28" s="306" t="s">
        <v>278</v>
      </c>
      <c r="K28"/>
      <c r="L28"/>
      <c r="M28"/>
      <c r="N28"/>
      <c r="O28"/>
      <c r="P28"/>
      <c r="Q28"/>
      <c r="R28"/>
      <c r="S28"/>
      <c r="T28"/>
      <c r="U28"/>
      <c r="V28"/>
      <c r="W28"/>
      <c r="X28"/>
    </row>
    <row r="29" spans="1:24" ht="17.25">
      <c r="A29" s="306" t="s">
        <v>279</v>
      </c>
      <c r="J29" s="235"/>
      <c r="K29"/>
      <c r="L29"/>
      <c r="M29"/>
      <c r="N29"/>
      <c r="O29"/>
      <c r="P29"/>
      <c r="Q29"/>
      <c r="R29"/>
      <c r="S29"/>
      <c r="T29"/>
      <c r="U29"/>
      <c r="V29"/>
      <c r="W29"/>
      <c r="X29"/>
    </row>
    <row r="30" spans="1:7" ht="36.75" customHeight="1">
      <c r="A30" s="236" t="s">
        <v>233</v>
      </c>
      <c r="B30" s="44" t="s">
        <v>272</v>
      </c>
      <c r="C30" s="44" t="s">
        <v>273</v>
      </c>
      <c r="D30" s="44" t="s">
        <v>274</v>
      </c>
      <c r="E30" s="44" t="s">
        <v>275</v>
      </c>
      <c r="F30" s="44" t="s">
        <v>276</v>
      </c>
      <c r="G30" s="113" t="s">
        <v>277</v>
      </c>
    </row>
    <row r="31" spans="1:7" ht="15" customHeight="1">
      <c r="A31" s="288" t="s">
        <v>378</v>
      </c>
      <c r="B31" s="296">
        <v>13.4249056875827</v>
      </c>
      <c r="C31" s="237">
        <f>+B31/$B$43</f>
        <v>0.018444153736317654</v>
      </c>
      <c r="D31" s="298">
        <v>15.6177200030283</v>
      </c>
      <c r="E31" s="299">
        <v>16.4953255795781</v>
      </c>
      <c r="F31" s="302">
        <v>0.05619293830211025</v>
      </c>
      <c r="G31" s="303">
        <v>4330.51311111794</v>
      </c>
    </row>
    <row r="32" spans="1:7" ht="15" customHeight="1">
      <c r="A32" s="289" t="s">
        <v>379</v>
      </c>
      <c r="B32" s="297">
        <v>172.505452594154</v>
      </c>
      <c r="C32" s="324">
        <f aca="true" t="shared" si="0" ref="C32:C43">+B32/$B$43</f>
        <v>0.23700107561593872</v>
      </c>
      <c r="D32" s="300">
        <v>203.98614987153</v>
      </c>
      <c r="E32" s="301">
        <v>240.79760216001</v>
      </c>
      <c r="F32" s="302">
        <v>0.1804605475012091</v>
      </c>
      <c r="G32" s="303">
        <v>835.220355174123</v>
      </c>
    </row>
    <row r="33" spans="1:7" ht="15" customHeight="1">
      <c r="A33" s="289" t="s">
        <v>380</v>
      </c>
      <c r="B33" s="297">
        <v>34.1851819080381</v>
      </c>
      <c r="C33" s="324">
        <f t="shared" si="0"/>
        <v>0.04696619591145679</v>
      </c>
      <c r="D33" s="300">
        <v>17.391372991363</v>
      </c>
      <c r="E33" s="301">
        <v>7.49976784522321</v>
      </c>
      <c r="F33" s="302">
        <v>-0.5687650509854636</v>
      </c>
      <c r="G33" s="303">
        <v>14747.5230841863</v>
      </c>
    </row>
    <row r="34" spans="1:7" ht="15" customHeight="1">
      <c r="A34" s="289" t="s">
        <v>381</v>
      </c>
      <c r="B34" s="297">
        <v>42.3616087625534</v>
      </c>
      <c r="C34" s="324">
        <f t="shared" si="0"/>
        <v>0.05819959132055264</v>
      </c>
      <c r="D34" s="300">
        <v>36.1822563994119</v>
      </c>
      <c r="E34" s="301">
        <v>38.6117618218045</v>
      </c>
      <c r="F34" s="302">
        <v>0.0671463215442829</v>
      </c>
      <c r="G34" s="303">
        <v>15356.3533934499</v>
      </c>
    </row>
    <row r="35" spans="1:7" ht="15" customHeight="1">
      <c r="A35" s="289" t="s">
        <v>382</v>
      </c>
      <c r="B35" s="297">
        <v>5.1163379932946</v>
      </c>
      <c r="C35" s="324">
        <f t="shared" si="0"/>
        <v>0.007029213218426734</v>
      </c>
      <c r="D35" s="300">
        <v>3.96210810001273</v>
      </c>
      <c r="E35" s="301">
        <v>5.83735944569554</v>
      </c>
      <c r="F35" s="302">
        <v>0.4732963610146794</v>
      </c>
      <c r="G35" s="303">
        <v>4088.09678978171</v>
      </c>
    </row>
    <row r="36" spans="1:7" ht="15" customHeight="1">
      <c r="A36" s="289" t="s">
        <v>383</v>
      </c>
      <c r="B36" s="297">
        <v>48.2672105870313</v>
      </c>
      <c r="C36" s="324">
        <f t="shared" si="0"/>
        <v>0.06631315505730924</v>
      </c>
      <c r="D36" s="300">
        <v>56.4441196281529</v>
      </c>
      <c r="E36" s="301">
        <v>53.5815654382283</v>
      </c>
      <c r="F36" s="302">
        <v>-0.05071483457945236</v>
      </c>
      <c r="G36" s="303">
        <v>9218.7237664818</v>
      </c>
    </row>
    <row r="37" spans="1:7" ht="15" customHeight="1">
      <c r="A37" s="289" t="s">
        <v>384</v>
      </c>
      <c r="B37" s="297">
        <v>43.4221297806565</v>
      </c>
      <c r="C37" s="324">
        <f t="shared" si="0"/>
        <v>0.05965661553760781</v>
      </c>
      <c r="D37" s="300">
        <v>55.2729829298661</v>
      </c>
      <c r="E37" s="301">
        <v>58.4495292729251</v>
      </c>
      <c r="F37" s="302">
        <v>0.05747014499090097</v>
      </c>
      <c r="G37" s="303">
        <v>16518.13634814419</v>
      </c>
    </row>
    <row r="38" spans="1:7" ht="15" customHeight="1">
      <c r="A38" s="289" t="s">
        <v>385</v>
      </c>
      <c r="B38" s="297">
        <v>59.5259487308216</v>
      </c>
      <c r="C38" s="324">
        <f t="shared" si="0"/>
        <v>0.08178126351434548</v>
      </c>
      <c r="D38" s="300">
        <v>76.65164513618</v>
      </c>
      <c r="E38" s="301">
        <v>80.7859891839656</v>
      </c>
      <c r="F38" s="302">
        <v>0.05393679470858692</v>
      </c>
      <c r="G38" s="303">
        <v>12487.1001242442</v>
      </c>
    </row>
    <row r="39" spans="1:7" ht="15" customHeight="1">
      <c r="A39" s="289" t="s">
        <v>386</v>
      </c>
      <c r="B39" s="297">
        <v>70.385699172908</v>
      </c>
      <c r="C39" s="324">
        <f t="shared" si="0"/>
        <v>0.09670121240286175</v>
      </c>
      <c r="D39" s="300">
        <v>74.3711746740836</v>
      </c>
      <c r="E39" s="301">
        <v>77.4050744490195</v>
      </c>
      <c r="F39" s="302">
        <v>0.04079402790437747</v>
      </c>
      <c r="G39" s="303">
        <v>22180.61481940403</v>
      </c>
    </row>
    <row r="40" spans="1:7" ht="15" customHeight="1">
      <c r="A40" s="289" t="s">
        <v>387</v>
      </c>
      <c r="B40" s="297">
        <v>39.6794524707981</v>
      </c>
      <c r="C40" s="324">
        <f t="shared" si="0"/>
        <v>0.05451464156066542</v>
      </c>
      <c r="D40" s="300">
        <v>41.786037835484</v>
      </c>
      <c r="E40" s="301">
        <v>43.2089655422761</v>
      </c>
      <c r="F40" s="302">
        <v>0.034052707088293666</v>
      </c>
      <c r="G40" s="303">
        <v>10937.8547626163</v>
      </c>
    </row>
    <row r="41" spans="1:7" ht="15" customHeight="1">
      <c r="A41" s="289" t="s">
        <v>388</v>
      </c>
      <c r="B41" s="297">
        <v>88.2456134017605</v>
      </c>
      <c r="C41" s="324">
        <f t="shared" si="0"/>
        <v>0.12123851727637677</v>
      </c>
      <c r="D41" s="300">
        <v>105.255608256821</v>
      </c>
      <c r="E41" s="301">
        <v>111.324714206613</v>
      </c>
      <c r="F41" s="302">
        <v>0.05766064203423271</v>
      </c>
      <c r="G41" s="303">
        <v>17213.8544223757</v>
      </c>
    </row>
    <row r="42" spans="1:7" ht="15" customHeight="1">
      <c r="A42" s="289" t="s">
        <v>389</v>
      </c>
      <c r="B42" s="297">
        <v>110.748263500875</v>
      </c>
      <c r="C42" s="324">
        <f t="shared" si="0"/>
        <v>0.15215436484814204</v>
      </c>
      <c r="D42" s="300">
        <v>120.099991774189</v>
      </c>
      <c r="E42" s="301">
        <v>125.061742412638</v>
      </c>
      <c r="F42" s="302">
        <v>0.041313496904962665</v>
      </c>
      <c r="G42" s="303">
        <v>6958.1377388599</v>
      </c>
    </row>
    <row r="43" spans="1:7" s="1" customFormat="1" ht="15" customHeight="1">
      <c r="A43" s="288" t="s">
        <v>390</v>
      </c>
      <c r="B43" s="296">
        <v>727.867804590473</v>
      </c>
      <c r="C43" s="237">
        <f t="shared" si="0"/>
        <v>1</v>
      </c>
      <c r="D43" s="298">
        <v>796.546297648447</v>
      </c>
      <c r="E43" s="299">
        <v>849.553798533853</v>
      </c>
      <c r="F43" s="304">
        <v>0.06654666658032804</v>
      </c>
      <c r="G43" s="305">
        <v>147809.437403404</v>
      </c>
    </row>
    <row r="44" spans="1:5" ht="15" customHeight="1">
      <c r="A44" s="238" t="s">
        <v>234</v>
      </c>
      <c r="B44" s="239"/>
      <c r="C44" s="239"/>
      <c r="D44" s="239"/>
      <c r="E44" s="239"/>
    </row>
    <row r="45" ht="15">
      <c r="A45" s="290" t="s">
        <v>269</v>
      </c>
    </row>
    <row r="46" ht="15">
      <c r="A46" s="1" t="s">
        <v>13</v>
      </c>
    </row>
    <row r="47" ht="15">
      <c r="A47" s="1"/>
    </row>
    <row r="48" ht="15">
      <c r="A48" s="1" t="s">
        <v>336</v>
      </c>
    </row>
    <row r="49" ht="15">
      <c r="A49" s="1"/>
    </row>
    <row r="50" spans="1:9" ht="15">
      <c r="A50" s="372" t="s">
        <v>15</v>
      </c>
      <c r="B50" s="367" t="s">
        <v>371</v>
      </c>
      <c r="C50" s="367">
        <v>0</v>
      </c>
      <c r="D50" s="367">
        <v>0</v>
      </c>
      <c r="E50" s="367">
        <v>0</v>
      </c>
      <c r="F50" s="367" t="s">
        <v>372</v>
      </c>
      <c r="G50" s="367">
        <v>0</v>
      </c>
      <c r="H50" s="367">
        <v>0</v>
      </c>
      <c r="I50" s="373" t="s">
        <v>373</v>
      </c>
    </row>
    <row r="51" spans="1:9" ht="15">
      <c r="A51" s="372">
        <v>0</v>
      </c>
      <c r="B51" s="168" t="s">
        <v>374</v>
      </c>
      <c r="C51" s="168" t="s">
        <v>375</v>
      </c>
      <c r="D51" s="168" t="s">
        <v>376</v>
      </c>
      <c r="E51" s="168" t="s">
        <v>155</v>
      </c>
      <c r="F51" s="168" t="s">
        <v>374</v>
      </c>
      <c r="G51" s="168" t="s">
        <v>375</v>
      </c>
      <c r="H51" s="168" t="s">
        <v>377</v>
      </c>
      <c r="I51" s="373">
        <v>0</v>
      </c>
    </row>
    <row r="52" spans="1:9" ht="15">
      <c r="A52" s="29" t="s">
        <v>243</v>
      </c>
      <c r="B52" s="285">
        <v>6801.96</v>
      </c>
      <c r="C52" s="285">
        <v>2845.902</v>
      </c>
      <c r="D52" s="285">
        <v>9647.862</v>
      </c>
      <c r="E52" s="5">
        <v>0.012912836571046778</v>
      </c>
      <c r="F52" s="285">
        <v>40202.02</v>
      </c>
      <c r="G52" s="285">
        <v>34585.11</v>
      </c>
      <c r="H52" s="285">
        <v>74787.13</v>
      </c>
      <c r="I52" s="5">
        <v>0.12900430862903817</v>
      </c>
    </row>
    <row r="53" spans="1:9" ht="15">
      <c r="A53" s="29" t="s">
        <v>244</v>
      </c>
      <c r="B53" s="285">
        <v>14240.28</v>
      </c>
      <c r="C53" s="285">
        <v>2522.4095</v>
      </c>
      <c r="D53" s="285">
        <v>16762.69</v>
      </c>
      <c r="E53" s="5">
        <v>0.0224354241863244</v>
      </c>
      <c r="F53" s="285">
        <v>107921.9</v>
      </c>
      <c r="G53" s="285">
        <v>63955.64</v>
      </c>
      <c r="H53" s="285">
        <v>171877.5</v>
      </c>
      <c r="I53" s="5">
        <v>0.09752695960786024</v>
      </c>
    </row>
    <row r="54" spans="1:9" ht="15">
      <c r="A54" s="29" t="s">
        <v>245</v>
      </c>
      <c r="B54" s="285">
        <v>7414.778</v>
      </c>
      <c r="C54" s="285">
        <v>602.4645</v>
      </c>
      <c r="D54" s="285">
        <v>8017.243</v>
      </c>
      <c r="E54" s="5">
        <v>0.010730392765710039</v>
      </c>
      <c r="F54" s="285">
        <v>187271.4</v>
      </c>
      <c r="G54" s="285">
        <v>106168.89</v>
      </c>
      <c r="H54" s="285">
        <v>293440.3</v>
      </c>
      <c r="I54" s="5">
        <v>0.02732154717671704</v>
      </c>
    </row>
    <row r="55" spans="1:9" ht="15">
      <c r="A55" s="29" t="s">
        <v>246</v>
      </c>
      <c r="B55" s="285">
        <v>7473.345</v>
      </c>
      <c r="C55" s="285">
        <v>1924.495</v>
      </c>
      <c r="D55" s="285">
        <v>9397.84</v>
      </c>
      <c r="E55" s="5">
        <v>0.012578203548189875</v>
      </c>
      <c r="F55" s="285">
        <v>85551.19</v>
      </c>
      <c r="G55" s="285">
        <v>59853.5</v>
      </c>
      <c r="H55" s="285">
        <v>145404.7</v>
      </c>
      <c r="I55" s="5">
        <v>0.0646322986808542</v>
      </c>
    </row>
    <row r="56" spans="1:9" ht="15">
      <c r="A56" s="29" t="s">
        <v>247</v>
      </c>
      <c r="B56" s="285">
        <v>35600.66</v>
      </c>
      <c r="C56" s="285">
        <v>11705.403</v>
      </c>
      <c r="D56" s="285">
        <v>47306.06</v>
      </c>
      <c r="E56" s="5">
        <v>0.06331510769952277</v>
      </c>
      <c r="F56" s="285">
        <v>227406.8</v>
      </c>
      <c r="G56" s="285">
        <v>164829</v>
      </c>
      <c r="H56" s="285">
        <v>392235.8</v>
      </c>
      <c r="I56" s="5">
        <v>0.12060617618279616</v>
      </c>
    </row>
    <row r="57" spans="1:9" ht="15">
      <c r="A57" s="29" t="s">
        <v>248</v>
      </c>
      <c r="B57" s="285">
        <v>46465.89</v>
      </c>
      <c r="C57" s="285">
        <v>14642.616</v>
      </c>
      <c r="D57" s="285">
        <v>61108.51</v>
      </c>
      <c r="E57" s="5">
        <v>0.08178850430594652</v>
      </c>
      <c r="F57" s="285">
        <v>487613.41</v>
      </c>
      <c r="G57" s="285">
        <v>343904.8</v>
      </c>
      <c r="H57" s="285">
        <v>831518.2</v>
      </c>
      <c r="I57" s="5">
        <v>0.07349028560048355</v>
      </c>
    </row>
    <row r="58" spans="1:9" ht="15">
      <c r="A58" s="29" t="s">
        <v>287</v>
      </c>
      <c r="B58" s="285">
        <v>58316.23</v>
      </c>
      <c r="C58" s="285">
        <v>13425.35</v>
      </c>
      <c r="D58" s="285">
        <v>71741.58</v>
      </c>
      <c r="E58" s="5">
        <v>0.09601995736347371</v>
      </c>
      <c r="F58" s="285">
        <v>1964642.5</v>
      </c>
      <c r="G58" s="285">
        <v>1511957</v>
      </c>
      <c r="H58" s="285">
        <v>3476599.5</v>
      </c>
      <c r="I58" s="5">
        <v>0.020635560696594474</v>
      </c>
    </row>
    <row r="59" spans="1:9" ht="15">
      <c r="A59" s="29" t="s">
        <v>250</v>
      </c>
      <c r="B59" s="285">
        <v>78649.54</v>
      </c>
      <c r="C59" s="285">
        <v>24705.91</v>
      </c>
      <c r="D59" s="285">
        <v>103355.5</v>
      </c>
      <c r="E59" s="5">
        <v>0.13833248031727913</v>
      </c>
      <c r="F59" s="285">
        <v>267855.4</v>
      </c>
      <c r="G59" s="285">
        <v>171581.8</v>
      </c>
      <c r="H59" s="285">
        <v>439437.21</v>
      </c>
      <c r="I59" s="5">
        <v>0.2351997000891208</v>
      </c>
    </row>
    <row r="60" spans="1:9" ht="15">
      <c r="A60" s="29" t="s">
        <v>289</v>
      </c>
      <c r="B60" s="285">
        <v>88127.08</v>
      </c>
      <c r="C60" s="285">
        <v>23059.46</v>
      </c>
      <c r="D60" s="285">
        <v>111186.5</v>
      </c>
      <c r="E60" s="5">
        <v>0.14881360278647152</v>
      </c>
      <c r="F60" s="285">
        <v>293453.2</v>
      </c>
      <c r="G60" s="285">
        <v>193972.8</v>
      </c>
      <c r="H60" s="285">
        <v>487426</v>
      </c>
      <c r="I60" s="5">
        <v>0.22810949764682228</v>
      </c>
    </row>
    <row r="61" spans="1:9" ht="15">
      <c r="A61" s="29" t="s">
        <v>252</v>
      </c>
      <c r="B61" s="285">
        <v>26610.12</v>
      </c>
      <c r="C61" s="285">
        <v>6976.346</v>
      </c>
      <c r="D61" s="285">
        <v>33586.47</v>
      </c>
      <c r="E61" s="5">
        <v>0.04495261210290585</v>
      </c>
      <c r="F61" s="285">
        <v>123989.5</v>
      </c>
      <c r="G61" s="285">
        <v>84467.58</v>
      </c>
      <c r="H61" s="285">
        <v>208457</v>
      </c>
      <c r="I61" s="5">
        <v>0.16111941551495032</v>
      </c>
    </row>
    <row r="62" spans="1:9" ht="15">
      <c r="A62" s="29" t="s">
        <v>290</v>
      </c>
      <c r="B62" s="285">
        <v>49285.05</v>
      </c>
      <c r="C62" s="285">
        <v>5862.211</v>
      </c>
      <c r="D62" s="285">
        <v>55147.27</v>
      </c>
      <c r="E62" s="5">
        <v>0.07380989537883013</v>
      </c>
      <c r="F62" s="285">
        <v>444527</v>
      </c>
      <c r="G62" s="285">
        <v>308176.6</v>
      </c>
      <c r="H62" s="285">
        <v>752703.7</v>
      </c>
      <c r="I62" s="5">
        <v>0.07326557581688518</v>
      </c>
    </row>
    <row r="63" spans="1:9" ht="15">
      <c r="A63" s="29" t="s">
        <v>254</v>
      </c>
      <c r="B63" s="285">
        <v>78756.36</v>
      </c>
      <c r="C63" s="285">
        <v>21051.82</v>
      </c>
      <c r="D63" s="285">
        <v>99808.18</v>
      </c>
      <c r="E63" s="5">
        <v>0.13358469646369522</v>
      </c>
      <c r="F63" s="285">
        <v>281695.5</v>
      </c>
      <c r="G63" s="285">
        <v>195047.8</v>
      </c>
      <c r="H63" s="285">
        <v>476743.4</v>
      </c>
      <c r="I63" s="5">
        <v>0.20935408859357044</v>
      </c>
    </row>
    <row r="64" spans="1:9" ht="15">
      <c r="A64" s="29" t="s">
        <v>255</v>
      </c>
      <c r="B64" s="285">
        <v>25167.18</v>
      </c>
      <c r="C64" s="285">
        <v>6808.8884</v>
      </c>
      <c r="D64" s="285">
        <v>31976.07</v>
      </c>
      <c r="E64" s="5">
        <v>0.04279722969652258</v>
      </c>
      <c r="F64" s="285">
        <v>113265.59</v>
      </c>
      <c r="G64" s="285">
        <v>77025.87</v>
      </c>
      <c r="H64" s="285">
        <v>190291.5</v>
      </c>
      <c r="I64" s="5">
        <v>0.16803730066765987</v>
      </c>
    </row>
    <row r="65" spans="1:9" ht="15">
      <c r="A65" s="29" t="s">
        <v>256</v>
      </c>
      <c r="B65" s="285">
        <v>63778.85</v>
      </c>
      <c r="C65" s="285">
        <v>10445.08</v>
      </c>
      <c r="D65" s="285">
        <v>74223.94</v>
      </c>
      <c r="E65" s="5">
        <v>0.09934238351244885</v>
      </c>
      <c r="F65" s="285">
        <v>269486.2</v>
      </c>
      <c r="G65" s="285">
        <v>172984.78</v>
      </c>
      <c r="H65" s="285">
        <v>442471</v>
      </c>
      <c r="I65" s="5">
        <v>0.16774871121497228</v>
      </c>
    </row>
    <row r="66" spans="1:9" s="1" customFormat="1" ht="15">
      <c r="A66" s="169" t="s">
        <v>130</v>
      </c>
      <c r="B66" s="286">
        <v>6337.246</v>
      </c>
      <c r="C66" s="286">
        <v>773.11508</v>
      </c>
      <c r="D66" s="286">
        <v>7110.361</v>
      </c>
      <c r="E66" s="287">
        <v>0.009516608918550528</v>
      </c>
      <c r="F66" s="286">
        <v>35896.41</v>
      </c>
      <c r="G66" s="286">
        <v>26062.88</v>
      </c>
      <c r="H66" s="286">
        <v>61959.29</v>
      </c>
      <c r="I66" s="287">
        <v>0.11475859390900056</v>
      </c>
    </row>
    <row r="67" spans="1:9" ht="15">
      <c r="A67" s="29" t="s">
        <v>257</v>
      </c>
      <c r="B67" s="285">
        <v>5519.406</v>
      </c>
      <c r="C67" s="285">
        <v>1257.333</v>
      </c>
      <c r="D67" s="285">
        <v>6776.739</v>
      </c>
      <c r="E67" s="5">
        <v>0.009070084459296678</v>
      </c>
      <c r="F67" s="285">
        <v>53391.67</v>
      </c>
      <c r="G67" s="285">
        <v>33518.22</v>
      </c>
      <c r="H67" s="285">
        <v>86909.89</v>
      </c>
      <c r="I67" s="5">
        <v>0.07797431339517286</v>
      </c>
    </row>
    <row r="68" spans="1:9" ht="15">
      <c r="A68" s="169" t="s">
        <v>2</v>
      </c>
      <c r="B68" s="286">
        <v>598544</v>
      </c>
      <c r="C68" s="286">
        <v>148608.8</v>
      </c>
      <c r="D68" s="286">
        <v>747152.8</v>
      </c>
      <c r="E68" s="287">
        <v>1</v>
      </c>
      <c r="F68" s="286">
        <v>4984169.8</v>
      </c>
      <c r="G68" s="286">
        <v>3548092.3</v>
      </c>
      <c r="H68" s="286">
        <v>8532262.1</v>
      </c>
      <c r="I68" s="287">
        <v>0.08756796160774293</v>
      </c>
    </row>
    <row r="69" ht="15">
      <c r="A69" s="6" t="s">
        <v>304</v>
      </c>
    </row>
    <row r="70" ht="15">
      <c r="A70" s="6"/>
    </row>
    <row r="71" spans="1:10" ht="15">
      <c r="A71" s="366" t="s">
        <v>15</v>
      </c>
      <c r="B71" s="367" t="s">
        <v>298</v>
      </c>
      <c r="C71" s="367"/>
      <c r="D71" s="367"/>
      <c r="E71" s="367"/>
      <c r="F71" s="367"/>
      <c r="G71" s="367" t="s">
        <v>299</v>
      </c>
      <c r="H71" s="367"/>
      <c r="I71" s="367"/>
      <c r="J71" s="367"/>
    </row>
    <row r="72" spans="1:10" ht="46.5">
      <c r="A72" s="366"/>
      <c r="B72" s="169" t="s">
        <v>300</v>
      </c>
      <c r="C72" s="169" t="s">
        <v>301</v>
      </c>
      <c r="D72" s="169" t="s">
        <v>302</v>
      </c>
      <c r="E72" s="169" t="s">
        <v>303</v>
      </c>
      <c r="F72" s="169" t="s">
        <v>2</v>
      </c>
      <c r="G72" s="169" t="s">
        <v>300</v>
      </c>
      <c r="H72" s="169" t="s">
        <v>301</v>
      </c>
      <c r="I72" s="169" t="s">
        <v>302</v>
      </c>
      <c r="J72" s="295" t="s">
        <v>303</v>
      </c>
    </row>
    <row r="73" spans="1:10" ht="15">
      <c r="A73" s="323" t="s">
        <v>243</v>
      </c>
      <c r="B73" s="285">
        <v>850.49621</v>
      </c>
      <c r="C73" s="285">
        <v>3272.532</v>
      </c>
      <c r="D73" s="285">
        <v>4570.781</v>
      </c>
      <c r="E73" s="285">
        <v>954.05315</v>
      </c>
      <c r="F73" s="285">
        <v>9647.862</v>
      </c>
      <c r="G73" s="5">
        <v>0.08815385315420143</v>
      </c>
      <c r="H73" s="5">
        <v>0.3391976377771573</v>
      </c>
      <c r="I73" s="5">
        <v>0.4737610260179924</v>
      </c>
      <c r="J73" s="5">
        <v>0.0988875203646155</v>
      </c>
    </row>
    <row r="74" spans="1:10" ht="15">
      <c r="A74" s="323" t="s">
        <v>244</v>
      </c>
      <c r="B74" s="285">
        <v>2041.9765</v>
      </c>
      <c r="C74" s="285">
        <v>13415.05</v>
      </c>
      <c r="D74" s="285">
        <v>578.956644</v>
      </c>
      <c r="E74" s="285">
        <v>726.7073</v>
      </c>
      <c r="F74" s="285">
        <v>16762.69</v>
      </c>
      <c r="G74" s="5">
        <v>0.12181675494804235</v>
      </c>
      <c r="H74" s="5">
        <v>0.8002921965388611</v>
      </c>
      <c r="I74" s="5">
        <v>0.034538409050098764</v>
      </c>
      <c r="J74" s="5">
        <v>0.04335266595039341</v>
      </c>
    </row>
    <row r="75" spans="1:10" ht="15">
      <c r="A75" s="323" t="s">
        <v>245</v>
      </c>
      <c r="B75" s="285">
        <v>105.44517</v>
      </c>
      <c r="C75" s="285">
        <v>6954.775</v>
      </c>
      <c r="D75" s="285">
        <v>957.02242</v>
      </c>
      <c r="E75" s="285">
        <v>0</v>
      </c>
      <c r="F75" s="285">
        <v>8017.243</v>
      </c>
      <c r="G75" s="5">
        <v>0.013152298115449414</v>
      </c>
      <c r="H75" s="5">
        <v>0.8674771364669874</v>
      </c>
      <c r="I75" s="5">
        <v>0.11937051427778851</v>
      </c>
      <c r="J75" s="5">
        <v>0</v>
      </c>
    </row>
    <row r="76" spans="1:10" ht="15">
      <c r="A76" s="323" t="s">
        <v>246</v>
      </c>
      <c r="B76" s="285">
        <v>159.36887</v>
      </c>
      <c r="C76" s="285">
        <v>1857.4406</v>
      </c>
      <c r="D76" s="285">
        <v>7305.532275</v>
      </c>
      <c r="E76" s="285">
        <v>75.498476</v>
      </c>
      <c r="F76" s="285">
        <v>9397.84</v>
      </c>
      <c r="G76" s="5">
        <v>0.016958031845615586</v>
      </c>
      <c r="H76" s="5">
        <v>0.19764548023801212</v>
      </c>
      <c r="I76" s="5">
        <v>0.7773629126480127</v>
      </c>
      <c r="J76" s="5">
        <v>0.008033598784401522</v>
      </c>
    </row>
    <row r="77" spans="1:10" ht="15">
      <c r="A77" s="323" t="s">
        <v>247</v>
      </c>
      <c r="B77" s="285">
        <v>1832.57</v>
      </c>
      <c r="C77" s="285">
        <v>14229.19</v>
      </c>
      <c r="D77" s="285">
        <v>27892.010619999997</v>
      </c>
      <c r="E77" s="285">
        <v>3352.285</v>
      </c>
      <c r="F77" s="285">
        <v>47306.06</v>
      </c>
      <c r="G77" s="5">
        <v>0.03873858867130342</v>
      </c>
      <c r="H77" s="5">
        <v>0.30079000449413884</v>
      </c>
      <c r="I77" s="5">
        <v>0.5896075602153297</v>
      </c>
      <c r="J77" s="5">
        <v>0.07086375403066753</v>
      </c>
    </row>
    <row r="78" spans="1:10" ht="15">
      <c r="A78" s="323" t="s">
        <v>248</v>
      </c>
      <c r="B78" s="285">
        <v>2834.868</v>
      </c>
      <c r="C78" s="285">
        <v>11353.637</v>
      </c>
      <c r="D78" s="285">
        <v>46920</v>
      </c>
      <c r="E78" s="285">
        <v>0</v>
      </c>
      <c r="F78" s="285">
        <v>61108.51</v>
      </c>
      <c r="G78" s="5">
        <v>0.04639072364880112</v>
      </c>
      <c r="H78" s="5">
        <v>0.18579469537057933</v>
      </c>
      <c r="I78" s="5">
        <v>0.767814499158955</v>
      </c>
      <c r="J78" s="5">
        <v>0</v>
      </c>
    </row>
    <row r="79" spans="1:10" ht="15">
      <c r="A79" s="323" t="s">
        <v>287</v>
      </c>
      <c r="B79" s="285">
        <v>3146.572</v>
      </c>
      <c r="C79" s="285">
        <v>6728.604</v>
      </c>
      <c r="D79" s="285">
        <v>61417.7041476</v>
      </c>
      <c r="E79" s="285">
        <v>448.70533</v>
      </c>
      <c r="F79" s="285">
        <v>71741.58</v>
      </c>
      <c r="G79" s="5">
        <v>0.043859809053550254</v>
      </c>
      <c r="H79" s="5">
        <v>0.09378945933446127</v>
      </c>
      <c r="I79" s="5">
        <v>0.8560963411678416</v>
      </c>
      <c r="J79" s="5">
        <v>0.00625446679596407</v>
      </c>
    </row>
    <row r="80" spans="1:10" ht="15">
      <c r="A80" s="323" t="s">
        <v>250</v>
      </c>
      <c r="B80" s="285">
        <v>1935.628</v>
      </c>
      <c r="C80" s="285">
        <v>9223.493</v>
      </c>
      <c r="D80" s="285">
        <v>92072.31</v>
      </c>
      <c r="E80" s="285">
        <v>124.02619</v>
      </c>
      <c r="F80" s="285">
        <v>103355.5</v>
      </c>
      <c r="G80" s="5">
        <v>0.018727866441553664</v>
      </c>
      <c r="H80" s="5">
        <v>0.08924046615806609</v>
      </c>
      <c r="I80" s="5">
        <v>0.8908312571658015</v>
      </c>
      <c r="J80" s="5">
        <v>0.0011999960331090266</v>
      </c>
    </row>
    <row r="81" spans="1:10" ht="15">
      <c r="A81" s="323" t="s">
        <v>289</v>
      </c>
      <c r="B81" s="285">
        <v>4919.629</v>
      </c>
      <c r="C81" s="285">
        <v>18924.42</v>
      </c>
      <c r="D81" s="285">
        <v>86322.53</v>
      </c>
      <c r="E81" s="285">
        <v>1019.959</v>
      </c>
      <c r="F81" s="285">
        <v>111186.5</v>
      </c>
      <c r="G81" s="5">
        <v>0.044246639654994084</v>
      </c>
      <c r="H81" s="5">
        <v>0.17020429638490284</v>
      </c>
      <c r="I81" s="5">
        <v>0.7763759988847567</v>
      </c>
      <c r="J81" s="5">
        <v>0.009173406843456714</v>
      </c>
    </row>
    <row r="82" spans="1:10" ht="15">
      <c r="A82" s="323" t="s">
        <v>252</v>
      </c>
      <c r="B82" s="285">
        <v>1382.708</v>
      </c>
      <c r="C82" s="285">
        <v>4642.73</v>
      </c>
      <c r="D82" s="285">
        <v>27372.32</v>
      </c>
      <c r="E82" s="285">
        <v>188.70433</v>
      </c>
      <c r="F82" s="285">
        <v>33586.47</v>
      </c>
      <c r="G82" s="5">
        <v>0.04116860152317287</v>
      </c>
      <c r="H82" s="5">
        <v>0.13823215122041702</v>
      </c>
      <c r="I82" s="5">
        <v>0.8149805561584769</v>
      </c>
      <c r="J82" s="5">
        <v>0.005618462732165661</v>
      </c>
    </row>
    <row r="83" spans="1:10" ht="15">
      <c r="A83" s="323" t="s">
        <v>290</v>
      </c>
      <c r="B83" s="285">
        <v>2524.858</v>
      </c>
      <c r="C83" s="285">
        <v>15504.22</v>
      </c>
      <c r="D83" s="285">
        <v>35718.89</v>
      </c>
      <c r="E83" s="285">
        <v>1399.302</v>
      </c>
      <c r="F83" s="285">
        <v>55147.27</v>
      </c>
      <c r="G83" s="5">
        <v>0.04578391641145609</v>
      </c>
      <c r="H83" s="5">
        <v>0.2811421127464696</v>
      </c>
      <c r="I83" s="5">
        <v>0.647700058407243</v>
      </c>
      <c r="J83" s="5">
        <v>0.025373912434831315</v>
      </c>
    </row>
    <row r="84" spans="1:10" ht="15">
      <c r="A84" s="323" t="s">
        <v>254</v>
      </c>
      <c r="B84" s="285">
        <v>3849.6459</v>
      </c>
      <c r="C84" s="285">
        <v>60050.16</v>
      </c>
      <c r="D84" s="285">
        <v>31051.44</v>
      </c>
      <c r="E84" s="285">
        <v>4856.936</v>
      </c>
      <c r="F84" s="285">
        <v>99808.18</v>
      </c>
      <c r="G84" s="5">
        <v>0.038570444827267666</v>
      </c>
      <c r="H84" s="5">
        <v>0.6016556959559829</v>
      </c>
      <c r="I84" s="5">
        <v>0.3111111734529174</v>
      </c>
      <c r="J84" s="5">
        <v>0.048662704800348025</v>
      </c>
    </row>
    <row r="85" spans="1:10" ht="15">
      <c r="A85" s="323" t="s">
        <v>255</v>
      </c>
      <c r="B85" s="285">
        <v>1171.349</v>
      </c>
      <c r="C85" s="285">
        <v>13673.67</v>
      </c>
      <c r="D85" s="285">
        <v>17046.19897</v>
      </c>
      <c r="E85" s="285">
        <v>84.853208</v>
      </c>
      <c r="F85" s="285">
        <v>31976.07</v>
      </c>
      <c r="G85" s="5">
        <v>0.03663205015500654</v>
      </c>
      <c r="H85" s="5">
        <v>0.4276219685533588</v>
      </c>
      <c r="I85" s="5">
        <v>0.5330923709511519</v>
      </c>
      <c r="J85" s="5">
        <v>0.0026536471805321915</v>
      </c>
    </row>
    <row r="86" spans="1:10" ht="15">
      <c r="A86" s="323" t="s">
        <v>256</v>
      </c>
      <c r="B86" s="285">
        <v>4767.053</v>
      </c>
      <c r="C86" s="285">
        <v>32648.97</v>
      </c>
      <c r="D86" s="285">
        <v>36138.65462</v>
      </c>
      <c r="E86" s="285">
        <v>669.25515</v>
      </c>
      <c r="F86" s="285">
        <v>74223.94</v>
      </c>
      <c r="G86" s="5">
        <v>0.06422527556473019</v>
      </c>
      <c r="H86" s="5">
        <v>0.43987115208381555</v>
      </c>
      <c r="I86" s="5">
        <v>0.4868867729198962</v>
      </c>
      <c r="J86" s="5">
        <v>0.009016702023632805</v>
      </c>
    </row>
    <row r="87" spans="1:10" s="1" customFormat="1" ht="15">
      <c r="A87" s="322" t="s">
        <v>130</v>
      </c>
      <c r="B87" s="286">
        <v>321.34787</v>
      </c>
      <c r="C87" s="286">
        <v>3537.379</v>
      </c>
      <c r="D87" s="286">
        <v>3043.427</v>
      </c>
      <c r="E87" s="286">
        <v>208.2063</v>
      </c>
      <c r="F87" s="286">
        <v>7110.361</v>
      </c>
      <c r="G87" s="287">
        <v>0.04519431151245345</v>
      </c>
      <c r="H87" s="287">
        <v>0.4974963999718158</v>
      </c>
      <c r="I87" s="287">
        <v>0.4280270720431776</v>
      </c>
      <c r="J87" s="287">
        <v>0.02928209974148992</v>
      </c>
    </row>
    <row r="88" spans="1:10" ht="15">
      <c r="A88" s="323" t="s">
        <v>257</v>
      </c>
      <c r="B88" s="285">
        <v>917.48918</v>
      </c>
      <c r="C88" s="285">
        <v>1415.758</v>
      </c>
      <c r="D88" s="285">
        <v>4443.4914</v>
      </c>
      <c r="E88" s="285">
        <v>0</v>
      </c>
      <c r="F88" s="285">
        <v>6776.739</v>
      </c>
      <c r="G88" s="5">
        <v>0.13538800594209105</v>
      </c>
      <c r="H88" s="5">
        <v>0.208914346561082</v>
      </c>
      <c r="I88" s="5">
        <v>0.6556975855201153</v>
      </c>
      <c r="J88" s="5">
        <v>0</v>
      </c>
    </row>
    <row r="89" spans="1:10" ht="15">
      <c r="A89" s="323" t="s">
        <v>2</v>
      </c>
      <c r="B89" s="285">
        <v>32761</v>
      </c>
      <c r="C89" s="285">
        <v>217432</v>
      </c>
      <c r="D89" s="285">
        <v>482851.29263000004</v>
      </c>
      <c r="E89" s="285">
        <v>14108.49</v>
      </c>
      <c r="F89" s="285">
        <v>747152.8</v>
      </c>
      <c r="G89" s="5">
        <v>0.04384779124163089</v>
      </c>
      <c r="H89" s="5">
        <v>0.2910141004624489</v>
      </c>
      <c r="I89" s="5">
        <v>0.6462550801255111</v>
      </c>
      <c r="J89" s="5">
        <v>0.018883004922152467</v>
      </c>
    </row>
    <row r="90" ht="15">
      <c r="A90" s="6" t="s">
        <v>304</v>
      </c>
    </row>
    <row r="91" ht="15">
      <c r="A91" s="1"/>
    </row>
    <row r="92" spans="1:8" ht="15">
      <c r="A92" s="1" t="s">
        <v>54</v>
      </c>
      <c r="G92" s="108"/>
      <c r="H92" s="108"/>
    </row>
    <row r="93" spans="1:8" ht="15">
      <c r="A93" s="1"/>
      <c r="G93" s="108"/>
      <c r="H93" s="108"/>
    </row>
    <row r="94" spans="1:8" ht="15">
      <c r="A94" s="1" t="s">
        <v>166</v>
      </c>
      <c r="G94" s="108"/>
      <c r="H94" s="108"/>
    </row>
    <row r="95" spans="7:8" ht="15">
      <c r="G95" s="108"/>
      <c r="H95" s="108"/>
    </row>
    <row r="96" spans="1:9" ht="15.75" customHeight="1">
      <c r="A96" s="371" t="s">
        <v>167</v>
      </c>
      <c r="B96" s="371"/>
      <c r="C96" s="371"/>
      <c r="D96" s="371"/>
      <c r="E96" s="371"/>
      <c r="F96" s="371"/>
      <c r="G96" s="371"/>
      <c r="H96" s="371"/>
      <c r="I96" s="371"/>
    </row>
    <row r="97" spans="1:9" ht="15">
      <c r="A97" s="371"/>
      <c r="B97" s="371"/>
      <c r="C97" s="371"/>
      <c r="D97" s="371"/>
      <c r="E97" s="371"/>
      <c r="F97" s="371"/>
      <c r="G97" s="371"/>
      <c r="H97" s="371"/>
      <c r="I97" s="371"/>
    </row>
    <row r="98" spans="7:8" ht="15">
      <c r="G98" s="108"/>
      <c r="H98" s="108"/>
    </row>
    <row r="99" spans="1:9" ht="15">
      <c r="A99" s="368" t="s">
        <v>168</v>
      </c>
      <c r="B99" s="368"/>
      <c r="C99" s="368"/>
      <c r="D99" s="368"/>
      <c r="E99" s="368"/>
      <c r="F99" s="368"/>
      <c r="G99" s="368"/>
      <c r="H99" s="368"/>
      <c r="I99" s="368"/>
    </row>
    <row r="100" spans="1:9" ht="15">
      <c r="A100" s="368" t="s">
        <v>337</v>
      </c>
      <c r="B100" s="368"/>
      <c r="C100" s="368"/>
      <c r="D100" s="368"/>
      <c r="E100" s="368"/>
      <c r="F100" s="368"/>
      <c r="G100" s="368"/>
      <c r="H100" s="368"/>
      <c r="I100" s="368"/>
    </row>
    <row r="101" spans="1:9" s="228" customFormat="1" ht="15">
      <c r="A101" s="368" t="s">
        <v>169</v>
      </c>
      <c r="B101" s="368"/>
      <c r="C101" s="368"/>
      <c r="D101" s="368"/>
      <c r="E101" s="368"/>
      <c r="F101" s="368"/>
      <c r="G101" s="368"/>
      <c r="H101" s="368"/>
      <c r="I101" s="368"/>
    </row>
    <row r="102" spans="1:9" s="1" customFormat="1" ht="46.5">
      <c r="A102" s="149" t="s">
        <v>15</v>
      </c>
      <c r="B102" s="27" t="s">
        <v>170</v>
      </c>
      <c r="C102" s="27" t="s">
        <v>171</v>
      </c>
      <c r="D102" s="27" t="s">
        <v>172</v>
      </c>
      <c r="E102" s="27" t="s">
        <v>173</v>
      </c>
      <c r="F102" s="27" t="s">
        <v>174</v>
      </c>
      <c r="G102" s="149" t="s">
        <v>265</v>
      </c>
      <c r="H102" s="149" t="s">
        <v>175</v>
      </c>
      <c r="I102" s="149" t="s">
        <v>176</v>
      </c>
    </row>
    <row r="103" spans="1:9" ht="15">
      <c r="A103" s="150" t="s">
        <v>243</v>
      </c>
      <c r="B103" s="151">
        <v>39327.9495</v>
      </c>
      <c r="C103" s="151">
        <v>6857.4975</v>
      </c>
      <c r="D103" s="151">
        <v>3222.741</v>
      </c>
      <c r="E103" s="151">
        <v>49408.188</v>
      </c>
      <c r="F103" s="152">
        <v>0.008832002709776254</v>
      </c>
      <c r="G103" s="151">
        <v>9939.803899999999</v>
      </c>
      <c r="H103" s="151">
        <v>310489.84200000006</v>
      </c>
      <c r="I103" s="152">
        <v>0.159129804961542</v>
      </c>
    </row>
    <row r="104" spans="1:9" ht="15">
      <c r="A104" s="153" t="s">
        <v>244</v>
      </c>
      <c r="B104" s="154">
        <v>1947.1362</v>
      </c>
      <c r="C104" s="154">
        <v>99.4968</v>
      </c>
      <c r="D104" s="154">
        <v>454.4784</v>
      </c>
      <c r="E104" s="154">
        <v>2501.1114</v>
      </c>
      <c r="F104" s="155">
        <v>0.00044708829763706934</v>
      </c>
      <c r="G104" s="154">
        <v>5192.2524</v>
      </c>
      <c r="H104" s="154">
        <v>870839.8474999999</v>
      </c>
      <c r="I104" s="155">
        <v>0.0028720681617638083</v>
      </c>
    </row>
    <row r="105" spans="1:9" ht="15">
      <c r="A105" s="153" t="s">
        <v>245</v>
      </c>
      <c r="B105" s="154">
        <v>6138.3243</v>
      </c>
      <c r="C105" s="154">
        <v>335.6923</v>
      </c>
      <c r="D105" s="154">
        <v>629.7419</v>
      </c>
      <c r="E105" s="154">
        <v>7103.7585</v>
      </c>
      <c r="F105" s="155">
        <v>0.0012698383984775174</v>
      </c>
      <c r="G105" s="154">
        <v>19816.8787</v>
      </c>
      <c r="H105" s="154">
        <v>1018314.7046000005</v>
      </c>
      <c r="I105" s="155">
        <v>0.006975995208465927</v>
      </c>
    </row>
    <row r="106" spans="1:9" ht="15">
      <c r="A106" s="153" t="s">
        <v>246</v>
      </c>
      <c r="B106" s="154">
        <v>6349.331</v>
      </c>
      <c r="C106" s="154">
        <v>28105.2897</v>
      </c>
      <c r="D106" s="154">
        <v>957.8439</v>
      </c>
      <c r="E106" s="154">
        <v>35412.4646</v>
      </c>
      <c r="F106" s="155">
        <v>0.006330185258100452</v>
      </c>
      <c r="G106" s="154">
        <v>5297.634099999999</v>
      </c>
      <c r="H106" s="154">
        <v>322223.4366</v>
      </c>
      <c r="I106" s="155">
        <v>0.10990033801905022</v>
      </c>
    </row>
    <row r="107" spans="1:9" ht="15">
      <c r="A107" s="153" t="s">
        <v>338</v>
      </c>
      <c r="B107" s="154">
        <v>78805.9376</v>
      </c>
      <c r="C107" s="154">
        <v>127732.3362</v>
      </c>
      <c r="D107" s="154">
        <v>4225.4581</v>
      </c>
      <c r="E107" s="154">
        <v>210763.7319</v>
      </c>
      <c r="F107" s="155">
        <v>0.037675250330235874</v>
      </c>
      <c r="G107" s="154">
        <v>26776.7546</v>
      </c>
      <c r="H107" s="154">
        <v>1190913.9726999998</v>
      </c>
      <c r="I107" s="155">
        <v>0.17697645399370335</v>
      </c>
    </row>
    <row r="108" spans="1:9" ht="15">
      <c r="A108" s="153" t="s">
        <v>248</v>
      </c>
      <c r="B108" s="154">
        <v>91170.5216</v>
      </c>
      <c r="C108" s="154">
        <v>176808.6837</v>
      </c>
      <c r="D108" s="154">
        <v>16365.286</v>
      </c>
      <c r="E108" s="154">
        <v>284344.4913</v>
      </c>
      <c r="F108" s="155">
        <v>0.0508282416200236</v>
      </c>
      <c r="G108" s="154">
        <v>59997.3638</v>
      </c>
      <c r="H108" s="154">
        <v>2864678.2388000004</v>
      </c>
      <c r="I108" s="155">
        <v>0.09925878845615503</v>
      </c>
    </row>
    <row r="109" spans="1:9" ht="15">
      <c r="A109" s="153" t="s">
        <v>287</v>
      </c>
      <c r="B109" s="154">
        <v>1324003.3974</v>
      </c>
      <c r="C109" s="154">
        <v>1016847.6238</v>
      </c>
      <c r="D109" s="154">
        <v>251965.1059</v>
      </c>
      <c r="E109" s="154">
        <v>2592816.1270999997</v>
      </c>
      <c r="F109" s="155">
        <v>0.4634810542029748</v>
      </c>
      <c r="G109" s="154">
        <v>2555480.5936000003</v>
      </c>
      <c r="H109" s="154">
        <v>80166242.68090001</v>
      </c>
      <c r="I109" s="155">
        <v>0.032342991768002004</v>
      </c>
    </row>
    <row r="110" spans="1:9" ht="15">
      <c r="A110" s="153" t="s">
        <v>136</v>
      </c>
      <c r="B110" s="154">
        <v>165170.5221</v>
      </c>
      <c r="C110" s="154">
        <v>329469.9974</v>
      </c>
      <c r="D110" s="154">
        <v>23186.9702</v>
      </c>
      <c r="E110" s="154">
        <v>517827.4897</v>
      </c>
      <c r="F110" s="155">
        <v>0.09256469377559515</v>
      </c>
      <c r="G110" s="154">
        <v>47315.8888</v>
      </c>
      <c r="H110" s="154">
        <v>1467123.173</v>
      </c>
      <c r="I110" s="155">
        <v>0.3529543389606048</v>
      </c>
    </row>
    <row r="111" spans="1:9" ht="15">
      <c r="A111" s="153" t="s">
        <v>289</v>
      </c>
      <c r="B111" s="154">
        <v>265508.4523</v>
      </c>
      <c r="C111" s="154">
        <v>304245.52</v>
      </c>
      <c r="D111" s="154">
        <v>36057.4469</v>
      </c>
      <c r="E111" s="154">
        <v>605811.4192</v>
      </c>
      <c r="F111" s="155">
        <v>0.10829233599879838</v>
      </c>
      <c r="G111" s="154">
        <v>154973.13640000002</v>
      </c>
      <c r="H111" s="154">
        <v>2176084.0433</v>
      </c>
      <c r="I111" s="155">
        <v>0.27839523067376376</v>
      </c>
    </row>
    <row r="112" spans="1:9" ht="15">
      <c r="A112" s="153" t="s">
        <v>252</v>
      </c>
      <c r="B112" s="154">
        <v>117171.0132</v>
      </c>
      <c r="C112" s="154">
        <v>39849.8651</v>
      </c>
      <c r="D112" s="154">
        <v>23137.1234</v>
      </c>
      <c r="E112" s="154">
        <v>180158.00170000002</v>
      </c>
      <c r="F112" s="155">
        <v>0.03220429697203782</v>
      </c>
      <c r="G112" s="154">
        <v>30651.2508</v>
      </c>
      <c r="H112" s="154">
        <v>564126.0408999999</v>
      </c>
      <c r="I112" s="155">
        <v>0.31935771199744317</v>
      </c>
    </row>
    <row r="113" spans="1:9" ht="15">
      <c r="A113" s="153" t="s">
        <v>290</v>
      </c>
      <c r="B113" s="154">
        <v>141556.6281</v>
      </c>
      <c r="C113" s="154">
        <v>38125.7546</v>
      </c>
      <c r="D113" s="154">
        <v>75103.0157</v>
      </c>
      <c r="E113" s="154">
        <v>254785.3984</v>
      </c>
      <c r="F113" s="155">
        <v>0.045544380803445424</v>
      </c>
      <c r="G113" s="154">
        <v>153021.9059</v>
      </c>
      <c r="H113" s="154">
        <v>2534811.361900001</v>
      </c>
      <c r="I113" s="155">
        <v>0.10051454014669647</v>
      </c>
    </row>
    <row r="114" spans="1:9" ht="15">
      <c r="A114" s="153" t="s">
        <v>254</v>
      </c>
      <c r="B114" s="154">
        <v>233066.6225</v>
      </c>
      <c r="C114" s="154">
        <v>19067.7473</v>
      </c>
      <c r="D114" s="154">
        <v>37040.5778</v>
      </c>
      <c r="E114" s="154">
        <v>289174.94759999996</v>
      </c>
      <c r="F114" s="155">
        <v>0.051691713948356206</v>
      </c>
      <c r="G114" s="154">
        <v>100430.02670000002</v>
      </c>
      <c r="H114" s="154">
        <v>1681456.7511999996</v>
      </c>
      <c r="I114" s="155">
        <v>0.17197881979041413</v>
      </c>
    </row>
    <row r="115" spans="1:9" ht="15">
      <c r="A115" s="153" t="s">
        <v>255</v>
      </c>
      <c r="B115" s="154">
        <v>110312.528</v>
      </c>
      <c r="C115" s="154">
        <v>12912.7449</v>
      </c>
      <c r="D115" s="154">
        <v>25167.858</v>
      </c>
      <c r="E115" s="154">
        <v>148393.13090000002</v>
      </c>
      <c r="F115" s="155">
        <v>0.026526140449048292</v>
      </c>
      <c r="G115" s="154">
        <v>14911.8769</v>
      </c>
      <c r="H115" s="154">
        <v>550958.9781999998</v>
      </c>
      <c r="I115" s="155">
        <v>0.26933607903950496</v>
      </c>
    </row>
    <row r="116" spans="1:9" ht="15">
      <c r="A116" s="153" t="s">
        <v>256</v>
      </c>
      <c r="B116" s="154">
        <v>293458.6887</v>
      </c>
      <c r="C116" s="154">
        <v>20167.1835</v>
      </c>
      <c r="D116" s="154">
        <v>15162.7807</v>
      </c>
      <c r="E116" s="154">
        <v>328788.6529</v>
      </c>
      <c r="F116" s="155">
        <v>0.05877289556452635</v>
      </c>
      <c r="G116" s="154">
        <v>190417.5255</v>
      </c>
      <c r="H116" s="154">
        <v>1951155.7748999998</v>
      </c>
      <c r="I116" s="155">
        <v>0.16850968904153796</v>
      </c>
    </row>
    <row r="117" spans="1:9" s="1" customFormat="1" ht="15">
      <c r="A117" s="156" t="s">
        <v>130</v>
      </c>
      <c r="B117" s="157">
        <v>11966.7545</v>
      </c>
      <c r="C117" s="157">
        <v>1579.4088</v>
      </c>
      <c r="D117" s="157">
        <v>937.1992</v>
      </c>
      <c r="E117" s="157">
        <v>14483.3625</v>
      </c>
      <c r="F117" s="158">
        <v>0.0025889857941495805</v>
      </c>
      <c r="G117" s="157">
        <v>7642.9418000000005</v>
      </c>
      <c r="H117" s="157">
        <v>177376.96610000002</v>
      </c>
      <c r="I117" s="158">
        <v>0.0816530061283983</v>
      </c>
    </row>
    <row r="118" spans="1:9" ht="15">
      <c r="A118" s="159" t="s">
        <v>257</v>
      </c>
      <c r="B118" s="160">
        <v>68924.0085</v>
      </c>
      <c r="C118" s="160">
        <v>818.4365</v>
      </c>
      <c r="D118" s="160">
        <v>2707.7477</v>
      </c>
      <c r="E118" s="160">
        <v>72450.19269999999</v>
      </c>
      <c r="F118" s="161">
        <v>0.012950895876817251</v>
      </c>
      <c r="G118" s="160">
        <v>24180.948200000003</v>
      </c>
      <c r="H118" s="160">
        <v>534383.9312</v>
      </c>
      <c r="I118" s="161">
        <v>0.13557704202914098</v>
      </c>
    </row>
    <row r="119" spans="1:9" ht="15">
      <c r="A119" s="27" t="s">
        <v>339</v>
      </c>
      <c r="B119" s="162">
        <v>2954877.8154999996</v>
      </c>
      <c r="C119" s="162">
        <v>2123023.2780999993</v>
      </c>
      <c r="D119" s="162">
        <v>516321.3747999999</v>
      </c>
      <c r="E119" s="162">
        <v>5594222.4684</v>
      </c>
      <c r="F119" s="163">
        <v>1</v>
      </c>
      <c r="G119" s="162">
        <v>3406046.7821000004</v>
      </c>
      <c r="H119" s="162">
        <v>98381179.74380003</v>
      </c>
      <c r="I119" s="163">
        <v>0.05686273007671009</v>
      </c>
    </row>
    <row r="120" ht="15">
      <c r="A120" s="1" t="s">
        <v>340</v>
      </c>
    </row>
    <row r="121" spans="1:6" ht="15">
      <c r="A121" s="369" t="s">
        <v>266</v>
      </c>
      <c r="B121" s="370"/>
      <c r="C121" s="370"/>
      <c r="D121" s="370"/>
      <c r="E121" s="370"/>
      <c r="F121" s="370"/>
    </row>
  </sheetData>
  <sheetProtection/>
  <mergeCells count="15">
    <mergeCell ref="A101:I101"/>
    <mergeCell ref="A121:F121"/>
    <mergeCell ref="A96:I97"/>
    <mergeCell ref="A99:I99"/>
    <mergeCell ref="A100:I100"/>
    <mergeCell ref="A50:A51"/>
    <mergeCell ref="B50:E50"/>
    <mergeCell ref="F50:H50"/>
    <mergeCell ref="I50:I51"/>
    <mergeCell ref="A4:A5"/>
    <mergeCell ref="B4:E4"/>
    <mergeCell ref="F4:F5"/>
    <mergeCell ref="A71:A72"/>
    <mergeCell ref="B71:F71"/>
    <mergeCell ref="G71:J71"/>
  </mergeCells>
  <printOptions horizontalCentered="1"/>
  <pageMargins left="0.5905511811023623" right="0.5905511811023623" top="0.5905511811023623" bottom="0.5905511811023623" header="0.31496062992125984" footer="0.31496062992125984"/>
  <pageSetup horizontalDpi="600" verticalDpi="600" orientation="landscape" scale="56" r:id="rId1"/>
  <headerFooter>
    <oddHeader>&amp;R&amp;12Región de Aysén</oddHeader>
  </headerFooter>
  <rowBreaks count="2" manualBreakCount="2">
    <brk id="45" max="9" man="1"/>
    <brk id="91" max="9" man="1"/>
  </rowBreaks>
</worksheet>
</file>

<file path=xl/worksheets/sheet3.xml><?xml version="1.0" encoding="utf-8"?>
<worksheet xmlns="http://schemas.openxmlformats.org/spreadsheetml/2006/main" xmlns:r="http://schemas.openxmlformats.org/officeDocument/2006/relationships">
  <dimension ref="A1:H23"/>
  <sheetViews>
    <sheetView showGridLines="0" view="pageBreakPreview" zoomScale="98" zoomScaleSheetLayoutView="98" zoomScalePageLayoutView="0" workbookViewId="0" topLeftCell="A1">
      <selection activeCell="A1" sqref="A1:C1"/>
    </sheetView>
  </sheetViews>
  <sheetFormatPr defaultColWidth="11.421875" defaultRowHeight="15"/>
  <cols>
    <col min="1" max="1" width="35.140625" style="52" customWidth="1"/>
    <col min="2" max="7" width="14.00390625" style="267" customWidth="1"/>
    <col min="8" max="8" width="19.421875" style="52" customWidth="1"/>
    <col min="9" max="9" width="16.140625" style="52" customWidth="1"/>
    <col min="10" max="10" width="11.28125" style="52" bestFit="1" customWidth="1"/>
    <col min="11" max="11" width="12.8515625" style="52" bestFit="1" customWidth="1"/>
    <col min="12" max="12" width="11.57421875" style="52" bestFit="1" customWidth="1"/>
    <col min="13" max="13" width="15.57421875" style="52" customWidth="1"/>
    <col min="14" max="14" width="11.57421875" style="52" bestFit="1" customWidth="1"/>
    <col min="15" max="15" width="18.140625" style="52" customWidth="1"/>
    <col min="16" max="16384" width="11.421875" style="52" customWidth="1"/>
  </cols>
  <sheetData>
    <row r="1" spans="1:8" ht="21">
      <c r="A1" s="458" t="s">
        <v>241</v>
      </c>
      <c r="B1" s="458"/>
      <c r="C1" s="458"/>
      <c r="H1" s="268"/>
    </row>
    <row r="2" ht="21">
      <c r="A2" s="53"/>
    </row>
    <row r="3" spans="1:7" s="51" customFormat="1" ht="21">
      <c r="A3" s="54" t="s">
        <v>81</v>
      </c>
      <c r="B3" s="269"/>
      <c r="C3" s="269"/>
      <c r="D3" s="269"/>
      <c r="E3" s="269"/>
      <c r="F3" s="269"/>
      <c r="G3" s="269"/>
    </row>
    <row r="5" spans="1:8" ht="45" customHeight="1">
      <c r="A5" s="270" t="s">
        <v>242</v>
      </c>
      <c r="B5" s="459" t="s">
        <v>267</v>
      </c>
      <c r="C5" s="460"/>
      <c r="D5" s="461"/>
      <c r="E5" s="462" t="s">
        <v>268</v>
      </c>
      <c r="F5" s="463"/>
      <c r="G5" s="463"/>
      <c r="H5"/>
    </row>
    <row r="6" spans="1:8" ht="21">
      <c r="A6" s="271"/>
      <c r="B6" s="272" t="s">
        <v>2</v>
      </c>
      <c r="C6" s="273" t="s">
        <v>214</v>
      </c>
      <c r="D6" s="273" t="s">
        <v>17</v>
      </c>
      <c r="E6" s="273" t="s">
        <v>2</v>
      </c>
      <c r="F6" s="273" t="s">
        <v>214</v>
      </c>
      <c r="G6" s="273" t="s">
        <v>17</v>
      </c>
      <c r="H6"/>
    </row>
    <row r="7" spans="1:8" ht="21">
      <c r="A7" s="274" t="s">
        <v>243</v>
      </c>
      <c r="B7" s="275">
        <v>0.0842158</v>
      </c>
      <c r="C7" s="275">
        <v>0.0731635</v>
      </c>
      <c r="D7" s="275">
        <v>0.1872332</v>
      </c>
      <c r="E7" s="275">
        <v>0.2183778</v>
      </c>
      <c r="F7" s="275">
        <v>0.1794483</v>
      </c>
      <c r="G7" s="275">
        <v>0.5925132</v>
      </c>
      <c r="H7"/>
    </row>
    <row r="8" spans="1:8" ht="21">
      <c r="A8" s="276" t="s">
        <v>244</v>
      </c>
      <c r="B8" s="275">
        <v>0.0639432</v>
      </c>
      <c r="C8" s="275">
        <v>0.0576413</v>
      </c>
      <c r="D8" s="275">
        <v>0.1664039</v>
      </c>
      <c r="E8" s="275">
        <v>0.2487006</v>
      </c>
      <c r="F8" s="275">
        <v>0.2272066</v>
      </c>
      <c r="G8" s="275">
        <v>0.5952168</v>
      </c>
      <c r="H8"/>
    </row>
    <row r="9" spans="1:8" ht="21">
      <c r="A9" s="276" t="s">
        <v>245</v>
      </c>
      <c r="B9" s="275">
        <v>0.0512745</v>
      </c>
      <c r="C9" s="275">
        <v>0.0508929</v>
      </c>
      <c r="D9" s="275">
        <v>0.0756644</v>
      </c>
      <c r="E9" s="275">
        <v>0.1644628</v>
      </c>
      <c r="F9" s="275">
        <v>0.1616524</v>
      </c>
      <c r="G9" s="275">
        <v>0.3371408</v>
      </c>
      <c r="H9"/>
    </row>
    <row r="10" spans="1:8" ht="21">
      <c r="A10" s="276" t="s">
        <v>246</v>
      </c>
      <c r="B10" s="275">
        <v>0.0791499</v>
      </c>
      <c r="C10" s="275">
        <v>0.0767931</v>
      </c>
      <c r="D10" s="275">
        <v>0.1048887</v>
      </c>
      <c r="E10" s="275">
        <v>0.2317397</v>
      </c>
      <c r="F10" s="275">
        <v>0.2228836</v>
      </c>
      <c r="G10" s="275">
        <v>0.3273506</v>
      </c>
      <c r="H10"/>
    </row>
    <row r="11" spans="1:8" ht="21">
      <c r="A11" s="276" t="s">
        <v>247</v>
      </c>
      <c r="B11" s="275">
        <v>0.1187503</v>
      </c>
      <c r="C11" s="275">
        <v>0.1054628</v>
      </c>
      <c r="D11" s="275">
        <v>0.1797038</v>
      </c>
      <c r="E11" s="275">
        <v>0.2255332</v>
      </c>
      <c r="F11" s="275">
        <v>0.1894321</v>
      </c>
      <c r="G11" s="275">
        <v>0.3904024</v>
      </c>
      <c r="H11"/>
    </row>
    <row r="12" spans="1:8" ht="21">
      <c r="A12" s="276" t="s">
        <v>248</v>
      </c>
      <c r="B12" s="275">
        <v>0.0709982</v>
      </c>
      <c r="C12" s="275">
        <v>0.0673327</v>
      </c>
      <c r="D12" s="275">
        <v>0.1110062</v>
      </c>
      <c r="E12" s="275">
        <v>0.1895441</v>
      </c>
      <c r="F12" s="275">
        <v>0.1793578</v>
      </c>
      <c r="G12" s="275">
        <v>0.3040918</v>
      </c>
      <c r="H12"/>
    </row>
    <row r="13" spans="1:8" ht="21">
      <c r="A13" s="276" t="s">
        <v>249</v>
      </c>
      <c r="B13" s="275">
        <v>0.0536127</v>
      </c>
      <c r="C13" s="275">
        <v>0.0539781</v>
      </c>
      <c r="D13" s="275">
        <v>0.0463916</v>
      </c>
      <c r="E13" s="275">
        <v>0.1997707</v>
      </c>
      <c r="F13" s="275">
        <v>0.1961457</v>
      </c>
      <c r="G13" s="275">
        <v>0.3007962</v>
      </c>
      <c r="H13"/>
    </row>
    <row r="14" spans="1:8" ht="21">
      <c r="A14" s="276" t="s">
        <v>250</v>
      </c>
      <c r="B14" s="275">
        <v>0.1007409</v>
      </c>
      <c r="C14" s="275">
        <v>0.0954567</v>
      </c>
      <c r="D14" s="275">
        <v>0.1140113</v>
      </c>
      <c r="E14" s="275">
        <v>0.1852097</v>
      </c>
      <c r="F14" s="275">
        <v>0.1546693</v>
      </c>
      <c r="G14" s="275">
        <v>0.2613616</v>
      </c>
      <c r="H14"/>
    </row>
    <row r="15" spans="1:8" ht="21">
      <c r="A15" s="276" t="s">
        <v>251</v>
      </c>
      <c r="B15" s="275">
        <v>0.1271764</v>
      </c>
      <c r="C15" s="275">
        <v>0.1076011</v>
      </c>
      <c r="D15" s="275">
        <v>0.1681559</v>
      </c>
      <c r="E15" s="275">
        <v>0.2249096</v>
      </c>
      <c r="F15" s="275">
        <v>0.1778099</v>
      </c>
      <c r="G15" s="275">
        <v>0.324335</v>
      </c>
      <c r="H15"/>
    </row>
    <row r="16" spans="1:8" s="280" customFormat="1" ht="21">
      <c r="A16" s="277" t="s">
        <v>252</v>
      </c>
      <c r="B16" s="278">
        <v>0.1612048</v>
      </c>
      <c r="C16" s="278">
        <v>0.1301543</v>
      </c>
      <c r="D16" s="278">
        <v>0.2364085</v>
      </c>
      <c r="E16" s="278">
        <v>0.2460516</v>
      </c>
      <c r="F16" s="278">
        <v>0.1896664</v>
      </c>
      <c r="G16" s="278">
        <v>0.3804587</v>
      </c>
      <c r="H16" s="279"/>
    </row>
    <row r="17" spans="1:8" ht="21">
      <c r="A17" s="276" t="s">
        <v>253</v>
      </c>
      <c r="B17" s="275">
        <v>0.1231273</v>
      </c>
      <c r="C17" s="275">
        <v>0.1132598</v>
      </c>
      <c r="D17" s="275">
        <v>0.1982452</v>
      </c>
      <c r="E17" s="275">
        <v>0.173521</v>
      </c>
      <c r="F17" s="275">
        <v>0.151705</v>
      </c>
      <c r="G17" s="275">
        <v>0.3414983</v>
      </c>
      <c r="H17"/>
    </row>
    <row r="18" spans="1:8" ht="21">
      <c r="A18" s="276" t="s">
        <v>254</v>
      </c>
      <c r="B18" s="275">
        <v>0.1714143</v>
      </c>
      <c r="C18" s="275">
        <v>0.1201071</v>
      </c>
      <c r="D18" s="275">
        <v>0.2800692</v>
      </c>
      <c r="E18" s="275">
        <v>0.2849226</v>
      </c>
      <c r="F18" s="275">
        <v>0.1643806</v>
      </c>
      <c r="G18" s="275">
        <v>0.5416581</v>
      </c>
      <c r="H18"/>
    </row>
    <row r="19" spans="1:8" ht="21">
      <c r="A19" s="276" t="s">
        <v>255</v>
      </c>
      <c r="B19" s="275">
        <v>0.1211338</v>
      </c>
      <c r="C19" s="275">
        <v>0.1062218</v>
      </c>
      <c r="D19" s="275">
        <v>0.1536608</v>
      </c>
      <c r="E19" s="275">
        <v>0.2221994</v>
      </c>
      <c r="F19" s="275">
        <v>0.1469286</v>
      </c>
      <c r="G19" s="275">
        <v>0.3921891</v>
      </c>
      <c r="H19"/>
    </row>
    <row r="20" spans="1:8" ht="21">
      <c r="A20" s="276" t="s">
        <v>256</v>
      </c>
      <c r="B20" s="275">
        <v>0.1168851</v>
      </c>
      <c r="C20" s="275">
        <v>0.095809</v>
      </c>
      <c r="D20" s="275">
        <v>0.169531</v>
      </c>
      <c r="E20" s="275">
        <v>0.2551503</v>
      </c>
      <c r="F20" s="275">
        <v>0.1780245</v>
      </c>
      <c r="G20" s="275">
        <v>0.4470084</v>
      </c>
      <c r="H20"/>
    </row>
    <row r="21" spans="1:8" ht="21">
      <c r="A21" s="283" t="s">
        <v>130</v>
      </c>
      <c r="B21" s="284">
        <v>0.0460269</v>
      </c>
      <c r="C21" s="284">
        <v>0.0442367</v>
      </c>
      <c r="D21" s="284">
        <v>0.058751</v>
      </c>
      <c r="E21" s="284">
        <v>0.1898661</v>
      </c>
      <c r="F21" s="284">
        <v>0.1685056</v>
      </c>
      <c r="G21" s="284">
        <v>0.3441924</v>
      </c>
      <c r="H21"/>
    </row>
    <row r="22" spans="1:8" ht="21">
      <c r="A22" s="276" t="s">
        <v>257</v>
      </c>
      <c r="B22" s="275">
        <v>0.0212551</v>
      </c>
      <c r="C22" s="275">
        <v>0.021099</v>
      </c>
      <c r="D22" s="275">
        <v>0.0250079</v>
      </c>
      <c r="E22" s="275">
        <v>0.1075422</v>
      </c>
      <c r="F22" s="275">
        <v>0.1023902</v>
      </c>
      <c r="G22" s="275">
        <v>0.2304627</v>
      </c>
      <c r="H22"/>
    </row>
    <row r="23" spans="1:8" ht="21">
      <c r="A23" s="281" t="s">
        <v>258</v>
      </c>
      <c r="B23" s="282"/>
      <c r="C23" s="282"/>
      <c r="D23" s="282"/>
      <c r="E23" s="282"/>
      <c r="F23" s="282"/>
      <c r="G23" s="282"/>
      <c r="H23"/>
    </row>
  </sheetData>
  <sheetProtection/>
  <mergeCells count="3">
    <mergeCell ref="A1:C1"/>
    <mergeCell ref="B5:D5"/>
    <mergeCell ref="E5:G5"/>
  </mergeCells>
  <printOptions horizontalCentered="1"/>
  <pageMargins left="0.5905511811023623" right="0.5905511811023623" top="0.5905511811023623" bottom="0.5905511811023623" header="0.31496062992125984" footer="0.31496062992125984"/>
  <pageSetup horizontalDpi="600" verticalDpi="600" orientation="portrait" scale="54" r:id="rId1"/>
  <headerFooter>
    <oddHeader>&amp;R&amp;12Región de Aysén</oddHeader>
  </headerFooter>
  <colBreaks count="1" manualBreakCount="1">
    <brk id="7" max="65535" man="1"/>
  </colBreaks>
</worksheet>
</file>

<file path=xl/worksheets/sheet4.xml><?xml version="1.0" encoding="utf-8"?>
<worksheet xmlns="http://schemas.openxmlformats.org/spreadsheetml/2006/main" xmlns:r="http://schemas.openxmlformats.org/officeDocument/2006/relationships">
  <dimension ref="A1:G17"/>
  <sheetViews>
    <sheetView zoomScalePageLayoutView="0" workbookViewId="0" topLeftCell="A1">
      <selection activeCell="A1" sqref="A1:F1"/>
    </sheetView>
  </sheetViews>
  <sheetFormatPr defaultColWidth="11.421875" defaultRowHeight="15"/>
  <sheetData>
    <row r="1" spans="1:6" ht="15" customHeight="1">
      <c r="A1" s="464" t="s">
        <v>315</v>
      </c>
      <c r="B1" s="464"/>
      <c r="C1" s="464"/>
      <c r="D1" s="464"/>
      <c r="E1" s="464"/>
      <c r="F1" s="464"/>
    </row>
    <row r="3" ht="14.25">
      <c r="A3" s="338" t="s">
        <v>316</v>
      </c>
    </row>
    <row r="5" ht="14.25">
      <c r="A5" s="465" t="s">
        <v>130</v>
      </c>
    </row>
    <row r="6" ht="14.25">
      <c r="A6" s="466" t="s">
        <v>318</v>
      </c>
    </row>
    <row r="7" ht="15">
      <c r="A7" s="467" t="s">
        <v>319</v>
      </c>
    </row>
    <row r="8" ht="15">
      <c r="A8" s="467" t="s">
        <v>320</v>
      </c>
    </row>
    <row r="9" ht="15">
      <c r="A9" s="467" t="s">
        <v>321</v>
      </c>
    </row>
    <row r="10" ht="14.25">
      <c r="A10" s="467" t="s">
        <v>322</v>
      </c>
    </row>
    <row r="11" ht="14.25">
      <c r="A11" s="466" t="s">
        <v>323</v>
      </c>
    </row>
    <row r="12" spans="1:7" ht="44.25" customHeight="1">
      <c r="A12" s="468" t="s">
        <v>324</v>
      </c>
      <c r="B12" s="468"/>
      <c r="C12" s="468"/>
      <c r="D12" s="468"/>
      <c r="E12" s="468"/>
      <c r="F12" s="468"/>
      <c r="G12" s="468"/>
    </row>
    <row r="13" ht="15">
      <c r="A13" s="466" t="s">
        <v>326</v>
      </c>
    </row>
    <row r="14" spans="1:7" ht="44.25" customHeight="1">
      <c r="A14" s="468" t="s">
        <v>325</v>
      </c>
      <c r="B14" s="468"/>
      <c r="C14" s="468"/>
      <c r="D14" s="468"/>
      <c r="E14" s="468"/>
      <c r="F14" s="468"/>
      <c r="G14" s="468"/>
    </row>
    <row r="17" ht="14.25">
      <c r="A17" t="s">
        <v>317</v>
      </c>
    </row>
  </sheetData>
  <sheetProtection/>
  <mergeCells count="3">
    <mergeCell ref="A1:F1"/>
    <mergeCell ref="A12:G12"/>
    <mergeCell ref="A14:G14"/>
  </mergeCells>
  <printOptions/>
  <pageMargins left="0.7" right="0.7" top="0.75" bottom="0.75" header="0.3" footer="0.3"/>
  <pageSetup horizontalDpi="600" verticalDpi="600" orientation="portrait" paperSize="126" r:id="rId1"/>
</worksheet>
</file>

<file path=xl/worksheets/sheet5.xml><?xml version="1.0" encoding="utf-8"?>
<worksheet xmlns="http://schemas.openxmlformats.org/spreadsheetml/2006/main" xmlns:r="http://schemas.openxmlformats.org/officeDocument/2006/relationships">
  <dimension ref="A1:Z60"/>
  <sheetViews>
    <sheetView showGridLines="0" view="pageBreakPreview" zoomScaleSheetLayoutView="100" zoomScalePageLayoutView="0" workbookViewId="0" topLeftCell="A1">
      <selection activeCell="I13" sqref="I13"/>
    </sheetView>
  </sheetViews>
  <sheetFormatPr defaultColWidth="11.421875" defaultRowHeight="15"/>
  <cols>
    <col min="1" max="1" width="15.421875" style="9" customWidth="1"/>
    <col min="2" max="2" width="11.421875" style="9" customWidth="1"/>
    <col min="3" max="3" width="12.7109375" style="9" customWidth="1"/>
    <col min="4" max="4" width="12.57421875" style="9" customWidth="1"/>
    <col min="5" max="5" width="11.140625" style="9" customWidth="1"/>
    <col min="6" max="7" width="7.7109375" style="9" customWidth="1"/>
    <col min="8" max="8" width="10.7109375" style="9" customWidth="1"/>
    <col min="9" max="9" width="10.00390625" style="9" customWidth="1"/>
    <col min="10" max="14" width="11.421875" style="9" customWidth="1"/>
    <col min="15" max="15" width="12.8515625" style="9" bestFit="1" customWidth="1"/>
    <col min="16" max="16" width="11.00390625" style="9" customWidth="1"/>
    <col min="17" max="17" width="19.28125" style="9" customWidth="1"/>
    <col min="18" max="18" width="12.28125" style="9" customWidth="1"/>
    <col min="19" max="16384" width="11.421875" style="9" customWidth="1"/>
  </cols>
  <sheetData>
    <row r="1" ht="13.5">
      <c r="A1" s="8" t="s">
        <v>58</v>
      </c>
    </row>
    <row r="2" ht="13.5">
      <c r="A2" s="8"/>
    </row>
    <row r="3" spans="1:8" ht="13.5">
      <c r="A3" s="383" t="s">
        <v>221</v>
      </c>
      <c r="B3" s="394"/>
      <c r="C3" s="394"/>
      <c r="D3" s="394"/>
      <c r="E3" s="394"/>
      <c r="F3" s="394"/>
      <c r="G3" s="394"/>
      <c r="H3" s="394"/>
    </row>
    <row r="4" spans="1:8" ht="13.5">
      <c r="A4" s="394"/>
      <c r="B4" s="394"/>
      <c r="C4" s="394"/>
      <c r="D4" s="394"/>
      <c r="E4" s="394"/>
      <c r="F4" s="394"/>
      <c r="G4" s="394"/>
      <c r="H4" s="394"/>
    </row>
    <row r="5" spans="1:8" ht="13.5">
      <c r="A5" s="394"/>
      <c r="B5" s="394"/>
      <c r="C5" s="394"/>
      <c r="D5" s="394"/>
      <c r="E5" s="394"/>
      <c r="F5" s="394"/>
      <c r="G5" s="394"/>
      <c r="H5" s="394"/>
    </row>
    <row r="6" spans="1:8" ht="13.5">
      <c r="A6" s="394"/>
      <c r="B6" s="394"/>
      <c r="C6" s="394"/>
      <c r="D6" s="394"/>
      <c r="E6" s="394"/>
      <c r="F6" s="394"/>
      <c r="G6" s="394"/>
      <c r="H6" s="394"/>
    </row>
    <row r="7" spans="1:12" ht="13.5">
      <c r="A7" s="394"/>
      <c r="B7" s="394"/>
      <c r="C7" s="394"/>
      <c r="D7" s="394"/>
      <c r="E7" s="394"/>
      <c r="F7" s="394"/>
      <c r="G7" s="394"/>
      <c r="H7" s="394"/>
      <c r="J7" s="222"/>
      <c r="L7" s="223"/>
    </row>
    <row r="8" spans="1:12" ht="13.5">
      <c r="A8" s="394"/>
      <c r="B8" s="394"/>
      <c r="C8" s="394"/>
      <c r="D8" s="394"/>
      <c r="E8" s="394"/>
      <c r="F8" s="394"/>
      <c r="G8" s="394"/>
      <c r="H8" s="394"/>
      <c r="J8" s="222"/>
      <c r="L8" s="223"/>
    </row>
    <row r="9" spans="6:12" ht="13.5">
      <c r="F9" s="10"/>
      <c r="G9" s="10"/>
      <c r="J9" s="222"/>
      <c r="L9" s="223"/>
    </row>
    <row r="10" spans="1:22" ht="41.25">
      <c r="A10" s="11" t="s">
        <v>0</v>
      </c>
      <c r="B10" s="11" t="s">
        <v>1</v>
      </c>
      <c r="C10" s="12" t="s">
        <v>4</v>
      </c>
      <c r="D10" s="12" t="s">
        <v>3</v>
      </c>
      <c r="E10" s="12" t="s">
        <v>5</v>
      </c>
      <c r="F10" s="375" t="s">
        <v>218</v>
      </c>
      <c r="G10" s="375"/>
      <c r="H10" s="229" t="s">
        <v>260</v>
      </c>
      <c r="I10" s="229" t="s">
        <v>263</v>
      </c>
      <c r="L10" s="223"/>
      <c r="M10" s="247"/>
      <c r="N10" s="247"/>
      <c r="O10" s="247"/>
      <c r="P10" s="247"/>
      <c r="Q10" s="247"/>
      <c r="R10" s="247"/>
      <c r="S10" s="247"/>
      <c r="T10" s="247"/>
      <c r="U10" s="247"/>
      <c r="V10" s="247"/>
    </row>
    <row r="11" spans="1:22" ht="13.5">
      <c r="A11" s="376">
        <v>108494.4</v>
      </c>
      <c r="B11" s="376">
        <v>14.3</v>
      </c>
      <c r="C11" s="378">
        <v>103158</v>
      </c>
      <c r="D11" s="380">
        <v>0.6</v>
      </c>
      <c r="E11" s="380">
        <f>+C11/A11</f>
        <v>0.9508140512321374</v>
      </c>
      <c r="F11" s="13">
        <v>48</v>
      </c>
      <c r="G11" s="14" t="s">
        <v>60</v>
      </c>
      <c r="H11" s="399">
        <v>20.4</v>
      </c>
      <c r="I11" s="399">
        <v>44</v>
      </c>
      <c r="J11" s="223"/>
      <c r="K11" s="224"/>
      <c r="M11" s="247"/>
      <c r="N11" s="247"/>
      <c r="O11" s="247"/>
      <c r="P11" s="247"/>
      <c r="Q11" s="247"/>
      <c r="R11" s="247"/>
      <c r="S11" s="247"/>
      <c r="T11" s="247"/>
      <c r="U11" s="247"/>
      <c r="V11" s="247"/>
    </row>
    <row r="12" spans="1:22" ht="13.5">
      <c r="A12" s="377"/>
      <c r="B12" s="377"/>
      <c r="C12" s="379"/>
      <c r="D12" s="381"/>
      <c r="E12" s="381"/>
      <c r="F12" s="15">
        <v>52</v>
      </c>
      <c r="G12" s="16" t="s">
        <v>219</v>
      </c>
      <c r="H12" s="399"/>
      <c r="I12" s="399"/>
      <c r="J12" s="223"/>
      <c r="K12" s="224"/>
      <c r="M12" s="247"/>
      <c r="N12" s="247"/>
      <c r="O12" s="247"/>
      <c r="P12" s="247"/>
      <c r="Q12" s="247"/>
      <c r="R12" s="247"/>
      <c r="S12" s="247"/>
      <c r="T12" s="247"/>
      <c r="U12" s="247"/>
      <c r="V12" s="247"/>
    </row>
    <row r="13" spans="1:22" ht="13.5">
      <c r="A13" s="17" t="s">
        <v>150</v>
      </c>
      <c r="F13" s="18"/>
      <c r="G13" s="18"/>
      <c r="J13" s="223"/>
      <c r="L13" s="224"/>
      <c r="M13" s="247"/>
      <c r="N13" s="247"/>
      <c r="O13" s="247"/>
      <c r="P13" s="247"/>
      <c r="Q13" s="247"/>
      <c r="R13" s="247"/>
      <c r="S13" s="247"/>
      <c r="T13" s="247"/>
      <c r="U13" s="247"/>
      <c r="V13" s="247"/>
    </row>
    <row r="14" spans="1:22" ht="12.75" customHeight="1">
      <c r="A14" s="384" t="s">
        <v>220</v>
      </c>
      <c r="B14" s="384"/>
      <c r="C14" s="384"/>
      <c r="D14" s="384"/>
      <c r="E14" s="384"/>
      <c r="F14" s="384"/>
      <c r="G14" s="384"/>
      <c r="H14" s="384"/>
      <c r="M14" s="401"/>
      <c r="N14" s="401"/>
      <c r="O14" s="401"/>
      <c r="P14" s="401"/>
      <c r="Q14" s="401"/>
      <c r="R14" s="401"/>
      <c r="S14" s="247"/>
      <c r="T14" s="247"/>
      <c r="U14" s="247"/>
      <c r="V14" s="247"/>
    </row>
    <row r="15" spans="6:22" ht="13.5">
      <c r="F15" s="19"/>
      <c r="J15" s="222"/>
      <c r="K15" s="224"/>
      <c r="M15" s="401"/>
      <c r="N15" s="401"/>
      <c r="O15" s="401"/>
      <c r="P15" s="401"/>
      <c r="Q15" s="401"/>
      <c r="R15" s="401"/>
      <c r="S15" s="247"/>
      <c r="T15" s="247"/>
      <c r="U15" s="247"/>
      <c r="V15" s="247"/>
    </row>
    <row r="16" spans="1:22" ht="30" customHeight="1">
      <c r="A16" s="400" t="s">
        <v>261</v>
      </c>
      <c r="B16" s="400"/>
      <c r="C16" s="400"/>
      <c r="D16" s="400"/>
      <c r="E16" s="400"/>
      <c r="F16" s="400"/>
      <c r="G16" s="400"/>
      <c r="H16" s="400"/>
      <c r="K16" s="395"/>
      <c r="L16" s="395"/>
      <c r="M16" s="393"/>
      <c r="N16" s="248"/>
      <c r="O16" s="249"/>
      <c r="P16" s="250"/>
      <c r="Q16" s="251"/>
      <c r="R16" s="252"/>
      <c r="S16" s="247"/>
      <c r="T16" s="247"/>
      <c r="U16" s="247"/>
      <c r="V16" s="247"/>
    </row>
    <row r="17" spans="1:22" ht="27.75" customHeight="1">
      <c r="A17" s="400" t="s">
        <v>262</v>
      </c>
      <c r="B17" s="400"/>
      <c r="C17" s="400"/>
      <c r="D17" s="400"/>
      <c r="E17" s="400"/>
      <c r="F17" s="400"/>
      <c r="G17" s="400"/>
      <c r="H17" s="400"/>
      <c r="K17" s="114"/>
      <c r="L17" s="114"/>
      <c r="M17" s="393"/>
      <c r="N17" s="248"/>
      <c r="O17" s="253"/>
      <c r="P17" s="250"/>
      <c r="Q17" s="251"/>
      <c r="R17" s="252"/>
      <c r="S17" s="247"/>
      <c r="T17" s="247"/>
      <c r="U17" s="247"/>
      <c r="V17" s="247"/>
    </row>
    <row r="18" spans="1:22" ht="12.75" customHeight="1">
      <c r="A18" s="8" t="s">
        <v>57</v>
      </c>
      <c r="F18" s="19"/>
      <c r="K18" s="114"/>
      <c r="L18" s="114"/>
      <c r="M18" s="393"/>
      <c r="N18" s="248"/>
      <c r="O18" s="253"/>
      <c r="P18" s="250"/>
      <c r="Q18" s="251"/>
      <c r="R18" s="252"/>
      <c r="S18" s="247"/>
      <c r="T18" s="247"/>
      <c r="U18" s="247"/>
      <c r="V18" s="247"/>
    </row>
    <row r="19" spans="1:22" ht="13.5">
      <c r="A19" s="8"/>
      <c r="F19" s="19"/>
      <c r="K19" s="114"/>
      <c r="L19" s="114"/>
      <c r="M19" s="393"/>
      <c r="N19" s="248"/>
      <c r="O19" s="249"/>
      <c r="P19" s="250"/>
      <c r="Q19" s="251"/>
      <c r="R19" s="252"/>
      <c r="S19" s="247"/>
      <c r="T19" s="247"/>
      <c r="U19" s="247"/>
      <c r="V19" s="247"/>
    </row>
    <row r="20" spans="1:22" ht="13.5">
      <c r="A20" s="383" t="s">
        <v>184</v>
      </c>
      <c r="B20" s="383"/>
      <c r="C20" s="383"/>
      <c r="D20" s="383"/>
      <c r="E20" s="383"/>
      <c r="F20" s="383"/>
      <c r="G20" s="383"/>
      <c r="H20" s="383"/>
      <c r="K20" s="114"/>
      <c r="L20" s="114"/>
      <c r="M20" s="254"/>
      <c r="N20" s="255"/>
      <c r="O20" s="256"/>
      <c r="P20" s="250"/>
      <c r="Q20" s="251"/>
      <c r="R20" s="252"/>
      <c r="S20" s="247"/>
      <c r="T20" s="247"/>
      <c r="U20" s="247"/>
      <c r="V20" s="247"/>
    </row>
    <row r="21" spans="1:22" ht="13.5">
      <c r="A21" s="383"/>
      <c r="B21" s="383"/>
      <c r="C21" s="383"/>
      <c r="D21" s="383"/>
      <c r="E21" s="383"/>
      <c r="F21" s="383"/>
      <c r="G21" s="383"/>
      <c r="H21" s="383"/>
      <c r="K21" s="114"/>
      <c r="L21" s="114"/>
      <c r="M21" s="247"/>
      <c r="N21" s="247"/>
      <c r="O21" s="247"/>
      <c r="P21" s="247"/>
      <c r="Q21" s="247"/>
      <c r="R21" s="247"/>
      <c r="S21" s="247"/>
      <c r="T21" s="247"/>
      <c r="U21" s="247"/>
      <c r="V21" s="247"/>
    </row>
    <row r="22" spans="1:22" ht="13.5">
      <c r="A22" s="383"/>
      <c r="B22" s="383"/>
      <c r="C22" s="383"/>
      <c r="D22" s="383"/>
      <c r="E22" s="383"/>
      <c r="F22" s="383"/>
      <c r="G22" s="383"/>
      <c r="H22" s="383"/>
      <c r="K22" s="114"/>
      <c r="L22" s="114"/>
      <c r="M22" s="247"/>
      <c r="N22" s="247"/>
      <c r="O22" s="247"/>
      <c r="P22" s="247"/>
      <c r="Q22" s="247"/>
      <c r="R22" s="247"/>
      <c r="S22" s="247"/>
      <c r="T22" s="247"/>
      <c r="U22" s="247"/>
      <c r="V22" s="247"/>
    </row>
    <row r="23" spans="1:22" ht="13.5">
      <c r="A23" s="383"/>
      <c r="B23" s="383"/>
      <c r="C23" s="383"/>
      <c r="D23" s="383"/>
      <c r="E23" s="383"/>
      <c r="F23" s="383"/>
      <c r="G23" s="383"/>
      <c r="H23" s="383"/>
      <c r="K23" s="114"/>
      <c r="L23" s="114"/>
      <c r="M23" s="247"/>
      <c r="N23" s="247"/>
      <c r="O23" s="247"/>
      <c r="P23" s="247"/>
      <c r="Q23" s="247"/>
      <c r="R23" s="247"/>
      <c r="S23" s="247"/>
      <c r="T23" s="247"/>
      <c r="U23" s="247"/>
      <c r="V23" s="247"/>
    </row>
    <row r="24" spans="1:22" ht="13.5">
      <c r="A24" s="383"/>
      <c r="B24" s="383"/>
      <c r="C24" s="383"/>
      <c r="D24" s="383"/>
      <c r="E24" s="383"/>
      <c r="F24" s="383"/>
      <c r="G24" s="383"/>
      <c r="H24" s="383"/>
      <c r="K24" s="115"/>
      <c r="L24" s="115"/>
      <c r="M24" s="247"/>
      <c r="N24" s="247"/>
      <c r="O24" s="247"/>
      <c r="P24" s="247"/>
      <c r="Q24" s="247"/>
      <c r="R24" s="247"/>
      <c r="S24" s="247"/>
      <c r="T24" s="247"/>
      <c r="U24" s="247"/>
      <c r="V24" s="247"/>
    </row>
    <row r="25" spans="1:26" ht="13.5">
      <c r="A25" s="383"/>
      <c r="B25" s="383"/>
      <c r="C25" s="383"/>
      <c r="D25" s="383"/>
      <c r="E25" s="383"/>
      <c r="F25" s="383"/>
      <c r="G25" s="383"/>
      <c r="H25" s="383"/>
      <c r="I25" s="20"/>
      <c r="J25" s="20"/>
      <c r="K25" s="20"/>
      <c r="L25" s="20"/>
      <c r="M25" s="257"/>
      <c r="N25" s="257"/>
      <c r="O25" s="257"/>
      <c r="P25" s="257"/>
      <c r="Q25" s="257"/>
      <c r="R25" s="257"/>
      <c r="S25" s="257"/>
      <c r="T25" s="257"/>
      <c r="U25" s="257"/>
      <c r="V25" s="257"/>
      <c r="W25" s="20"/>
      <c r="X25" s="20"/>
      <c r="Y25" s="20"/>
      <c r="Z25" s="20"/>
    </row>
    <row r="26" spans="1:26" ht="15" customHeight="1">
      <c r="A26" s="383"/>
      <c r="B26" s="383"/>
      <c r="C26" s="383"/>
      <c r="D26" s="383"/>
      <c r="E26" s="383"/>
      <c r="F26" s="383"/>
      <c r="G26" s="383"/>
      <c r="H26" s="383"/>
      <c r="I26" s="20"/>
      <c r="J26" s="20"/>
      <c r="K26" s="20"/>
      <c r="L26" s="20"/>
      <c r="M26" s="20"/>
      <c r="N26" s="20"/>
      <c r="O26" s="20"/>
      <c r="P26" s="20"/>
      <c r="Q26" s="20"/>
      <c r="R26" s="20"/>
      <c r="S26" s="20"/>
      <c r="T26" s="20"/>
      <c r="U26" s="20"/>
      <c r="V26" s="20"/>
      <c r="W26" s="20"/>
      <c r="X26" s="20"/>
      <c r="Y26" s="20"/>
      <c r="Z26" s="20"/>
    </row>
    <row r="27" spans="1:26" ht="15" customHeight="1">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row>
    <row r="28" spans="1:26" ht="13.5">
      <c r="A28" s="375" t="s">
        <v>15</v>
      </c>
      <c r="B28" s="375" t="s">
        <v>20</v>
      </c>
      <c r="C28" s="375" t="s">
        <v>21</v>
      </c>
      <c r="D28" s="389" t="s">
        <v>27</v>
      </c>
      <c r="E28" s="390"/>
      <c r="F28" s="20"/>
      <c r="H28" s="20"/>
      <c r="I28" s="20"/>
      <c r="J28" s="20"/>
      <c r="K28" s="20"/>
      <c r="L28" s="20"/>
      <c r="M28" s="20"/>
      <c r="N28" s="20"/>
      <c r="O28" s="20"/>
      <c r="P28" s="20"/>
      <c r="Q28" s="20"/>
      <c r="R28" s="20"/>
      <c r="S28" s="20"/>
      <c r="T28" s="20"/>
      <c r="U28" s="20"/>
      <c r="V28" s="20"/>
      <c r="W28" s="20"/>
      <c r="X28" s="20"/>
      <c r="Y28" s="20"/>
      <c r="Z28" s="20"/>
    </row>
    <row r="29" spans="1:26" ht="13.5">
      <c r="A29" s="382"/>
      <c r="B29" s="382"/>
      <c r="C29" s="382"/>
      <c r="D29" s="391"/>
      <c r="E29" s="392"/>
      <c r="F29" s="20"/>
      <c r="H29" s="20"/>
      <c r="I29" s="20"/>
      <c r="J29" s="20"/>
      <c r="K29" s="20"/>
      <c r="L29" s="20"/>
      <c r="M29" s="20"/>
      <c r="N29" s="20"/>
      <c r="O29" s="20"/>
      <c r="P29" s="20"/>
      <c r="Q29" s="20"/>
      <c r="R29" s="20"/>
      <c r="S29" s="20"/>
      <c r="T29" s="20"/>
      <c r="U29" s="20"/>
      <c r="V29" s="20"/>
      <c r="W29" s="20"/>
      <c r="X29" s="20"/>
      <c r="Y29" s="20"/>
      <c r="Z29" s="20"/>
    </row>
    <row r="30" spans="1:26" ht="13.5">
      <c r="A30" s="396" t="s">
        <v>130</v>
      </c>
      <c r="B30" s="21" t="s">
        <v>22</v>
      </c>
      <c r="C30" s="22">
        <v>763</v>
      </c>
      <c r="D30" s="387">
        <v>5510.3</v>
      </c>
      <c r="E30" s="388"/>
      <c r="G30" s="246"/>
      <c r="H30" s="20"/>
      <c r="I30" s="20"/>
      <c r="J30" s="20"/>
      <c r="K30" s="20"/>
      <c r="L30" s="20"/>
      <c r="M30" s="20"/>
      <c r="N30" s="20"/>
      <c r="O30" s="20"/>
      <c r="P30" s="20"/>
      <c r="Q30" s="20"/>
      <c r="R30" s="20"/>
      <c r="S30" s="20"/>
      <c r="T30" s="20"/>
      <c r="U30" s="20"/>
      <c r="V30" s="20"/>
      <c r="W30" s="20"/>
      <c r="X30" s="20"/>
      <c r="Y30" s="20"/>
      <c r="Z30" s="20"/>
    </row>
    <row r="31" spans="1:26" ht="13.5">
      <c r="A31" s="397"/>
      <c r="B31" s="21" t="s">
        <v>23</v>
      </c>
      <c r="C31" s="23">
        <v>461</v>
      </c>
      <c r="D31" s="387">
        <v>15308.4</v>
      </c>
      <c r="E31" s="388"/>
      <c r="H31" s="20"/>
      <c r="I31" s="20"/>
      <c r="J31" s="20"/>
      <c r="K31" s="20"/>
      <c r="L31" s="20"/>
      <c r="M31" s="20"/>
      <c r="N31" s="20"/>
      <c r="O31" s="20"/>
      <c r="P31" s="20"/>
      <c r="Q31" s="20"/>
      <c r="R31" s="20"/>
      <c r="S31" s="20"/>
      <c r="T31" s="20"/>
      <c r="U31" s="20"/>
      <c r="V31" s="20"/>
      <c r="W31" s="20"/>
      <c r="X31" s="20"/>
      <c r="Y31" s="20"/>
      <c r="Z31" s="20"/>
    </row>
    <row r="32" spans="1:8" ht="13.5">
      <c r="A32" s="397"/>
      <c r="B32" s="21" t="s">
        <v>24</v>
      </c>
      <c r="C32" s="23">
        <v>451</v>
      </c>
      <c r="D32" s="387">
        <v>32007.6</v>
      </c>
      <c r="E32" s="388"/>
      <c r="H32" s="20"/>
    </row>
    <row r="33" spans="1:8" ht="13.5">
      <c r="A33" s="398"/>
      <c r="B33" s="21" t="s">
        <v>25</v>
      </c>
      <c r="C33" s="22">
        <v>2327</v>
      </c>
      <c r="D33" s="387">
        <v>10166338.9</v>
      </c>
      <c r="E33" s="388"/>
      <c r="G33" s="20"/>
      <c r="H33" s="20"/>
    </row>
    <row r="34" spans="1:5" ht="13.5">
      <c r="A34" s="24" t="s">
        <v>26</v>
      </c>
      <c r="B34" s="25"/>
      <c r="C34" s="233">
        <v>4002</v>
      </c>
      <c r="D34" s="385">
        <v>10219165.2</v>
      </c>
      <c r="E34" s="386"/>
    </row>
    <row r="35" spans="1:8" ht="13.5">
      <c r="A35" s="374" t="s">
        <v>28</v>
      </c>
      <c r="B35" s="374"/>
      <c r="C35" s="374"/>
      <c r="D35" s="374"/>
      <c r="E35" s="374"/>
      <c r="F35" s="374"/>
      <c r="G35" s="374"/>
      <c r="H35" s="374"/>
    </row>
    <row r="36" spans="1:8" ht="13.5">
      <c r="A36" s="374"/>
      <c r="B36" s="374"/>
      <c r="C36" s="374"/>
      <c r="D36" s="374"/>
      <c r="E36" s="374"/>
      <c r="F36" s="374"/>
      <c r="G36" s="374"/>
      <c r="H36" s="374"/>
    </row>
    <row r="51" ht="13.5">
      <c r="G51" s="109"/>
    </row>
    <row r="52" ht="13.5">
      <c r="G52" s="109"/>
    </row>
    <row r="53" ht="13.5">
      <c r="G53" s="109"/>
    </row>
    <row r="54" ht="13.5">
      <c r="G54" s="109"/>
    </row>
    <row r="55" ht="13.5">
      <c r="G55" s="109"/>
    </row>
    <row r="56" ht="13.5">
      <c r="G56" s="109"/>
    </row>
    <row r="57" ht="13.5">
      <c r="G57" s="109"/>
    </row>
    <row r="58" ht="13.5">
      <c r="G58" s="109"/>
    </row>
    <row r="59" ht="13.5">
      <c r="G59" s="109"/>
    </row>
    <row r="60" ht="13.5">
      <c r="G60" s="109"/>
    </row>
  </sheetData>
  <sheetProtection/>
  <mergeCells count="32">
    <mergeCell ref="Q14:Q15"/>
    <mergeCell ref="R14:R15"/>
    <mergeCell ref="P14:P15"/>
    <mergeCell ref="M14:M15"/>
    <mergeCell ref="N14:N15"/>
    <mergeCell ref="O14:O15"/>
    <mergeCell ref="M16:M19"/>
    <mergeCell ref="A3:H8"/>
    <mergeCell ref="K16:L16"/>
    <mergeCell ref="A30:A33"/>
    <mergeCell ref="D32:E32"/>
    <mergeCell ref="D33:E33"/>
    <mergeCell ref="H11:H12"/>
    <mergeCell ref="I11:I12"/>
    <mergeCell ref="A16:H16"/>
    <mergeCell ref="A17:H17"/>
    <mergeCell ref="D34:E34"/>
    <mergeCell ref="D30:E30"/>
    <mergeCell ref="D31:E31"/>
    <mergeCell ref="B28:B29"/>
    <mergeCell ref="C28:C29"/>
    <mergeCell ref="D28:E29"/>
    <mergeCell ref="A35:H36"/>
    <mergeCell ref="F10:G10"/>
    <mergeCell ref="A11:A12"/>
    <mergeCell ref="B11:B12"/>
    <mergeCell ref="C11:C12"/>
    <mergeCell ref="D11:D12"/>
    <mergeCell ref="E11:E12"/>
    <mergeCell ref="A28:A29"/>
    <mergeCell ref="A20:H26"/>
    <mergeCell ref="A14:H14"/>
  </mergeCells>
  <printOptions horizontalCentered="1"/>
  <pageMargins left="0.5905511811023623" right="0.5905511811023623" top="0.5905511811023623" bottom="0.5905511811023623" header="0.31496062992125984" footer="0.31496062992125984"/>
  <pageSetup horizontalDpi="600" verticalDpi="600" orientation="portrait" scale="91" r:id="rId1"/>
  <headerFooter>
    <oddHeader>&amp;R&amp;12Región de Aysén</oddHeader>
  </headerFooter>
</worksheet>
</file>

<file path=xl/worksheets/sheet6.xml><?xml version="1.0" encoding="utf-8"?>
<worksheet xmlns="http://schemas.openxmlformats.org/spreadsheetml/2006/main" xmlns:r="http://schemas.openxmlformats.org/officeDocument/2006/relationships">
  <dimension ref="A1:F40"/>
  <sheetViews>
    <sheetView showGridLines="0" view="pageBreakPreview" zoomScale="90" zoomScaleSheetLayoutView="90" zoomScalePageLayoutView="0" workbookViewId="0" topLeftCell="A22">
      <selection activeCell="C29" sqref="C29"/>
    </sheetView>
  </sheetViews>
  <sheetFormatPr defaultColWidth="11.421875" defaultRowHeight="15"/>
  <cols>
    <col min="1" max="1" width="32.00390625" style="42" customWidth="1"/>
    <col min="2" max="2" width="18.421875" style="42" customWidth="1"/>
    <col min="3" max="3" width="18.140625" style="42" customWidth="1"/>
    <col min="4" max="4" width="19.28125" style="42" customWidth="1"/>
    <col min="5" max="5" width="18.00390625" style="42" customWidth="1"/>
    <col min="6" max="6" width="16.57421875" style="42" customWidth="1"/>
    <col min="7" max="7" width="11.421875" style="42" customWidth="1"/>
    <col min="8" max="8" width="29.8515625" style="42" bestFit="1" customWidth="1"/>
    <col min="9" max="16384" width="11.421875" style="42" customWidth="1"/>
  </cols>
  <sheetData>
    <row r="1" ht="17.25">
      <c r="A1" s="41" t="s">
        <v>49</v>
      </c>
    </row>
    <row r="2" ht="17.25">
      <c r="A2" s="41" t="s">
        <v>69</v>
      </c>
    </row>
    <row r="3" ht="17.25">
      <c r="A3" s="41"/>
    </row>
    <row r="4" spans="1:6" ht="15" customHeight="1">
      <c r="A4" s="402" t="s">
        <v>78</v>
      </c>
      <c r="B4" s="402"/>
      <c r="C4" s="402"/>
      <c r="D4" s="402"/>
      <c r="E4" s="402"/>
      <c r="F4" s="402"/>
    </row>
    <row r="5" spans="1:6" ht="17.25">
      <c r="A5" s="402"/>
      <c r="B5" s="402"/>
      <c r="C5" s="402"/>
      <c r="D5" s="402"/>
      <c r="E5" s="402"/>
      <c r="F5" s="402"/>
    </row>
    <row r="6" spans="1:6" ht="17.25">
      <c r="A6" s="43"/>
      <c r="B6" s="43"/>
      <c r="C6" s="43"/>
      <c r="D6" s="43"/>
      <c r="E6" s="43"/>
      <c r="F6" s="43"/>
    </row>
    <row r="7" spans="1:6" ht="17.25">
      <c r="A7" s="212" t="s">
        <v>202</v>
      </c>
      <c r="B7" s="213"/>
      <c r="C7" s="234"/>
      <c r="D7" s="234"/>
      <c r="E7" s="211"/>
      <c r="F7" s="211"/>
    </row>
    <row r="8" spans="1:6" ht="17.25">
      <c r="A8" s="212" t="s">
        <v>192</v>
      </c>
      <c r="B8" s="213"/>
      <c r="C8" s="234"/>
      <c r="D8" s="234"/>
      <c r="E8" s="211"/>
      <c r="F8" s="211"/>
    </row>
    <row r="9" spans="1:6" ht="17.25">
      <c r="A9" s="214"/>
      <c r="B9" s="213"/>
      <c r="C9" s="234"/>
      <c r="D9" s="234"/>
      <c r="E9" s="211"/>
      <c r="F9" s="211"/>
    </row>
    <row r="10" spans="1:6" ht="17.25">
      <c r="A10" s="217" t="s">
        <v>193</v>
      </c>
      <c r="B10" s="218" t="s">
        <v>238</v>
      </c>
      <c r="C10" s="218" t="s">
        <v>271</v>
      </c>
      <c r="D10" s="240" t="s">
        <v>67</v>
      </c>
      <c r="E10" s="44" t="s">
        <v>62</v>
      </c>
      <c r="F10" s="211"/>
    </row>
    <row r="11" spans="1:6" ht="17.25">
      <c r="A11" s="215" t="s">
        <v>194</v>
      </c>
      <c r="B11" s="241">
        <v>206.5</v>
      </c>
      <c r="C11" s="291">
        <v>234.62999999999997</v>
      </c>
      <c r="D11" s="293">
        <v>38391.79000000004</v>
      </c>
      <c r="E11" s="243">
        <f aca="true" t="shared" si="0" ref="E11:E16">+C11/D11</f>
        <v>0.006111462893498837</v>
      </c>
      <c r="F11" s="211"/>
    </row>
    <row r="12" spans="1:6" ht="17.25">
      <c r="A12" s="215" t="s">
        <v>195</v>
      </c>
      <c r="B12" s="241">
        <v>3.4</v>
      </c>
      <c r="C12" s="291">
        <v>2.7200000000000006</v>
      </c>
      <c r="D12" s="293">
        <v>26736.550000000032</v>
      </c>
      <c r="E12" s="243">
        <f t="shared" si="0"/>
        <v>0.00010173339492193261</v>
      </c>
      <c r="F12" s="211"/>
    </row>
    <row r="13" spans="1:6" ht="17.25">
      <c r="A13" s="216" t="s">
        <v>197</v>
      </c>
      <c r="B13" s="244">
        <v>0.9</v>
      </c>
      <c r="C13" s="291">
        <v>1.77</v>
      </c>
      <c r="D13" s="293">
        <v>5634.429999999984</v>
      </c>
      <c r="E13" s="243">
        <f t="shared" si="0"/>
        <v>0.00031414002836134357</v>
      </c>
      <c r="F13" s="211"/>
    </row>
    <row r="14" spans="1:6" ht="17.25">
      <c r="A14" s="216" t="s">
        <v>196</v>
      </c>
      <c r="B14" s="244">
        <v>1</v>
      </c>
      <c r="C14" s="291">
        <v>0.8000000000000002</v>
      </c>
      <c r="D14" s="293">
        <v>664.0799999999998</v>
      </c>
      <c r="E14" s="243">
        <f t="shared" si="0"/>
        <v>0.0012046741356463082</v>
      </c>
      <c r="F14" s="211"/>
    </row>
    <row r="15" spans="1:6" ht="17.25">
      <c r="A15" s="216" t="s">
        <v>199</v>
      </c>
      <c r="B15" s="244">
        <v>0.3</v>
      </c>
      <c r="C15" s="291">
        <v>0.44999999999999996</v>
      </c>
      <c r="D15" s="293">
        <v>18373.360000000008</v>
      </c>
      <c r="E15" s="243">
        <f t="shared" si="0"/>
        <v>2.449198186940221E-05</v>
      </c>
      <c r="F15" s="211"/>
    </row>
    <row r="16" spans="1:6" ht="17.25">
      <c r="A16" s="216" t="s">
        <v>198</v>
      </c>
      <c r="B16" s="244">
        <v>0.4</v>
      </c>
      <c r="C16" s="291">
        <v>0.12000000000000001</v>
      </c>
      <c r="D16" s="293">
        <v>7272.049999999987</v>
      </c>
      <c r="E16" s="243">
        <f t="shared" si="0"/>
        <v>1.650153670560574E-05</v>
      </c>
      <c r="F16" s="211"/>
    </row>
    <row r="17" spans="1:6" ht="17.25">
      <c r="A17" s="216" t="s">
        <v>200</v>
      </c>
      <c r="B17" s="244">
        <v>0.1</v>
      </c>
      <c r="C17" s="45"/>
      <c r="D17" s="265"/>
      <c r="E17" s="243"/>
      <c r="F17" s="211"/>
    </row>
    <row r="18" spans="1:6" ht="17.25">
      <c r="A18" s="216" t="s">
        <v>201</v>
      </c>
      <c r="B18" s="244">
        <v>0.1</v>
      </c>
      <c r="C18" s="45"/>
      <c r="D18" s="266"/>
      <c r="E18" s="243"/>
      <c r="F18" s="211"/>
    </row>
    <row r="19" spans="1:6" ht="17.25">
      <c r="A19" s="216" t="s">
        <v>235</v>
      </c>
      <c r="B19" s="244"/>
      <c r="C19" s="45"/>
      <c r="D19" s="242">
        <f>+D20-SUM(D11:D18)</f>
        <v>245581.94999999998</v>
      </c>
      <c r="E19" s="243"/>
      <c r="F19" s="211"/>
    </row>
    <row r="20" spans="1:6" ht="17.25">
      <c r="A20" s="221" t="s">
        <v>2</v>
      </c>
      <c r="B20" s="245">
        <f>SUM(B11:B18)</f>
        <v>212.70000000000002</v>
      </c>
      <c r="C20" s="292">
        <f>SUM(C11:C19)</f>
        <v>240.48999999999998</v>
      </c>
      <c r="D20" s="294">
        <v>342654.21</v>
      </c>
      <c r="E20" s="243">
        <f>+C20/D20</f>
        <v>0.0007018445797003339</v>
      </c>
      <c r="F20" s="211"/>
    </row>
    <row r="21" spans="1:6" ht="17.25">
      <c r="A21" s="220" t="s">
        <v>203</v>
      </c>
      <c r="B21" s="219"/>
      <c r="C21" s="234"/>
      <c r="D21" s="234"/>
      <c r="E21" s="211"/>
      <c r="F21" s="211"/>
    </row>
    <row r="22" spans="1:6" ht="17.25">
      <c r="A22" s="220"/>
      <c r="B22" s="219"/>
      <c r="C22" s="234"/>
      <c r="D22" s="234"/>
      <c r="E22" s="234"/>
      <c r="F22" s="234"/>
    </row>
    <row r="23" ht="17.25">
      <c r="A23" s="41" t="s">
        <v>71</v>
      </c>
    </row>
    <row r="24" spans="1:4" ht="17.25">
      <c r="A24" s="44" t="s">
        <v>121</v>
      </c>
      <c r="B24" s="44" t="s">
        <v>15</v>
      </c>
      <c r="C24" s="44" t="s">
        <v>67</v>
      </c>
      <c r="D24" s="47" t="s">
        <v>62</v>
      </c>
    </row>
    <row r="25" spans="1:4" ht="17.25">
      <c r="A25" s="45" t="s">
        <v>106</v>
      </c>
      <c r="B25" s="46">
        <v>159334</v>
      </c>
      <c r="C25" s="46">
        <v>579966</v>
      </c>
      <c r="D25" s="324">
        <f>+B25/C25</f>
        <v>0.27472989795953556</v>
      </c>
    </row>
    <row r="26" spans="1:4" ht="17.25">
      <c r="A26" s="45" t="s">
        <v>104</v>
      </c>
      <c r="B26" s="46">
        <v>1400376</v>
      </c>
      <c r="C26" s="344">
        <v>3633340.2</v>
      </c>
      <c r="D26" s="324">
        <f>+B26/C26</f>
        <v>0.3854238587402303</v>
      </c>
    </row>
    <row r="27" spans="1:4" ht="17.25">
      <c r="A27" s="45" t="s">
        <v>107</v>
      </c>
      <c r="B27" s="46">
        <v>939166</v>
      </c>
      <c r="C27" s="344">
        <v>1999353.8</v>
      </c>
      <c r="D27" s="324">
        <f>+B27/C27</f>
        <v>0.4697347713046085</v>
      </c>
    </row>
    <row r="28" spans="1:4" ht="17.25">
      <c r="A28" s="45" t="s">
        <v>108</v>
      </c>
      <c r="B28" s="46">
        <v>1899869</v>
      </c>
      <c r="C28" s="344">
        <v>3504793.4</v>
      </c>
      <c r="D28" s="324">
        <f>+B28/C28</f>
        <v>0.5420773161693354</v>
      </c>
    </row>
    <row r="29" spans="1:4" ht="17.25">
      <c r="A29" s="45" t="s">
        <v>6</v>
      </c>
      <c r="B29" s="48" t="s">
        <v>19</v>
      </c>
      <c r="C29" s="46">
        <f>+C30-SUM(C25:C28)</f>
        <v>4916325.799999999</v>
      </c>
      <c r="D29" s="324"/>
    </row>
    <row r="30" spans="1:4" ht="17.25">
      <c r="A30" s="47" t="s">
        <v>2</v>
      </c>
      <c r="B30" s="112">
        <v>4398746</v>
      </c>
      <c r="C30" s="343">
        <v>14633779.2</v>
      </c>
      <c r="D30" s="237">
        <f>+B30/C30</f>
        <v>0.30058851783140206</v>
      </c>
    </row>
    <row r="31" spans="1:6" ht="17.25">
      <c r="A31" s="403" t="s">
        <v>313</v>
      </c>
      <c r="B31" s="403"/>
      <c r="C31" s="403"/>
      <c r="D31" s="403"/>
      <c r="E31" s="403"/>
      <c r="F31" s="403"/>
    </row>
    <row r="32" ht="17.25">
      <c r="A32" s="41"/>
    </row>
    <row r="33" ht="17.25">
      <c r="A33" s="41" t="s">
        <v>314</v>
      </c>
    </row>
    <row r="34" spans="1:4" ht="17.25">
      <c r="A34" s="44" t="s">
        <v>121</v>
      </c>
      <c r="B34" s="44" t="s">
        <v>15</v>
      </c>
      <c r="C34" s="44" t="s">
        <v>67</v>
      </c>
      <c r="D34" s="47" t="s">
        <v>62</v>
      </c>
    </row>
    <row r="35" spans="1:6" ht="17.25">
      <c r="A35" s="45" t="s">
        <v>122</v>
      </c>
      <c r="B35" s="45">
        <v>7</v>
      </c>
      <c r="C35" s="339">
        <v>270076</v>
      </c>
      <c r="D35" s="340">
        <f>+B35/C35</f>
        <v>2.5918630311467884E-05</v>
      </c>
      <c r="E35" s="226"/>
      <c r="F35" s="226"/>
    </row>
    <row r="36" spans="1:6" ht="17.25">
      <c r="A36" s="45" t="s">
        <v>123</v>
      </c>
      <c r="B36" s="339">
        <v>18680</v>
      </c>
      <c r="C36" s="339">
        <v>21831</v>
      </c>
      <c r="D36" s="340">
        <f>+B36/C36</f>
        <v>0.8556639640877651</v>
      </c>
      <c r="E36" s="226"/>
      <c r="F36" s="226"/>
    </row>
    <row r="37" spans="1:6" ht="17.25">
      <c r="A37" s="45" t="s">
        <v>124</v>
      </c>
      <c r="B37" s="339">
        <v>3484</v>
      </c>
      <c r="C37" s="339">
        <v>16567</v>
      </c>
      <c r="D37" s="340">
        <f>+B37/C37</f>
        <v>0.21029757952556286</v>
      </c>
      <c r="E37" s="226"/>
      <c r="F37" s="226"/>
    </row>
    <row r="38" spans="1:6" ht="17.25">
      <c r="A38" s="45" t="s">
        <v>120</v>
      </c>
      <c r="B38" s="46">
        <f>+B39-SUM(B35:B37)</f>
        <v>7801</v>
      </c>
      <c r="C38" s="46">
        <f>+C39-SUM(C35:C37)</f>
        <v>1981051</v>
      </c>
      <c r="D38" s="340">
        <f>+B38/C38</f>
        <v>0.00393780876918363</v>
      </c>
      <c r="E38" s="226"/>
      <c r="F38" s="226"/>
    </row>
    <row r="39" spans="1:4" ht="17.25">
      <c r="A39" s="113" t="s">
        <v>2</v>
      </c>
      <c r="B39" s="341">
        <v>29972</v>
      </c>
      <c r="C39" s="341">
        <v>2289525</v>
      </c>
      <c r="D39" s="342">
        <f>+B39/C39</f>
        <v>0.013090924973520709</v>
      </c>
    </row>
    <row r="40" spans="1:6" ht="17.25">
      <c r="A40" s="403" t="s">
        <v>313</v>
      </c>
      <c r="B40" s="403"/>
      <c r="C40" s="403"/>
      <c r="D40" s="403"/>
      <c r="E40" s="403"/>
      <c r="F40" s="403"/>
    </row>
  </sheetData>
  <sheetProtection/>
  <mergeCells count="3">
    <mergeCell ref="A4:F5"/>
    <mergeCell ref="A31:F31"/>
    <mergeCell ref="A40:F40"/>
  </mergeCells>
  <printOptions horizontalCentered="1"/>
  <pageMargins left="0.5905511811023623" right="0.5905511811023623" top="0.5905511811023623" bottom="0.5905511811023623" header="0.31496062992125984" footer="0.31496062992125984"/>
  <pageSetup horizontalDpi="600" verticalDpi="600" orientation="portrait" scale="68" r:id="rId1"/>
  <headerFooter>
    <oddHeader>&amp;R&amp;12Región de Aysén, Información Anual</oddHeader>
  </headerFooter>
</worksheet>
</file>

<file path=xl/worksheets/sheet7.xml><?xml version="1.0" encoding="utf-8"?>
<worksheet xmlns="http://schemas.openxmlformats.org/spreadsheetml/2006/main" xmlns:r="http://schemas.openxmlformats.org/officeDocument/2006/relationships">
  <dimension ref="A1:N82"/>
  <sheetViews>
    <sheetView showGridLines="0" view="pageBreakPreview" zoomScale="80" zoomScaleNormal="90" zoomScaleSheetLayoutView="80" zoomScalePageLayoutView="0" workbookViewId="0" topLeftCell="A1">
      <selection activeCell="A1" sqref="A1"/>
    </sheetView>
  </sheetViews>
  <sheetFormatPr defaultColWidth="11.421875" defaultRowHeight="15"/>
  <cols>
    <col min="1" max="1" width="15.7109375" style="2" customWidth="1"/>
    <col min="2" max="2" width="16.00390625" style="2" bestFit="1" customWidth="1"/>
    <col min="3" max="3" width="14.00390625" style="2" bestFit="1" customWidth="1"/>
    <col min="4" max="4" width="14.8515625" style="2" bestFit="1" customWidth="1"/>
    <col min="5" max="5" width="13.421875" style="2" customWidth="1"/>
    <col min="6" max="16384" width="11.421875" style="2" customWidth="1"/>
  </cols>
  <sheetData>
    <row r="1" ht="15">
      <c r="A1" s="1" t="s">
        <v>50</v>
      </c>
    </row>
    <row r="2" ht="15">
      <c r="A2" s="1"/>
    </row>
    <row r="3" ht="15">
      <c r="A3" s="26" t="s">
        <v>41</v>
      </c>
    </row>
    <row r="4" spans="2:9" ht="15" customHeight="1">
      <c r="B4" s="36"/>
      <c r="C4" s="36"/>
      <c r="D4" s="36"/>
      <c r="E4" s="36"/>
      <c r="F4" s="36"/>
      <c r="G4" s="36"/>
      <c r="H4" s="36"/>
      <c r="I4" s="36"/>
    </row>
    <row r="5" spans="1:9" ht="15" customHeight="1">
      <c r="A5" s="371" t="s">
        <v>259</v>
      </c>
      <c r="B5" s="371"/>
      <c r="C5" s="371"/>
      <c r="D5" s="371"/>
      <c r="E5" s="371"/>
      <c r="F5" s="371"/>
      <c r="G5" s="371"/>
      <c r="H5" s="371"/>
      <c r="I5" s="36"/>
    </row>
    <row r="6" spans="1:9" ht="15" customHeight="1">
      <c r="A6" s="371"/>
      <c r="B6" s="371"/>
      <c r="C6" s="371"/>
      <c r="D6" s="371"/>
      <c r="E6" s="371"/>
      <c r="F6" s="371"/>
      <c r="G6" s="371"/>
      <c r="H6" s="371"/>
      <c r="I6" s="36"/>
    </row>
    <row r="7" spans="1:9" ht="15" customHeight="1">
      <c r="A7" s="371"/>
      <c r="B7" s="371"/>
      <c r="C7" s="371"/>
      <c r="D7" s="371"/>
      <c r="E7" s="371"/>
      <c r="F7" s="371"/>
      <c r="G7" s="371"/>
      <c r="H7" s="371"/>
      <c r="I7" s="36"/>
    </row>
    <row r="8" spans="1:9" ht="15" customHeight="1">
      <c r="A8" s="36"/>
      <c r="B8" s="36"/>
      <c r="C8" s="36"/>
      <c r="D8" s="36"/>
      <c r="E8" s="36"/>
      <c r="F8" s="36"/>
      <c r="G8" s="36"/>
      <c r="H8" s="36"/>
      <c r="I8" s="36"/>
    </row>
    <row r="9" ht="15">
      <c r="A9" s="1" t="s">
        <v>79</v>
      </c>
    </row>
    <row r="10" spans="1:4" ht="15">
      <c r="A10" s="3" t="s">
        <v>42</v>
      </c>
      <c r="B10" s="3" t="s">
        <v>15</v>
      </c>
      <c r="C10" s="3" t="s">
        <v>67</v>
      </c>
      <c r="D10" s="3" t="s">
        <v>62</v>
      </c>
    </row>
    <row r="11" spans="1:4" ht="15">
      <c r="A11" s="29" t="s">
        <v>47</v>
      </c>
      <c r="B11" s="4">
        <v>312040</v>
      </c>
      <c r="C11" s="4">
        <v>3938895</v>
      </c>
      <c r="D11" s="30">
        <f aca="true" t="shared" si="0" ref="D11:D16">B11/C11</f>
        <v>0.07922018738757951</v>
      </c>
    </row>
    <row r="12" spans="1:4" ht="15">
      <c r="A12" s="29" t="s">
        <v>48</v>
      </c>
      <c r="B12" s="4">
        <v>199284</v>
      </c>
      <c r="C12" s="4">
        <v>3789697</v>
      </c>
      <c r="D12" s="30">
        <f t="shared" si="0"/>
        <v>0.052585734426789266</v>
      </c>
    </row>
    <row r="13" spans="1:4" ht="15">
      <c r="A13" s="29" t="s">
        <v>72</v>
      </c>
      <c r="B13" s="4">
        <v>12483</v>
      </c>
      <c r="C13" s="4">
        <v>320740</v>
      </c>
      <c r="D13" s="30">
        <f t="shared" si="0"/>
        <v>0.03891937394774584</v>
      </c>
    </row>
    <row r="14" spans="1:4" ht="15">
      <c r="A14" s="29" t="s">
        <v>125</v>
      </c>
      <c r="B14" s="4">
        <v>12283</v>
      </c>
      <c r="C14" s="4">
        <v>738887</v>
      </c>
      <c r="D14" s="30">
        <f t="shared" si="0"/>
        <v>0.016623651519109148</v>
      </c>
    </row>
    <row r="15" spans="1:4" ht="15">
      <c r="A15" s="29" t="s">
        <v>126</v>
      </c>
      <c r="B15" s="4">
        <v>2804</v>
      </c>
      <c r="C15" s="4">
        <v>3292707</v>
      </c>
      <c r="D15" s="30">
        <f t="shared" si="0"/>
        <v>0.0008515789591967947</v>
      </c>
    </row>
    <row r="16" spans="1:4" ht="15">
      <c r="A16" s="29" t="s">
        <v>109</v>
      </c>
      <c r="B16" s="4">
        <v>702</v>
      </c>
      <c r="C16" s="4">
        <v>9915</v>
      </c>
      <c r="D16" s="30">
        <f t="shared" si="0"/>
        <v>0.0708018154311649</v>
      </c>
    </row>
    <row r="17" spans="1:8" ht="15">
      <c r="A17" s="410" t="s">
        <v>28</v>
      </c>
      <c r="B17" s="410"/>
      <c r="C17" s="410"/>
      <c r="D17" s="410"/>
      <c r="E17" s="410"/>
      <c r="F17" s="410"/>
      <c r="G17" s="410"/>
      <c r="H17" s="410"/>
    </row>
    <row r="18" spans="1:8" ht="15">
      <c r="A18" s="410"/>
      <c r="B18" s="410"/>
      <c r="C18" s="410"/>
      <c r="D18" s="410"/>
      <c r="E18" s="410"/>
      <c r="F18" s="410"/>
      <c r="G18" s="410"/>
      <c r="H18" s="410"/>
    </row>
    <row r="19" spans="1:8" ht="15">
      <c r="A19" s="50"/>
      <c r="B19" s="50"/>
      <c r="C19" s="50"/>
      <c r="D19" s="50"/>
      <c r="E19" s="50"/>
      <c r="F19" s="50"/>
      <c r="G19" s="50"/>
      <c r="H19" s="50"/>
    </row>
    <row r="20" ht="15">
      <c r="A20" s="1" t="s">
        <v>73</v>
      </c>
    </row>
    <row r="21" ht="15">
      <c r="A21" s="1"/>
    </row>
    <row r="22" ht="15">
      <c r="A22" s="1" t="s">
        <v>76</v>
      </c>
    </row>
    <row r="23" spans="1:4" ht="15">
      <c r="A23" s="3" t="s">
        <v>75</v>
      </c>
      <c r="B23" s="3" t="s">
        <v>15</v>
      </c>
      <c r="C23" s="3" t="s">
        <v>67</v>
      </c>
      <c r="D23" s="3" t="s">
        <v>62</v>
      </c>
    </row>
    <row r="24" spans="1:4" ht="15">
      <c r="A24" s="29">
        <v>2011</v>
      </c>
      <c r="B24" s="177">
        <v>2315.502</v>
      </c>
      <c r="C24" s="177">
        <v>190978.87</v>
      </c>
      <c r="D24" s="30">
        <v>0.012124388420561918</v>
      </c>
    </row>
    <row r="25" spans="1:4" ht="15">
      <c r="A25" s="29">
        <v>2012</v>
      </c>
      <c r="B25" s="177">
        <v>2334.919</v>
      </c>
      <c r="C25" s="177">
        <v>197570.622</v>
      </c>
      <c r="D25" s="30">
        <v>0.011818148752905176</v>
      </c>
    </row>
    <row r="26" spans="1:7" ht="15">
      <c r="A26" s="29">
        <v>2013</v>
      </c>
      <c r="B26" s="177">
        <v>2768.091</v>
      </c>
      <c r="C26" s="177">
        <v>206284.748</v>
      </c>
      <c r="D26" s="30">
        <v>0.01341878654063169</v>
      </c>
      <c r="G26" s="108"/>
    </row>
    <row r="27" spans="1:7" ht="15">
      <c r="A27" s="29">
        <v>2014</v>
      </c>
      <c r="B27" s="177">
        <v>3161.692</v>
      </c>
      <c r="C27" s="177">
        <v>224110.98</v>
      </c>
      <c r="D27" s="30">
        <f>+B27/C27</f>
        <v>0.0141077068156143</v>
      </c>
      <c r="G27" s="108"/>
    </row>
    <row r="28" spans="1:7" ht="15">
      <c r="A28" s="29">
        <v>2015</v>
      </c>
      <c r="B28" s="177">
        <v>3341.617</v>
      </c>
      <c r="C28" s="177">
        <v>225261</v>
      </c>
      <c r="D28" s="30">
        <f>+B28/C28</f>
        <v>0.014834423180222054</v>
      </c>
      <c r="G28" s="108"/>
    </row>
    <row r="29" spans="1:7" ht="15">
      <c r="A29" s="29">
        <v>2016</v>
      </c>
      <c r="B29" s="177">
        <f>3402796/1000</f>
        <v>3402.796</v>
      </c>
      <c r="C29" s="177">
        <f>215267461/1000</f>
        <v>215267.461</v>
      </c>
      <c r="D29" s="30">
        <f>+B29/C29</f>
        <v>0.015807293792534673</v>
      </c>
      <c r="G29" s="108"/>
    </row>
    <row r="30" spans="1:7" ht="15">
      <c r="A30" s="29">
        <v>2017</v>
      </c>
      <c r="B30" s="177">
        <v>2914.142</v>
      </c>
      <c r="C30" s="177">
        <v>199788.687</v>
      </c>
      <c r="D30" s="30">
        <f>+B30/C30</f>
        <v>0.014586121185129966</v>
      </c>
      <c r="G30" s="108"/>
    </row>
    <row r="31" spans="1:7" ht="15">
      <c r="A31" s="29">
        <v>2018</v>
      </c>
      <c r="B31" s="177">
        <v>2886.986</v>
      </c>
      <c r="C31" s="177">
        <v>201102.57</v>
      </c>
      <c r="D31" s="30">
        <f>+B31/C31</f>
        <v>0.014355788690318576</v>
      </c>
      <c r="G31" s="108"/>
    </row>
    <row r="32" spans="1:8" ht="15">
      <c r="A32" s="410" t="s">
        <v>74</v>
      </c>
      <c r="B32" s="410"/>
      <c r="C32" s="410"/>
      <c r="D32" s="410"/>
      <c r="E32" s="410"/>
      <c r="F32" s="410"/>
      <c r="G32" s="411"/>
      <c r="H32" s="410"/>
    </row>
    <row r="33" spans="1:8" ht="15">
      <c r="A33" s="191"/>
      <c r="B33" s="191"/>
      <c r="C33" s="191"/>
      <c r="D33" s="191"/>
      <c r="E33" s="191"/>
      <c r="F33" s="191"/>
      <c r="G33" s="192"/>
      <c r="H33" s="191"/>
    </row>
    <row r="34" spans="1:8" ht="15">
      <c r="A34" s="1" t="s">
        <v>187</v>
      </c>
      <c r="B34" s="1"/>
      <c r="C34" s="1"/>
      <c r="D34" s="1"/>
      <c r="E34" s="1"/>
      <c r="F34" s="1"/>
      <c r="G34" s="1"/>
      <c r="H34" s="1"/>
    </row>
    <row r="35" spans="1:8" ht="15" customHeight="1">
      <c r="A35" s="193" t="s">
        <v>15</v>
      </c>
      <c r="B35" s="405" t="s">
        <v>188</v>
      </c>
      <c r="C35" s="406"/>
      <c r="D35" s="406"/>
      <c r="E35" s="406"/>
      <c r="F35" s="407"/>
      <c r="G35"/>
      <c r="H35"/>
    </row>
    <row r="36" spans="1:8" ht="15">
      <c r="A36" s="195"/>
      <c r="B36" s="194">
        <v>2007</v>
      </c>
      <c r="C36" s="194">
        <v>2010</v>
      </c>
      <c r="D36" s="194">
        <v>2013</v>
      </c>
      <c r="E36" s="196">
        <v>2015</v>
      </c>
      <c r="F36" s="196">
        <v>2017</v>
      </c>
      <c r="G36"/>
      <c r="H36"/>
    </row>
    <row r="37" spans="1:12" ht="15">
      <c r="A37" s="197" t="s">
        <v>130</v>
      </c>
      <c r="B37" s="209">
        <v>280400</v>
      </c>
      <c r="C37" s="198">
        <v>242528</v>
      </c>
      <c r="D37" s="198">
        <v>243850</v>
      </c>
      <c r="E37" s="198">
        <v>216477</v>
      </c>
      <c r="F37" s="198">
        <v>177972</v>
      </c>
      <c r="G37"/>
      <c r="H37"/>
      <c r="K37" s="258"/>
      <c r="L37" s="260"/>
    </row>
    <row r="38" spans="1:12" ht="15">
      <c r="A38" s="210" t="s">
        <v>14</v>
      </c>
      <c r="B38" s="201">
        <v>2863612</v>
      </c>
      <c r="C38" s="200">
        <v>2660373</v>
      </c>
      <c r="D38" s="201">
        <v>2428310</v>
      </c>
      <c r="E38" s="200">
        <v>2185449</v>
      </c>
      <c r="F38" s="200">
        <v>2037516</v>
      </c>
      <c r="G38"/>
      <c r="H38"/>
      <c r="K38" s="259"/>
      <c r="L38" s="260"/>
    </row>
    <row r="39" spans="1:12" ht="27">
      <c r="A39" s="199" t="s">
        <v>189</v>
      </c>
      <c r="B39" s="202">
        <f>+B37/B38</f>
        <v>0.09791829340008353</v>
      </c>
      <c r="C39" s="202">
        <f>+C37/C38</f>
        <v>0.09116315644460382</v>
      </c>
      <c r="D39" s="202">
        <f>+D37/D38</f>
        <v>0.10041963340759623</v>
      </c>
      <c r="E39" s="202">
        <f>+E37/E38</f>
        <v>0.09905378711651473</v>
      </c>
      <c r="F39" s="202">
        <f>+F37/F38</f>
        <v>0.08734753493960293</v>
      </c>
      <c r="G39" s="203"/>
      <c r="H39" s="203"/>
      <c r="K39" s="258"/>
      <c r="L39" s="260"/>
    </row>
    <row r="40" spans="1:8" ht="15">
      <c r="A40" s="7" t="s">
        <v>236</v>
      </c>
      <c r="B40" s="7"/>
      <c r="C40" s="7"/>
      <c r="D40" s="7"/>
      <c r="E40" s="7"/>
      <c r="F40" s="204"/>
      <c r="G40" s="204"/>
      <c r="H40" s="204"/>
    </row>
    <row r="41" spans="1:8" ht="15">
      <c r="A41" s="404" t="s">
        <v>74</v>
      </c>
      <c r="B41" s="404"/>
      <c r="C41" s="404"/>
      <c r="D41" s="404"/>
      <c r="E41" s="404"/>
      <c r="F41" s="404"/>
      <c r="G41" s="404"/>
      <c r="H41" s="404"/>
    </row>
    <row r="42" spans="1:8" ht="15">
      <c r="A42"/>
      <c r="B42"/>
      <c r="C42"/>
      <c r="D42"/>
      <c r="E42"/>
      <c r="F42"/>
      <c r="G42"/>
      <c r="H42"/>
    </row>
    <row r="43" spans="1:8" ht="15">
      <c r="A43" s="1" t="s">
        <v>190</v>
      </c>
      <c r="B43" s="1"/>
      <c r="C43" s="1"/>
      <c r="D43" s="1"/>
      <c r="E43" s="1"/>
      <c r="F43" s="1"/>
      <c r="G43"/>
      <c r="H43"/>
    </row>
    <row r="44" spans="1:8" ht="15" customHeight="1">
      <c r="A44" s="193" t="s">
        <v>15</v>
      </c>
      <c r="B44" s="405" t="s">
        <v>191</v>
      </c>
      <c r="C44" s="406"/>
      <c r="D44" s="406"/>
      <c r="E44" s="407"/>
      <c r="F44"/>
      <c r="G44"/>
      <c r="H44"/>
    </row>
    <row r="45" spans="1:8" ht="15">
      <c r="A45" s="195"/>
      <c r="B45" s="194">
        <v>2007</v>
      </c>
      <c r="C45" s="194">
        <v>2013</v>
      </c>
      <c r="D45" s="196">
        <v>2015</v>
      </c>
      <c r="E45" s="196">
        <v>2017</v>
      </c>
      <c r="F45"/>
      <c r="G45"/>
      <c r="H45"/>
    </row>
    <row r="46" spans="1:8" ht="15">
      <c r="A46" s="205" t="s">
        <v>130</v>
      </c>
      <c r="B46" s="206">
        <v>197936</v>
      </c>
      <c r="C46" s="206">
        <v>144037</v>
      </c>
      <c r="D46" s="206">
        <v>144925</v>
      </c>
      <c r="E46" s="263">
        <v>151001</v>
      </c>
      <c r="F46"/>
      <c r="G46"/>
      <c r="H46"/>
    </row>
    <row r="47" spans="1:8" ht="15">
      <c r="A47" s="210" t="s">
        <v>14</v>
      </c>
      <c r="B47" s="207">
        <v>3408419</v>
      </c>
      <c r="C47" s="208">
        <v>3007883</v>
      </c>
      <c r="D47" s="208">
        <v>2735857</v>
      </c>
      <c r="E47" s="264">
        <v>2890840</v>
      </c>
      <c r="F47"/>
      <c r="G47"/>
      <c r="H47"/>
    </row>
    <row r="48" spans="1:8" ht="27">
      <c r="A48" s="199" t="s">
        <v>189</v>
      </c>
      <c r="B48" s="202">
        <f>+B46/B47</f>
        <v>0.0580726724032462</v>
      </c>
      <c r="C48" s="202">
        <f>+C46/C47</f>
        <v>0.047886503564134646</v>
      </c>
      <c r="D48" s="202">
        <f>+D46/D47</f>
        <v>0.052972432404179016</v>
      </c>
      <c r="E48" s="202">
        <f>+E46/E47</f>
        <v>0.05223429868135213</v>
      </c>
      <c r="F48" s="203"/>
      <c r="G48" s="203"/>
      <c r="H48" s="203"/>
    </row>
    <row r="49" spans="1:8" ht="15">
      <c r="A49" s="7" t="s">
        <v>237</v>
      </c>
      <c r="B49" s="7"/>
      <c r="C49" s="7"/>
      <c r="D49" s="7"/>
      <c r="E49" s="7"/>
      <c r="F49" s="204"/>
      <c r="G49" s="204"/>
      <c r="H49" s="204"/>
    </row>
    <row r="50" spans="1:8" ht="15">
      <c r="A50" s="404" t="s">
        <v>74</v>
      </c>
      <c r="B50" s="404"/>
      <c r="C50" s="404"/>
      <c r="D50" s="404"/>
      <c r="E50" s="404"/>
      <c r="F50" s="404"/>
      <c r="G50" s="404"/>
      <c r="H50" s="404"/>
    </row>
    <row r="51" spans="1:7" ht="15">
      <c r="A51" s="1"/>
      <c r="G51" s="108"/>
    </row>
    <row r="52" spans="1:7" ht="15">
      <c r="A52" s="1" t="s">
        <v>51</v>
      </c>
      <c r="G52" s="108"/>
    </row>
    <row r="53" spans="1:7" ht="15">
      <c r="A53" s="1"/>
      <c r="G53" s="108"/>
    </row>
    <row r="54" spans="1:7" ht="15">
      <c r="A54" s="1" t="s">
        <v>305</v>
      </c>
      <c r="G54" s="108"/>
    </row>
    <row r="55" spans="1:7" ht="30.75">
      <c r="A55" s="27" t="s">
        <v>52</v>
      </c>
      <c r="B55" s="167" t="s">
        <v>53</v>
      </c>
      <c r="G55" s="108"/>
    </row>
    <row r="56" spans="1:7" ht="31.5" customHeight="1">
      <c r="A56" s="166" t="s">
        <v>127</v>
      </c>
      <c r="B56" s="31">
        <v>1504.58</v>
      </c>
      <c r="G56" s="108"/>
    </row>
    <row r="57" spans="1:2" ht="31.5" customHeight="1">
      <c r="A57" s="166" t="s">
        <v>128</v>
      </c>
      <c r="B57" s="31">
        <v>1403.8000000000002</v>
      </c>
    </row>
    <row r="58" spans="1:2" ht="31.5" customHeight="1">
      <c r="A58" s="166" t="s">
        <v>129</v>
      </c>
      <c r="B58" s="31">
        <v>34.36</v>
      </c>
    </row>
    <row r="59" spans="1:2" ht="31.5" customHeight="1">
      <c r="A59" s="166" t="s">
        <v>130</v>
      </c>
      <c r="B59" s="31">
        <v>18.11</v>
      </c>
    </row>
    <row r="60" spans="1:2" ht="31.5" customHeight="1">
      <c r="A60" s="169" t="s">
        <v>2</v>
      </c>
      <c r="B60" s="170">
        <v>2960.85</v>
      </c>
    </row>
    <row r="61" spans="1:8" ht="15">
      <c r="A61" s="410" t="s">
        <v>28</v>
      </c>
      <c r="B61" s="410"/>
      <c r="C61" s="410"/>
      <c r="D61" s="410"/>
      <c r="E61" s="410"/>
      <c r="F61" s="410"/>
      <c r="G61" s="410"/>
      <c r="H61" s="410"/>
    </row>
    <row r="62" spans="1:8" ht="15">
      <c r="A62" s="410"/>
      <c r="B62" s="410"/>
      <c r="C62" s="410"/>
      <c r="D62" s="410"/>
      <c r="E62" s="410"/>
      <c r="F62" s="410"/>
      <c r="G62" s="410"/>
      <c r="H62" s="410"/>
    </row>
    <row r="63" spans="1:8" ht="15">
      <c r="A63" s="50"/>
      <c r="B63" s="50"/>
      <c r="C63" s="50"/>
      <c r="D63" s="50"/>
      <c r="E63" s="50"/>
      <c r="F63" s="50"/>
      <c r="G63" s="50"/>
      <c r="H63" s="50"/>
    </row>
    <row r="64" ht="15">
      <c r="A64" s="1" t="s">
        <v>306</v>
      </c>
    </row>
    <row r="65" spans="1:9" ht="46.5">
      <c r="A65" s="27" t="s">
        <v>44</v>
      </c>
      <c r="B65" s="27" t="s">
        <v>204</v>
      </c>
      <c r="C65" s="27" t="s">
        <v>205</v>
      </c>
      <c r="D65" s="27" t="s">
        <v>55</v>
      </c>
      <c r="E65" s="27" t="s">
        <v>206</v>
      </c>
      <c r="F65" s="27" t="s">
        <v>207</v>
      </c>
      <c r="G65" s="27" t="s">
        <v>208</v>
      </c>
      <c r="H65" s="27" t="s">
        <v>56</v>
      </c>
      <c r="I65" s="49"/>
    </row>
    <row r="66" spans="1:8" ht="31.5" customHeight="1">
      <c r="A66" s="171" t="s">
        <v>127</v>
      </c>
      <c r="B66" s="172">
        <v>62.0199999996</v>
      </c>
      <c r="C66" s="172">
        <v>64</v>
      </c>
      <c r="D66" s="172">
        <v>10</v>
      </c>
      <c r="E66" s="172">
        <v>1359.46999956</v>
      </c>
      <c r="F66" s="172">
        <v>0.10000000149</v>
      </c>
      <c r="G66" s="172">
        <v>7.98999997787</v>
      </c>
      <c r="H66" s="173">
        <v>1</v>
      </c>
    </row>
    <row r="67" spans="1:8" ht="31.5" customHeight="1">
      <c r="A67" s="171" t="s">
        <v>128</v>
      </c>
      <c r="B67" s="172">
        <v>927.7400001440001</v>
      </c>
      <c r="C67" s="172">
        <v>137.9399996179</v>
      </c>
      <c r="D67" s="172">
        <v>7.35000003874</v>
      </c>
      <c r="E67" s="172">
        <v>108.90999998555</v>
      </c>
      <c r="F67" s="172">
        <v>0</v>
      </c>
      <c r="G67" s="172">
        <v>40.8600000199</v>
      </c>
      <c r="H67" s="173">
        <v>181</v>
      </c>
    </row>
    <row r="68" spans="1:8" ht="31.5" customHeight="1">
      <c r="A68" s="171" t="s">
        <v>129</v>
      </c>
      <c r="B68" s="172">
        <v>15</v>
      </c>
      <c r="C68" s="172">
        <v>0</v>
      </c>
      <c r="D68" s="172">
        <v>0.239999994636</v>
      </c>
      <c r="E68" s="172">
        <v>19</v>
      </c>
      <c r="F68" s="172">
        <v>0</v>
      </c>
      <c r="G68" s="172">
        <v>0.120000001043</v>
      </c>
      <c r="H68" s="173">
        <v>0</v>
      </c>
    </row>
    <row r="69" spans="1:8" ht="31.5" customHeight="1">
      <c r="A69" s="171" t="s">
        <v>130</v>
      </c>
      <c r="B69" s="172">
        <v>15</v>
      </c>
      <c r="C69" s="172">
        <v>0.209999993443</v>
      </c>
      <c r="D69" s="172">
        <v>0</v>
      </c>
      <c r="E69" s="172">
        <v>0.429999997839</v>
      </c>
      <c r="F69" s="172">
        <v>0</v>
      </c>
      <c r="G69" s="172">
        <v>2.46999998018</v>
      </c>
      <c r="H69" s="173">
        <v>0</v>
      </c>
    </row>
    <row r="70" spans="1:8" ht="31.5" customHeight="1">
      <c r="A70" s="169" t="s">
        <v>2</v>
      </c>
      <c r="B70" s="174">
        <v>1019.7600001436001</v>
      </c>
      <c r="C70" s="174">
        <v>202.149999611343</v>
      </c>
      <c r="D70" s="174">
        <v>17.590000033376</v>
      </c>
      <c r="E70" s="174">
        <v>1487.809999543389</v>
      </c>
      <c r="F70" s="174">
        <v>0.10000000149</v>
      </c>
      <c r="G70" s="174">
        <v>51.439999978993</v>
      </c>
      <c r="H70" s="175">
        <v>182</v>
      </c>
    </row>
    <row r="71" spans="1:8" ht="15">
      <c r="A71" s="408" t="s">
        <v>28</v>
      </c>
      <c r="B71" s="408"/>
      <c r="C71" s="408"/>
      <c r="D71" s="408"/>
      <c r="E71" s="408"/>
      <c r="F71" s="408"/>
      <c r="G71" s="408"/>
      <c r="H71" s="408"/>
    </row>
    <row r="72" spans="1:8" ht="15">
      <c r="A72" s="410"/>
      <c r="B72" s="410"/>
      <c r="C72" s="410"/>
      <c r="D72" s="410"/>
      <c r="E72" s="410"/>
      <c r="F72" s="410"/>
      <c r="G72" s="410"/>
      <c r="H72" s="410"/>
    </row>
    <row r="74" spans="1:14" ht="15">
      <c r="A74" s="325" t="s">
        <v>307</v>
      </c>
      <c r="B74" s="228"/>
      <c r="C74" s="331"/>
      <c r="D74" s="331"/>
      <c r="E74" s="331"/>
      <c r="F74" s="331"/>
      <c r="G74" s="331"/>
      <c r="H74" s="228"/>
      <c r="J74"/>
      <c r="K74"/>
      <c r="L74"/>
      <c r="M74"/>
      <c r="N74"/>
    </row>
    <row r="75" spans="1:14" s="1" customFormat="1" ht="15">
      <c r="A75" s="326" t="s">
        <v>44</v>
      </c>
      <c r="B75" s="328" t="s">
        <v>308</v>
      </c>
      <c r="C75" s="328" t="s">
        <v>309</v>
      </c>
      <c r="D75" s="328" t="s">
        <v>310</v>
      </c>
      <c r="E75" s="328" t="s">
        <v>311</v>
      </c>
      <c r="F75" s="325"/>
      <c r="G75" s="325"/>
      <c r="H75" s="331"/>
      <c r="J75" s="338"/>
      <c r="K75" s="338"/>
      <c r="L75" s="338"/>
      <c r="M75" s="338"/>
      <c r="N75" s="338"/>
    </row>
    <row r="76" spans="1:14" ht="15">
      <c r="A76" s="336" t="s">
        <v>130</v>
      </c>
      <c r="B76" s="327">
        <v>0.44999999999999996</v>
      </c>
      <c r="C76" s="327"/>
      <c r="D76" s="327"/>
      <c r="E76" s="327">
        <v>0.44999999999999996</v>
      </c>
      <c r="F76" s="332"/>
      <c r="G76" s="332"/>
      <c r="H76" s="333"/>
      <c r="J76"/>
      <c r="K76" s="330"/>
      <c r="L76" s="330"/>
      <c r="M76" s="330"/>
      <c r="N76" s="330"/>
    </row>
    <row r="77" spans="1:14" ht="15">
      <c r="A77" s="336" t="s">
        <v>127</v>
      </c>
      <c r="B77" s="327">
        <v>15.9</v>
      </c>
      <c r="C77" s="327">
        <v>0.68</v>
      </c>
      <c r="D77" s="327"/>
      <c r="E77" s="327">
        <v>16.580000000000002</v>
      </c>
      <c r="F77" s="332"/>
      <c r="G77" s="332"/>
      <c r="H77" s="333"/>
      <c r="J77"/>
      <c r="K77" s="330"/>
      <c r="L77" s="330"/>
      <c r="M77" s="330"/>
      <c r="N77" s="330"/>
    </row>
    <row r="78" spans="1:14" ht="15">
      <c r="A78" s="336" t="s">
        <v>128</v>
      </c>
      <c r="B78" s="327">
        <v>171.48000000000013</v>
      </c>
      <c r="C78" s="327">
        <v>49.60999999999999</v>
      </c>
      <c r="D78" s="327">
        <v>2.37</v>
      </c>
      <c r="E78" s="327">
        <v>223.46000000000012</v>
      </c>
      <c r="F78" s="332"/>
      <c r="G78" s="332"/>
      <c r="H78" s="333"/>
      <c r="J78"/>
      <c r="K78" s="330"/>
      <c r="L78" s="330"/>
      <c r="M78" s="330"/>
      <c r="N78" s="330"/>
    </row>
    <row r="79" spans="1:14" ht="15">
      <c r="A79" s="337" t="s">
        <v>2</v>
      </c>
      <c r="B79" s="329">
        <v>187.83000000000013</v>
      </c>
      <c r="C79" s="329">
        <v>50.28999999999999</v>
      </c>
      <c r="D79" s="329">
        <v>2.37</v>
      </c>
      <c r="E79" s="329">
        <v>240.49000000000012</v>
      </c>
      <c r="F79" s="334"/>
      <c r="G79" s="334"/>
      <c r="H79" s="333"/>
      <c r="J79"/>
      <c r="K79" s="330"/>
      <c r="L79" s="330"/>
      <c r="M79" s="330"/>
      <c r="N79" s="330"/>
    </row>
    <row r="80" spans="1:14" ht="27.75" customHeight="1">
      <c r="A80" s="408" t="s">
        <v>312</v>
      </c>
      <c r="B80" s="408"/>
      <c r="C80" s="408"/>
      <c r="D80" s="408"/>
      <c r="E80" s="408"/>
      <c r="F80" s="409"/>
      <c r="G80" s="228"/>
      <c r="H80" s="335"/>
      <c r="J80"/>
      <c r="K80" s="330"/>
      <c r="L80" s="330"/>
      <c r="M80" s="330"/>
      <c r="N80" s="330"/>
    </row>
    <row r="81" spans="1:14" ht="15">
      <c r="A81" s="228"/>
      <c r="B81" s="228"/>
      <c r="C81" s="228"/>
      <c r="D81" s="228"/>
      <c r="E81" s="228"/>
      <c r="F81" s="228"/>
      <c r="G81" s="228"/>
      <c r="H81" s="228"/>
      <c r="J81"/>
      <c r="K81"/>
      <c r="L81"/>
      <c r="M81"/>
      <c r="N81"/>
    </row>
    <row r="82" spans="1:8" ht="15">
      <c r="A82" s="228"/>
      <c r="B82" s="228"/>
      <c r="C82" s="228"/>
      <c r="D82" s="228"/>
      <c r="E82" s="228"/>
      <c r="F82" s="228"/>
      <c r="G82" s="228"/>
      <c r="H82" s="228"/>
    </row>
  </sheetData>
  <sheetProtection/>
  <mergeCells count="10">
    <mergeCell ref="A5:H7"/>
    <mergeCell ref="A41:H41"/>
    <mergeCell ref="A50:H50"/>
    <mergeCell ref="B35:F35"/>
    <mergeCell ref="A80:F80"/>
    <mergeCell ref="B44:E44"/>
    <mergeCell ref="A61:H62"/>
    <mergeCell ref="A71:H72"/>
    <mergeCell ref="A17:H18"/>
    <mergeCell ref="A32:H32"/>
  </mergeCells>
  <printOptions horizontalCentered="1"/>
  <pageMargins left="0.5905511811023623" right="0.5905511811023623" top="0.5905511811023623" bottom="0.5905511811023623" header="0.31496062992125984" footer="0.31496062992125984"/>
  <pageSetup horizontalDpi="600" verticalDpi="600" orientation="portrait" scale="78" r:id="rId1"/>
  <headerFooter>
    <oddHeader>&amp;R&amp;12Región de Aysén, Información  Censo 2007 y Anual</oddHeader>
  </headerFooter>
  <rowBreaks count="1" manualBreakCount="1">
    <brk id="51" max="7" man="1"/>
  </rowBreaks>
</worksheet>
</file>

<file path=xl/worksheets/sheet8.xml><?xml version="1.0" encoding="utf-8"?>
<worksheet xmlns="http://schemas.openxmlformats.org/spreadsheetml/2006/main" xmlns:r="http://schemas.openxmlformats.org/officeDocument/2006/relationships">
  <dimension ref="A1:AA89"/>
  <sheetViews>
    <sheetView view="pageBreakPreview" zoomScale="86" zoomScaleNormal="70" zoomScaleSheetLayoutView="86" zoomScalePageLayoutView="0" workbookViewId="0" topLeftCell="B4">
      <selection activeCell="P17" sqref="P17"/>
    </sheetView>
  </sheetViews>
  <sheetFormatPr defaultColWidth="11.421875" defaultRowHeight="15"/>
  <cols>
    <col min="1" max="1" width="11.421875" style="117" hidden="1" customWidth="1"/>
    <col min="2" max="2" width="12.00390625" style="117" customWidth="1"/>
    <col min="3" max="3" width="23.00390625" style="117" customWidth="1"/>
    <col min="4" max="6" width="11.28125" style="117" customWidth="1"/>
    <col min="7" max="7" width="13.421875" style="117" bestFit="1" customWidth="1"/>
    <col min="8" max="8" width="13.8515625" style="117" bestFit="1" customWidth="1"/>
    <col min="9" max="9" width="11.57421875" style="118" customWidth="1"/>
    <col min="10" max="10" width="11.00390625" style="118" customWidth="1"/>
    <col min="11" max="11" width="10.421875" style="117" customWidth="1"/>
    <col min="12" max="13" width="10.421875" style="118" customWidth="1"/>
    <col min="14" max="14" width="10.421875" style="117" customWidth="1"/>
    <col min="15" max="15" width="11.8515625" style="117" customWidth="1"/>
    <col min="16" max="16" width="11.57421875" style="117" bestFit="1" customWidth="1"/>
    <col min="17" max="19" width="11.421875" style="117" customWidth="1"/>
    <col min="20" max="22" width="12.8515625" style="117" bestFit="1" customWidth="1"/>
    <col min="23" max="23" width="11.57421875" style="117" bestFit="1" customWidth="1"/>
    <col min="24" max="26" width="12.8515625" style="117" bestFit="1" customWidth="1"/>
    <col min="27" max="27" width="11.57421875" style="117" bestFit="1" customWidth="1"/>
    <col min="28" max="16384" width="11.421875" style="117" customWidth="1"/>
  </cols>
  <sheetData>
    <row r="1" ht="14.25">
      <c r="B1" s="116" t="s">
        <v>80</v>
      </c>
    </row>
    <row r="3" spans="2:15" ht="14.25">
      <c r="B3" s="418" t="s">
        <v>151</v>
      </c>
      <c r="C3" s="418"/>
      <c r="D3" s="418"/>
      <c r="E3" s="418"/>
      <c r="F3" s="418"/>
      <c r="G3" s="418"/>
      <c r="H3" s="418"/>
      <c r="I3" s="418"/>
      <c r="J3" s="418"/>
      <c r="K3" s="418"/>
      <c r="L3" s="418"/>
      <c r="M3" s="418"/>
      <c r="N3" s="418"/>
      <c r="O3" s="418"/>
    </row>
    <row r="4" spans="2:15" ht="14.25">
      <c r="B4" s="418"/>
      <c r="C4" s="418"/>
      <c r="D4" s="418"/>
      <c r="E4" s="418"/>
      <c r="F4" s="418"/>
      <c r="G4" s="418"/>
      <c r="H4" s="418"/>
      <c r="I4" s="418"/>
      <c r="J4" s="418"/>
      <c r="K4" s="418"/>
      <c r="L4" s="418"/>
      <c r="M4" s="418"/>
      <c r="N4" s="418"/>
      <c r="O4" s="418"/>
    </row>
    <row r="5" spans="2:15" ht="15.75" customHeight="1">
      <c r="B5" s="119"/>
      <c r="C5" s="119"/>
      <c r="D5" s="119"/>
      <c r="E5" s="119"/>
      <c r="F5" s="119"/>
      <c r="G5" s="119"/>
      <c r="H5" s="119"/>
      <c r="I5" s="119"/>
      <c r="J5" s="119"/>
      <c r="K5" s="119"/>
      <c r="L5" s="119"/>
      <c r="M5" s="119"/>
      <c r="N5" s="119"/>
      <c r="O5" s="119"/>
    </row>
    <row r="6" spans="2:15" ht="15.75" customHeight="1">
      <c r="B6" s="120" t="s">
        <v>152</v>
      </c>
      <c r="C6" s="119"/>
      <c r="D6" s="119"/>
      <c r="E6" s="119"/>
      <c r="F6" s="119"/>
      <c r="G6" s="119"/>
      <c r="H6" s="119"/>
      <c r="I6" s="119"/>
      <c r="J6" s="119"/>
      <c r="K6" s="119"/>
      <c r="L6" s="119"/>
      <c r="M6" s="119"/>
      <c r="N6" s="119"/>
      <c r="O6" s="119"/>
    </row>
    <row r="7" spans="2:15" ht="15.75" customHeight="1">
      <c r="B7" s="419" t="s">
        <v>15</v>
      </c>
      <c r="C7" s="419" t="s">
        <v>153</v>
      </c>
      <c r="D7" s="419">
        <v>2017</v>
      </c>
      <c r="E7" s="420" t="s">
        <v>341</v>
      </c>
      <c r="F7" s="421"/>
      <c r="G7" s="121" t="s">
        <v>154</v>
      </c>
      <c r="H7" s="121" t="s">
        <v>155</v>
      </c>
      <c r="I7" s="119"/>
      <c r="J7" s="119"/>
      <c r="K7" s="119"/>
      <c r="L7" s="119"/>
      <c r="M7" s="119"/>
      <c r="N7" s="119"/>
      <c r="O7" s="119"/>
    </row>
    <row r="8" spans="2:15" ht="15.75" customHeight="1">
      <c r="B8" s="419"/>
      <c r="C8" s="419"/>
      <c r="D8" s="419"/>
      <c r="E8" s="122">
        <v>2018</v>
      </c>
      <c r="F8" s="123">
        <v>2019</v>
      </c>
      <c r="G8" s="124">
        <v>2019</v>
      </c>
      <c r="H8" s="124">
        <v>2019</v>
      </c>
      <c r="I8" s="119"/>
      <c r="J8" s="119"/>
      <c r="K8" s="119"/>
      <c r="L8" s="119"/>
      <c r="M8" s="119"/>
      <c r="N8" s="119"/>
      <c r="O8" s="119"/>
    </row>
    <row r="9" spans="2:15" ht="15.75" customHeight="1">
      <c r="B9" s="422" t="s">
        <v>130</v>
      </c>
      <c r="C9" s="125" t="s">
        <v>342</v>
      </c>
      <c r="D9" s="126">
        <v>1363.5840699999999</v>
      </c>
      <c r="E9" s="126">
        <v>1351.70426</v>
      </c>
      <c r="F9" s="126">
        <v>4931.6668899999995</v>
      </c>
      <c r="G9" s="127">
        <v>0.0008390620805609631</v>
      </c>
      <c r="H9" s="128">
        <v>0.9077224247727466</v>
      </c>
      <c r="I9" s="119"/>
      <c r="J9" s="119"/>
      <c r="K9" s="119"/>
      <c r="L9" s="119"/>
      <c r="M9" s="119"/>
      <c r="N9" s="119"/>
      <c r="O9" s="119"/>
    </row>
    <row r="10" spans="2:15" ht="15.75" customHeight="1">
      <c r="B10" s="422"/>
      <c r="C10" s="125" t="s">
        <v>343</v>
      </c>
      <c r="D10" s="126">
        <v>0</v>
      </c>
      <c r="E10" s="126">
        <v>0</v>
      </c>
      <c r="F10" s="126">
        <v>223.46922</v>
      </c>
      <c r="G10" s="127">
        <v>0.0013845068941809758</v>
      </c>
      <c r="H10" s="128">
        <v>0.041131736340869196</v>
      </c>
      <c r="I10" s="119"/>
      <c r="J10" s="119"/>
      <c r="K10" s="119"/>
      <c r="L10" s="119"/>
      <c r="M10" s="119"/>
      <c r="N10" s="119"/>
      <c r="O10" s="119"/>
    </row>
    <row r="11" spans="2:15" ht="15.75" customHeight="1">
      <c r="B11" s="422"/>
      <c r="C11" s="125" t="s">
        <v>344</v>
      </c>
      <c r="D11" s="126">
        <v>582.06429</v>
      </c>
      <c r="E11" s="126">
        <v>1669.84449</v>
      </c>
      <c r="F11" s="126">
        <v>92.30539</v>
      </c>
      <c r="G11" s="127">
        <v>0.0029034096281321804</v>
      </c>
      <c r="H11" s="128">
        <v>0.01698972665819975</v>
      </c>
      <c r="I11" s="119"/>
      <c r="J11" s="119"/>
      <c r="K11" s="119"/>
      <c r="L11" s="119"/>
      <c r="M11" s="119"/>
      <c r="N11" s="119"/>
      <c r="O11" s="119"/>
    </row>
    <row r="12" spans="2:15" ht="15.75" customHeight="1">
      <c r="B12" s="422"/>
      <c r="C12" s="125" t="s">
        <v>345</v>
      </c>
      <c r="D12" s="126">
        <v>135.33495</v>
      </c>
      <c r="E12" s="126">
        <v>178.40176</v>
      </c>
      <c r="F12" s="126">
        <v>23.05682</v>
      </c>
      <c r="G12" s="127">
        <v>0.0007122781777928556</v>
      </c>
      <c r="H12" s="128">
        <v>0.004243837433624548</v>
      </c>
      <c r="I12" s="119"/>
      <c r="J12" s="119"/>
      <c r="K12" s="119"/>
      <c r="L12" s="119"/>
      <c r="M12" s="119"/>
      <c r="N12" s="119"/>
      <c r="O12" s="119"/>
    </row>
    <row r="13" spans="2:15" ht="15.75" customHeight="1">
      <c r="B13" s="422"/>
      <c r="C13" s="125" t="s">
        <v>6</v>
      </c>
      <c r="D13" s="126">
        <v>542.0357799999997</v>
      </c>
      <c r="E13" s="126">
        <v>746.2044699999992</v>
      </c>
      <c r="F13" s="126">
        <v>162.51375000000098</v>
      </c>
      <c r="G13" s="127"/>
      <c r="H13" s="128">
        <v>0.029912274794559948</v>
      </c>
      <c r="I13" s="119"/>
      <c r="J13" s="119"/>
      <c r="K13" s="119"/>
      <c r="L13" s="119"/>
      <c r="M13" s="119"/>
      <c r="N13" s="119"/>
      <c r="O13" s="119"/>
    </row>
    <row r="14" spans="2:15" ht="15.75" customHeight="1">
      <c r="B14" s="423"/>
      <c r="C14" s="121" t="s">
        <v>346</v>
      </c>
      <c r="D14" s="129">
        <v>2623.01909</v>
      </c>
      <c r="E14" s="129">
        <v>3946.1549799999993</v>
      </c>
      <c r="F14" s="129">
        <v>5433.012070000001</v>
      </c>
      <c r="G14" s="130"/>
      <c r="H14" s="130">
        <v>1</v>
      </c>
      <c r="I14" s="119"/>
      <c r="J14" s="119"/>
      <c r="K14" s="119"/>
      <c r="L14" s="119"/>
      <c r="M14" s="119"/>
      <c r="N14" s="119"/>
      <c r="O14" s="119"/>
    </row>
    <row r="15" spans="2:15" ht="15.75" customHeight="1">
      <c r="B15" s="131" t="s">
        <v>156</v>
      </c>
      <c r="C15" s="132"/>
      <c r="D15" s="133"/>
      <c r="E15" s="133"/>
      <c r="F15" s="133"/>
      <c r="G15" s="134"/>
      <c r="H15" s="134"/>
      <c r="I15" s="119"/>
      <c r="J15" s="119"/>
      <c r="K15" s="119"/>
      <c r="L15" s="119"/>
      <c r="M15" s="119"/>
      <c r="N15" s="119"/>
      <c r="O15" s="119"/>
    </row>
    <row r="16" spans="2:15" ht="15.75" customHeight="1">
      <c r="B16" s="135" t="s">
        <v>157</v>
      </c>
      <c r="C16" s="132"/>
      <c r="D16" s="133"/>
      <c r="E16" s="133"/>
      <c r="F16" s="133"/>
      <c r="G16" s="134"/>
      <c r="H16" s="134"/>
      <c r="I16" s="119"/>
      <c r="J16" s="119"/>
      <c r="K16" s="119"/>
      <c r="L16" s="119"/>
      <c r="M16" s="119"/>
      <c r="N16" s="119"/>
      <c r="O16" s="119"/>
    </row>
    <row r="17" spans="2:15" ht="15.75" customHeight="1">
      <c r="B17" s="119"/>
      <c r="C17" s="119"/>
      <c r="D17" s="119"/>
      <c r="E17" s="119"/>
      <c r="F17" s="119"/>
      <c r="G17" s="119"/>
      <c r="H17" s="261"/>
      <c r="I17" s="261"/>
      <c r="J17" s="262"/>
      <c r="K17" s="119"/>
      <c r="L17" s="119"/>
      <c r="M17" s="119"/>
      <c r="N17" s="119"/>
      <c r="O17" s="119"/>
    </row>
    <row r="18" spans="2:15" ht="15.75" customHeight="1">
      <c r="B18" s="120" t="s">
        <v>158</v>
      </c>
      <c r="C18" s="119"/>
      <c r="D18" s="119"/>
      <c r="E18" s="119"/>
      <c r="F18" s="119"/>
      <c r="G18" s="136"/>
      <c r="H18" s="136"/>
      <c r="I18" s="136"/>
      <c r="J18" s="136"/>
      <c r="K18" s="136"/>
      <c r="L18" s="136"/>
      <c r="M18" s="136"/>
      <c r="N18" s="136"/>
      <c r="O18" s="136"/>
    </row>
    <row r="19" spans="2:15" ht="30.75" customHeight="1">
      <c r="B19" s="429" t="s">
        <v>159</v>
      </c>
      <c r="C19" s="430"/>
      <c r="D19" s="430"/>
      <c r="E19" s="431"/>
      <c r="F19" s="438" t="s">
        <v>160</v>
      </c>
      <c r="G19" s="438" t="s">
        <v>161</v>
      </c>
      <c r="H19" s="424" t="s">
        <v>162</v>
      </c>
      <c r="I19" s="425"/>
      <c r="J19" s="426"/>
      <c r="K19" s="424" t="s">
        <v>163</v>
      </c>
      <c r="L19" s="425"/>
      <c r="M19" s="425"/>
      <c r="N19" s="425"/>
      <c r="O19" s="426"/>
    </row>
    <row r="20" spans="2:15" ht="15.75" customHeight="1">
      <c r="B20" s="432"/>
      <c r="C20" s="433"/>
      <c r="D20" s="433"/>
      <c r="E20" s="434"/>
      <c r="F20" s="438"/>
      <c r="G20" s="438"/>
      <c r="H20" s="427" t="s">
        <v>341</v>
      </c>
      <c r="I20" s="428"/>
      <c r="J20" s="137" t="s">
        <v>18</v>
      </c>
      <c r="K20" s="427" t="str">
        <f>+H20</f>
        <v>ene-dic</v>
      </c>
      <c r="L20" s="428"/>
      <c r="M20" s="137" t="s">
        <v>18</v>
      </c>
      <c r="N20" s="138" t="s">
        <v>164</v>
      </c>
      <c r="O20" s="137" t="s">
        <v>154</v>
      </c>
    </row>
    <row r="21" spans="2:15" ht="15" customHeight="1">
      <c r="B21" s="435"/>
      <c r="C21" s="436"/>
      <c r="D21" s="436"/>
      <c r="E21" s="437"/>
      <c r="F21" s="438"/>
      <c r="G21" s="438"/>
      <c r="H21" s="122">
        <v>2018</v>
      </c>
      <c r="I21" s="123">
        <v>2019</v>
      </c>
      <c r="J21" s="139" t="s">
        <v>347</v>
      </c>
      <c r="K21" s="122">
        <f>+H21</f>
        <v>2018</v>
      </c>
      <c r="L21" s="123">
        <f>+I21</f>
        <v>2019</v>
      </c>
      <c r="M21" s="139" t="s">
        <v>347</v>
      </c>
      <c r="N21" s="140">
        <f>+L21</f>
        <v>2019</v>
      </c>
      <c r="O21" s="141">
        <f>+L21</f>
        <v>2019</v>
      </c>
    </row>
    <row r="22" spans="1:27" s="142" customFormat="1" ht="14.25">
      <c r="A22" s="142">
        <v>1</v>
      </c>
      <c r="B22" s="415" t="s">
        <v>351</v>
      </c>
      <c r="C22" s="416"/>
      <c r="D22" s="416"/>
      <c r="E22" s="417"/>
      <c r="F22" s="143">
        <v>8092919</v>
      </c>
      <c r="G22" s="125" t="s">
        <v>348</v>
      </c>
      <c r="H22" s="144">
        <v>106.615</v>
      </c>
      <c r="I22" s="144">
        <v>473.7491</v>
      </c>
      <c r="J22" s="145">
        <v>3.443550157107349</v>
      </c>
      <c r="K22" s="144">
        <v>615.225</v>
      </c>
      <c r="L22" s="144">
        <v>4083.4500699999994</v>
      </c>
      <c r="M22" s="145">
        <v>5.637327920679425</v>
      </c>
      <c r="N22" s="146">
        <v>0.75159966835855</v>
      </c>
      <c r="O22" s="147">
        <v>0.0028188932966629883</v>
      </c>
      <c r="P22" s="117"/>
      <c r="Q22" s="117"/>
      <c r="R22" s="117"/>
      <c r="S22" s="117"/>
      <c r="T22" s="117"/>
      <c r="U22" s="117"/>
      <c r="V22" s="117"/>
      <c r="W22" s="117"/>
      <c r="X22" s="117"/>
      <c r="Y22" s="117"/>
      <c r="Z22" s="117"/>
      <c r="AA22" s="117"/>
    </row>
    <row r="23" spans="2:27" s="142" customFormat="1" ht="14.25">
      <c r="B23" s="415" t="s">
        <v>352</v>
      </c>
      <c r="C23" s="416"/>
      <c r="D23" s="416"/>
      <c r="E23" s="417"/>
      <c r="F23" s="143">
        <v>8092911</v>
      </c>
      <c r="G23" s="125" t="s">
        <v>348</v>
      </c>
      <c r="H23" s="144">
        <v>0</v>
      </c>
      <c r="I23" s="144">
        <v>75.278</v>
      </c>
      <c r="J23" s="145" t="s">
        <v>349</v>
      </c>
      <c r="K23" s="144">
        <v>0</v>
      </c>
      <c r="L23" s="144">
        <v>450.727</v>
      </c>
      <c r="M23" s="145" t="s">
        <v>349</v>
      </c>
      <c r="N23" s="146">
        <v>0.0829607948947553</v>
      </c>
      <c r="O23" s="147">
        <v>0.17050659031858853</v>
      </c>
      <c r="P23" s="117"/>
      <c r="Q23" s="117"/>
      <c r="R23" s="117"/>
      <c r="S23" s="117"/>
      <c r="T23" s="117"/>
      <c r="U23" s="117"/>
      <c r="V23" s="117"/>
      <c r="W23" s="117"/>
      <c r="X23" s="117"/>
      <c r="Y23" s="117"/>
      <c r="Z23" s="117"/>
      <c r="AA23" s="117"/>
    </row>
    <row r="24" spans="2:27" s="142" customFormat="1" ht="14.25">
      <c r="B24" s="415" t="s">
        <v>353</v>
      </c>
      <c r="C24" s="416"/>
      <c r="D24" s="416"/>
      <c r="E24" s="417"/>
      <c r="F24" s="143">
        <v>8104021</v>
      </c>
      <c r="G24" s="125" t="s">
        <v>348</v>
      </c>
      <c r="H24" s="144">
        <v>16.646</v>
      </c>
      <c r="I24" s="144">
        <v>51.81</v>
      </c>
      <c r="J24" s="145">
        <v>2.11245944971765</v>
      </c>
      <c r="K24" s="144">
        <v>50.95178</v>
      </c>
      <c r="L24" s="144">
        <v>158.75253</v>
      </c>
      <c r="M24" s="145">
        <v>2.115740608080817</v>
      </c>
      <c r="N24" s="146">
        <v>0.02921998478092834</v>
      </c>
      <c r="O24" s="147">
        <v>0.0017288545543200139</v>
      </c>
      <c r="P24" s="117"/>
      <c r="Q24" s="117"/>
      <c r="R24" s="117"/>
      <c r="S24" s="117"/>
      <c r="T24" s="117"/>
      <c r="U24" s="117"/>
      <c r="V24" s="117"/>
      <c r="W24" s="117"/>
      <c r="X24" s="117"/>
      <c r="Y24" s="117"/>
      <c r="Z24" s="117"/>
      <c r="AA24" s="117"/>
    </row>
    <row r="25" spans="2:27" s="142" customFormat="1" ht="14.25">
      <c r="B25" s="415" t="s">
        <v>354</v>
      </c>
      <c r="C25" s="416"/>
      <c r="D25" s="416"/>
      <c r="E25" s="417"/>
      <c r="F25" s="143">
        <v>4069040</v>
      </c>
      <c r="G25" s="125" t="s">
        <v>348</v>
      </c>
      <c r="H25" s="144">
        <v>0</v>
      </c>
      <c r="I25" s="144">
        <v>25.0002</v>
      </c>
      <c r="J25" s="145" t="s">
        <v>349</v>
      </c>
      <c r="K25" s="144">
        <v>0</v>
      </c>
      <c r="L25" s="144">
        <v>148.46922</v>
      </c>
      <c r="M25" s="145" t="s">
        <v>349</v>
      </c>
      <c r="N25" s="146">
        <v>0.027327239123913816</v>
      </c>
      <c r="O25" s="147">
        <v>0.011539233930631351</v>
      </c>
      <c r="P25" s="117"/>
      <c r="Q25" s="117"/>
      <c r="R25" s="117"/>
      <c r="S25" s="117"/>
      <c r="T25" s="117"/>
      <c r="U25" s="117"/>
      <c r="V25" s="117"/>
      <c r="W25" s="117"/>
      <c r="X25" s="117"/>
      <c r="Y25" s="117"/>
      <c r="Z25" s="117"/>
      <c r="AA25" s="117"/>
    </row>
    <row r="26" spans="2:27" s="142" customFormat="1" ht="14.25">
      <c r="B26" s="415" t="s">
        <v>355</v>
      </c>
      <c r="C26" s="416"/>
      <c r="D26" s="416"/>
      <c r="E26" s="417"/>
      <c r="F26" s="143">
        <v>51011100</v>
      </c>
      <c r="G26" s="125" t="s">
        <v>348</v>
      </c>
      <c r="H26" s="144">
        <v>435.641</v>
      </c>
      <c r="I26" s="144">
        <v>28.36</v>
      </c>
      <c r="J26" s="145">
        <v>-0.9349005258917319</v>
      </c>
      <c r="K26" s="144">
        <v>1669.84449</v>
      </c>
      <c r="L26" s="144">
        <v>92.30539</v>
      </c>
      <c r="M26" s="145">
        <v>-0.9447221639183898</v>
      </c>
      <c r="N26" s="146">
        <v>0.01698972665819975</v>
      </c>
      <c r="O26" s="147">
        <v>0.006570959184810925</v>
      </c>
      <c r="P26" s="117"/>
      <c r="Q26" s="117"/>
      <c r="R26" s="117"/>
      <c r="S26" s="117"/>
      <c r="T26" s="117"/>
      <c r="U26" s="117"/>
      <c r="V26" s="117"/>
      <c r="W26" s="117"/>
      <c r="X26" s="117"/>
      <c r="Y26" s="117"/>
      <c r="Z26" s="117"/>
      <c r="AA26" s="117"/>
    </row>
    <row r="27" spans="2:27" s="142" customFormat="1" ht="14.25">
      <c r="B27" s="415" t="s">
        <v>356</v>
      </c>
      <c r="C27" s="416"/>
      <c r="D27" s="416"/>
      <c r="E27" s="417"/>
      <c r="F27" s="143">
        <v>8104029</v>
      </c>
      <c r="G27" s="125" t="s">
        <v>348</v>
      </c>
      <c r="H27" s="144">
        <v>12.144120000000001</v>
      </c>
      <c r="I27" s="144">
        <v>31.2688</v>
      </c>
      <c r="J27" s="145">
        <v>1.5748098668326727</v>
      </c>
      <c r="K27" s="144">
        <v>69.67448</v>
      </c>
      <c r="L27" s="144">
        <v>82.2695</v>
      </c>
      <c r="M27" s="145">
        <v>0.1807694869053919</v>
      </c>
      <c r="N27" s="146">
        <v>0.015142521117204141</v>
      </c>
      <c r="O27" s="147">
        <v>0.0001747740403823859</v>
      </c>
      <c r="P27" s="117"/>
      <c r="Q27" s="117"/>
      <c r="R27" s="117"/>
      <c r="S27" s="117"/>
      <c r="T27" s="117"/>
      <c r="U27" s="117"/>
      <c r="V27" s="117"/>
      <c r="W27" s="117"/>
      <c r="X27" s="117"/>
      <c r="Y27" s="117"/>
      <c r="Z27" s="117"/>
      <c r="AA27" s="117"/>
    </row>
    <row r="28" spans="2:27" s="142" customFormat="1" ht="14.25">
      <c r="B28" s="415" t="s">
        <v>357</v>
      </c>
      <c r="C28" s="416"/>
      <c r="D28" s="416"/>
      <c r="E28" s="417"/>
      <c r="F28" s="143">
        <v>1022900</v>
      </c>
      <c r="G28" s="125" t="s">
        <v>161</v>
      </c>
      <c r="H28" s="144">
        <v>0</v>
      </c>
      <c r="I28" s="144">
        <v>0.135</v>
      </c>
      <c r="J28" s="145" t="s">
        <v>349</v>
      </c>
      <c r="K28" s="144">
        <v>0</v>
      </c>
      <c r="L28" s="144">
        <v>80.05</v>
      </c>
      <c r="M28" s="145" t="s">
        <v>349</v>
      </c>
      <c r="N28" s="146">
        <v>0.01473400002956371</v>
      </c>
      <c r="O28" s="147">
        <v>1</v>
      </c>
      <c r="P28" s="117"/>
      <c r="Q28" s="117"/>
      <c r="R28" s="117"/>
      <c r="S28" s="117"/>
      <c r="T28" s="117"/>
      <c r="U28" s="117"/>
      <c r="V28" s="117"/>
      <c r="W28" s="117"/>
      <c r="X28" s="117"/>
      <c r="Y28" s="117"/>
      <c r="Z28" s="117"/>
      <c r="AA28" s="117"/>
    </row>
    <row r="29" spans="2:27" s="142" customFormat="1" ht="14.25">
      <c r="B29" s="415" t="s">
        <v>358</v>
      </c>
      <c r="C29" s="416"/>
      <c r="D29" s="416"/>
      <c r="E29" s="417"/>
      <c r="F29" s="143">
        <v>4041000</v>
      </c>
      <c r="G29" s="125" t="s">
        <v>348</v>
      </c>
      <c r="H29" s="144">
        <v>0</v>
      </c>
      <c r="I29" s="144">
        <v>75</v>
      </c>
      <c r="J29" s="145" t="s">
        <v>349</v>
      </c>
      <c r="K29" s="144">
        <v>0</v>
      </c>
      <c r="L29" s="144">
        <v>75</v>
      </c>
      <c r="M29" s="145" t="s">
        <v>349</v>
      </c>
      <c r="N29" s="146">
        <v>0.01380449721695538</v>
      </c>
      <c r="O29" s="147">
        <v>0.005183528239282329</v>
      </c>
      <c r="P29" s="117"/>
      <c r="Q29" s="117"/>
      <c r="R29" s="117"/>
      <c r="S29" s="117"/>
      <c r="T29" s="117"/>
      <c r="U29" s="117"/>
      <c r="V29" s="117"/>
      <c r="W29" s="117"/>
      <c r="X29" s="117"/>
      <c r="Y29" s="117"/>
      <c r="Z29" s="117"/>
      <c r="AA29" s="117"/>
    </row>
    <row r="30" spans="2:27" s="142" customFormat="1" ht="14.25">
      <c r="B30" s="415" t="s">
        <v>359</v>
      </c>
      <c r="C30" s="416"/>
      <c r="D30" s="416"/>
      <c r="E30" s="417"/>
      <c r="F30" s="143">
        <v>8081029</v>
      </c>
      <c r="G30" s="125" t="s">
        <v>348</v>
      </c>
      <c r="H30" s="144">
        <v>0</v>
      </c>
      <c r="I30" s="144">
        <v>78.204</v>
      </c>
      <c r="J30" s="145" t="s">
        <v>349</v>
      </c>
      <c r="K30" s="144">
        <v>0</v>
      </c>
      <c r="L30" s="144">
        <v>69.458</v>
      </c>
      <c r="M30" s="145" t="s">
        <v>349</v>
      </c>
      <c r="N30" s="146">
        <v>0.012784436902603825</v>
      </c>
      <c r="O30" s="147">
        <v>0.00026638647264731736</v>
      </c>
      <c r="P30" s="117"/>
      <c r="Q30" s="117"/>
      <c r="R30" s="117"/>
      <c r="S30" s="117"/>
      <c r="T30" s="117"/>
      <c r="U30" s="117"/>
      <c r="V30" s="117"/>
      <c r="W30" s="117"/>
      <c r="X30" s="117"/>
      <c r="Y30" s="117"/>
      <c r="Z30" s="117"/>
      <c r="AA30" s="117"/>
    </row>
    <row r="31" spans="2:27" s="142" customFormat="1" ht="14.25">
      <c r="B31" s="415" t="s">
        <v>360</v>
      </c>
      <c r="C31" s="416"/>
      <c r="D31" s="416"/>
      <c r="E31" s="417"/>
      <c r="F31" s="143">
        <v>8061039</v>
      </c>
      <c r="G31" s="125" t="s">
        <v>348</v>
      </c>
      <c r="H31" s="144">
        <v>0</v>
      </c>
      <c r="I31" s="144">
        <v>37.392</v>
      </c>
      <c r="J31" s="145" t="s">
        <v>349</v>
      </c>
      <c r="K31" s="144">
        <v>0</v>
      </c>
      <c r="L31" s="144">
        <v>62.76179</v>
      </c>
      <c r="M31" s="145" t="s">
        <v>349</v>
      </c>
      <c r="N31" s="146">
        <v>0.01155193273848184</v>
      </c>
      <c r="O31" s="147">
        <v>0.0002096544899934927</v>
      </c>
      <c r="P31" s="117"/>
      <c r="Q31" s="117"/>
      <c r="R31" s="117"/>
      <c r="S31" s="117"/>
      <c r="T31" s="117"/>
      <c r="U31" s="117"/>
      <c r="V31" s="117"/>
      <c r="W31" s="117"/>
      <c r="X31" s="117"/>
      <c r="Y31" s="117"/>
      <c r="Z31" s="117"/>
      <c r="AA31" s="117"/>
    </row>
    <row r="32" spans="2:27" s="142" customFormat="1" ht="14.25">
      <c r="B32" s="415" t="s">
        <v>361</v>
      </c>
      <c r="C32" s="416"/>
      <c r="D32" s="416"/>
      <c r="E32" s="417"/>
      <c r="F32" s="143">
        <v>41079200</v>
      </c>
      <c r="G32" s="125" t="s">
        <v>348</v>
      </c>
      <c r="H32" s="144">
        <v>0</v>
      </c>
      <c r="I32" s="144">
        <v>2.658</v>
      </c>
      <c r="J32" s="145" t="s">
        <v>349</v>
      </c>
      <c r="K32" s="144">
        <v>0</v>
      </c>
      <c r="L32" s="144">
        <v>26.917</v>
      </c>
      <c r="M32" s="145" t="s">
        <v>349</v>
      </c>
      <c r="N32" s="146">
        <v>0.00495434202118384</v>
      </c>
      <c r="O32" s="147">
        <v>0.004041205844537615</v>
      </c>
      <c r="P32" s="117"/>
      <c r="Q32" s="117"/>
      <c r="R32" s="117"/>
      <c r="S32" s="117"/>
      <c r="T32" s="117"/>
      <c r="U32" s="117"/>
      <c r="V32" s="117"/>
      <c r="W32" s="117"/>
      <c r="X32" s="117"/>
      <c r="Y32" s="117"/>
      <c r="Z32" s="117"/>
      <c r="AA32" s="117"/>
    </row>
    <row r="33" spans="2:27" s="142" customFormat="1" ht="14.25">
      <c r="B33" s="415" t="s">
        <v>362</v>
      </c>
      <c r="C33" s="416"/>
      <c r="D33" s="416"/>
      <c r="E33" s="417"/>
      <c r="F33" s="143">
        <v>14049020</v>
      </c>
      <c r="G33" s="125" t="s">
        <v>348</v>
      </c>
      <c r="H33" s="144">
        <v>7</v>
      </c>
      <c r="I33" s="144">
        <v>6</v>
      </c>
      <c r="J33" s="145">
        <v>-0.14285714285714285</v>
      </c>
      <c r="K33" s="144">
        <v>28.88</v>
      </c>
      <c r="L33" s="144">
        <v>25.109</v>
      </c>
      <c r="M33" s="145">
        <v>-0.13057479224376722</v>
      </c>
      <c r="N33" s="146">
        <v>0.004621561608273769</v>
      </c>
      <c r="O33" s="147">
        <v>0.0012449614339715396</v>
      </c>
      <c r="P33" s="117"/>
      <c r="Q33" s="117"/>
      <c r="R33" s="117"/>
      <c r="S33" s="117"/>
      <c r="T33" s="117"/>
      <c r="U33" s="117"/>
      <c r="V33" s="117"/>
      <c r="W33" s="117"/>
      <c r="X33" s="117"/>
      <c r="Y33" s="117"/>
      <c r="Z33" s="117"/>
      <c r="AA33" s="117"/>
    </row>
    <row r="34" spans="2:27" s="142" customFormat="1" ht="14.25">
      <c r="B34" s="415" t="s">
        <v>363</v>
      </c>
      <c r="C34" s="416"/>
      <c r="D34" s="416"/>
      <c r="E34" s="417"/>
      <c r="F34" s="143">
        <v>8081069</v>
      </c>
      <c r="G34" s="125" t="s">
        <v>348</v>
      </c>
      <c r="H34" s="144">
        <v>0</v>
      </c>
      <c r="I34" s="144">
        <v>18.795900000000003</v>
      </c>
      <c r="J34" s="145" t="s">
        <v>349</v>
      </c>
      <c r="K34" s="144">
        <v>0</v>
      </c>
      <c r="L34" s="144">
        <v>21.413</v>
      </c>
      <c r="M34" s="145" t="s">
        <v>349</v>
      </c>
      <c r="N34" s="146">
        <v>0.0039412759854222075</v>
      </c>
      <c r="O34" s="147">
        <v>0.00029326771452995587</v>
      </c>
      <c r="P34" s="117"/>
      <c r="Q34" s="117"/>
      <c r="R34" s="117"/>
      <c r="S34" s="117"/>
      <c r="T34" s="117"/>
      <c r="U34" s="117"/>
      <c r="V34" s="117"/>
      <c r="W34" s="117"/>
      <c r="X34" s="117"/>
      <c r="Y34" s="117"/>
      <c r="Z34" s="117"/>
      <c r="AA34" s="117"/>
    </row>
    <row r="35" spans="2:27" s="142" customFormat="1" ht="14.25">
      <c r="B35" s="415" t="s">
        <v>364</v>
      </c>
      <c r="C35" s="416"/>
      <c r="D35" s="416"/>
      <c r="E35" s="417"/>
      <c r="F35" s="143">
        <v>6031930</v>
      </c>
      <c r="G35" s="125" t="s">
        <v>348</v>
      </c>
      <c r="H35" s="144">
        <v>5.087350000000001</v>
      </c>
      <c r="I35" s="144">
        <v>1.198</v>
      </c>
      <c r="J35" s="145">
        <v>-0.764513941442991</v>
      </c>
      <c r="K35" s="144">
        <v>124.86632</v>
      </c>
      <c r="L35" s="144">
        <v>21.32882</v>
      </c>
      <c r="M35" s="145">
        <v>-0.8291867654944903</v>
      </c>
      <c r="N35" s="146">
        <v>0.003925781817745897</v>
      </c>
      <c r="O35" s="147">
        <v>0.005352822305087838</v>
      </c>
      <c r="P35" s="117"/>
      <c r="Q35" s="117"/>
      <c r="R35" s="117"/>
      <c r="S35" s="117"/>
      <c r="T35" s="117"/>
      <c r="U35" s="117"/>
      <c r="V35" s="117"/>
      <c r="W35" s="117"/>
      <c r="X35" s="117"/>
      <c r="Y35" s="117"/>
      <c r="Z35" s="117"/>
      <c r="AA35" s="117"/>
    </row>
    <row r="36" spans="2:27" s="142" customFormat="1" ht="14.25">
      <c r="B36" s="415" t="s">
        <v>365</v>
      </c>
      <c r="C36" s="416"/>
      <c r="D36" s="416"/>
      <c r="E36" s="417"/>
      <c r="F36" s="143">
        <v>1041090</v>
      </c>
      <c r="G36" s="125" t="s">
        <v>161</v>
      </c>
      <c r="H36" s="144">
        <v>0</v>
      </c>
      <c r="I36" s="144">
        <v>0.5</v>
      </c>
      <c r="J36" s="145" t="s">
        <v>349</v>
      </c>
      <c r="K36" s="144">
        <v>0</v>
      </c>
      <c r="L36" s="144">
        <v>21</v>
      </c>
      <c r="M36" s="145" t="s">
        <v>349</v>
      </c>
      <c r="N36" s="146">
        <v>0.0038652592207475064</v>
      </c>
      <c r="O36" s="147">
        <v>1</v>
      </c>
      <c r="P36" s="117"/>
      <c r="Q36" s="117"/>
      <c r="R36" s="117"/>
      <c r="S36" s="117"/>
      <c r="T36" s="117"/>
      <c r="U36" s="117"/>
      <c r="V36" s="117"/>
      <c r="W36" s="117"/>
      <c r="X36" s="117"/>
      <c r="Y36" s="117"/>
      <c r="Z36" s="117"/>
      <c r="AA36" s="117"/>
    </row>
    <row r="37" spans="2:27" s="142" customFormat="1" ht="14.25">
      <c r="B37" s="415" t="s">
        <v>366</v>
      </c>
      <c r="C37" s="416"/>
      <c r="D37" s="416"/>
      <c r="E37" s="417"/>
      <c r="F37" s="143">
        <v>20029012</v>
      </c>
      <c r="G37" s="125" t="s">
        <v>348</v>
      </c>
      <c r="H37" s="144">
        <v>38.642</v>
      </c>
      <c r="I37" s="144">
        <v>12.825</v>
      </c>
      <c r="J37" s="145">
        <v>-0.6681072408260442</v>
      </c>
      <c r="K37" s="144">
        <v>30.76644</v>
      </c>
      <c r="L37" s="144">
        <v>9.43775</v>
      </c>
      <c r="M37" s="145">
        <v>-0.6932453023489231</v>
      </c>
      <c r="N37" s="146">
        <v>0.0017371119147909417</v>
      </c>
      <c r="O37" s="147">
        <v>9.853876109764455E-05</v>
      </c>
      <c r="P37" s="117"/>
      <c r="Q37" s="117"/>
      <c r="R37" s="117"/>
      <c r="S37" s="117"/>
      <c r="T37" s="117"/>
      <c r="U37" s="117"/>
      <c r="V37" s="117"/>
      <c r="W37" s="117"/>
      <c r="X37" s="117"/>
      <c r="Y37" s="117"/>
      <c r="Z37" s="117"/>
      <c r="AA37" s="117"/>
    </row>
    <row r="38" spans="2:27" s="142" customFormat="1" ht="14.25">
      <c r="B38" s="415" t="s">
        <v>367</v>
      </c>
      <c r="C38" s="416"/>
      <c r="D38" s="416"/>
      <c r="E38" s="417"/>
      <c r="F38" s="143">
        <v>8105090</v>
      </c>
      <c r="G38" s="125" t="s">
        <v>348</v>
      </c>
      <c r="H38" s="144">
        <v>0</v>
      </c>
      <c r="I38" s="144">
        <v>0.315</v>
      </c>
      <c r="J38" s="145" t="s">
        <v>349</v>
      </c>
      <c r="K38" s="144">
        <v>0</v>
      </c>
      <c r="L38" s="144">
        <v>2.835</v>
      </c>
      <c r="M38" s="145" t="s">
        <v>349</v>
      </c>
      <c r="N38" s="146">
        <v>0.0005218099948009133</v>
      </c>
      <c r="O38" s="147">
        <v>1.5337283930476196E-05</v>
      </c>
      <c r="P38" s="117"/>
      <c r="Q38" s="117"/>
      <c r="R38" s="117"/>
      <c r="S38" s="117"/>
      <c r="T38" s="117"/>
      <c r="U38" s="117"/>
      <c r="V38" s="117"/>
      <c r="W38" s="117"/>
      <c r="X38" s="117"/>
      <c r="Y38" s="117"/>
      <c r="Z38" s="117"/>
      <c r="AA38" s="117"/>
    </row>
    <row r="39" spans="2:27" s="142" customFormat="1" ht="14.25">
      <c r="B39" s="415" t="s">
        <v>368</v>
      </c>
      <c r="C39" s="416"/>
      <c r="D39" s="416"/>
      <c r="E39" s="417"/>
      <c r="F39" s="143">
        <v>6031999</v>
      </c>
      <c r="G39" s="125" t="s">
        <v>348</v>
      </c>
      <c r="H39" s="144">
        <v>3.159</v>
      </c>
      <c r="I39" s="144">
        <v>0.176</v>
      </c>
      <c r="J39" s="145">
        <v>-0.9442861665083887</v>
      </c>
      <c r="K39" s="144">
        <v>49.95058</v>
      </c>
      <c r="L39" s="144">
        <v>1.728</v>
      </c>
      <c r="M39" s="145">
        <v>-0.9654058070997373</v>
      </c>
      <c r="N39" s="146">
        <v>0.000318055615878652</v>
      </c>
      <c r="O39" s="147">
        <v>0.0005104066932937883</v>
      </c>
      <c r="P39" s="117"/>
      <c r="Q39" s="117"/>
      <c r="R39" s="117"/>
      <c r="S39" s="117"/>
      <c r="T39" s="117"/>
      <c r="U39" s="117"/>
      <c r="V39" s="117"/>
      <c r="W39" s="117"/>
      <c r="X39" s="117"/>
      <c r="Y39" s="117"/>
      <c r="Z39" s="117"/>
      <c r="AA39" s="117"/>
    </row>
    <row r="40" spans="2:27" s="142" customFormat="1" ht="14.25">
      <c r="B40" s="415" t="s">
        <v>369</v>
      </c>
      <c r="C40" s="416"/>
      <c r="D40" s="416"/>
      <c r="E40" s="417"/>
      <c r="F40" s="143">
        <v>22042164</v>
      </c>
      <c r="G40" s="125" t="s">
        <v>350</v>
      </c>
      <c r="H40" s="144">
        <v>0</v>
      </c>
      <c r="I40" s="144">
        <v>0</v>
      </c>
      <c r="J40" s="145" t="s">
        <v>349</v>
      </c>
      <c r="K40" s="144">
        <v>0</v>
      </c>
      <c r="L40" s="144">
        <v>0</v>
      </c>
      <c r="M40" s="145" t="s">
        <v>349</v>
      </c>
      <c r="N40" s="146">
        <v>0</v>
      </c>
      <c r="O40" s="147">
        <v>0</v>
      </c>
      <c r="P40" s="117"/>
      <c r="Q40" s="117"/>
      <c r="R40" s="117"/>
      <c r="S40" s="117"/>
      <c r="T40" s="117"/>
      <c r="U40" s="117"/>
      <c r="V40" s="117"/>
      <c r="W40" s="117"/>
      <c r="X40" s="117"/>
      <c r="Y40" s="117"/>
      <c r="Z40" s="117"/>
      <c r="AA40" s="117"/>
    </row>
    <row r="41" spans="2:27" s="142" customFormat="1" ht="14.25">
      <c r="B41" s="415" t="s">
        <v>370</v>
      </c>
      <c r="C41" s="416"/>
      <c r="D41" s="416"/>
      <c r="E41" s="417"/>
      <c r="F41" s="143">
        <v>2081000</v>
      </c>
      <c r="G41" s="125" t="s">
        <v>348</v>
      </c>
      <c r="H41" s="144">
        <v>18.15868</v>
      </c>
      <c r="I41" s="144">
        <v>0</v>
      </c>
      <c r="J41" s="145" t="s">
        <v>349</v>
      </c>
      <c r="K41" s="144">
        <v>200.7304</v>
      </c>
      <c r="L41" s="144">
        <v>0</v>
      </c>
      <c r="M41" s="145" t="s">
        <v>349</v>
      </c>
      <c r="N41" s="146">
        <v>0</v>
      </c>
      <c r="O41" s="147">
        <v>0</v>
      </c>
      <c r="P41" s="117"/>
      <c r="Q41" s="117"/>
      <c r="R41" s="117"/>
      <c r="S41" s="117"/>
      <c r="T41" s="117"/>
      <c r="U41" s="117"/>
      <c r="V41" s="117"/>
      <c r="W41" s="117"/>
      <c r="X41" s="117"/>
      <c r="Y41" s="117"/>
      <c r="Z41" s="117"/>
      <c r="AA41" s="117"/>
    </row>
    <row r="42" spans="2:27" s="142" customFormat="1" ht="14.25">
      <c r="B42" s="415" t="s">
        <v>6</v>
      </c>
      <c r="C42" s="416"/>
      <c r="D42" s="416"/>
      <c r="E42" s="417"/>
      <c r="F42" s="143"/>
      <c r="G42" s="125"/>
      <c r="H42" s="144">
        <v>0</v>
      </c>
      <c r="I42" s="144">
        <v>0</v>
      </c>
      <c r="J42" s="145">
        <v>0</v>
      </c>
      <c r="K42" s="144">
        <v>1105.2654899999989</v>
      </c>
      <c r="L42" s="144">
        <v>0</v>
      </c>
      <c r="M42" s="145" t="s">
        <v>349</v>
      </c>
      <c r="N42" s="146">
        <v>0</v>
      </c>
      <c r="O42" s="147"/>
      <c r="P42" s="117"/>
      <c r="Q42" s="117"/>
      <c r="R42" s="117"/>
      <c r="S42" s="117"/>
      <c r="T42" s="117"/>
      <c r="U42" s="117"/>
      <c r="V42" s="117"/>
      <c r="W42" s="117"/>
      <c r="X42" s="117"/>
      <c r="Y42" s="117"/>
      <c r="Z42" s="117"/>
      <c r="AA42" s="117"/>
    </row>
    <row r="43" spans="2:27" s="178" customFormat="1" ht="14.25">
      <c r="B43" s="412" t="s">
        <v>346</v>
      </c>
      <c r="C43" s="413"/>
      <c r="D43" s="413"/>
      <c r="E43" s="414"/>
      <c r="F43" s="179"/>
      <c r="G43" s="180"/>
      <c r="H43" s="181"/>
      <c r="I43" s="181"/>
      <c r="J43" s="182"/>
      <c r="K43" s="181">
        <v>3946.1549799999993</v>
      </c>
      <c r="L43" s="181">
        <v>5433.012070000001</v>
      </c>
      <c r="M43" s="182">
        <v>0.37678628881423243</v>
      </c>
      <c r="N43" s="183">
        <v>0.002576977525470507</v>
      </c>
      <c r="O43" s="184"/>
      <c r="P43" s="116"/>
      <c r="Q43" s="116"/>
      <c r="R43" s="116"/>
      <c r="S43" s="116"/>
      <c r="T43" s="116"/>
      <c r="U43" s="116"/>
      <c r="V43" s="116"/>
      <c r="W43" s="116"/>
      <c r="X43" s="116"/>
      <c r="Y43" s="116"/>
      <c r="Z43" s="116"/>
      <c r="AA43" s="116"/>
    </row>
    <row r="44" spans="2:13" ht="14.25">
      <c r="B44" s="148" t="s">
        <v>165</v>
      </c>
      <c r="I44" s="117"/>
      <c r="J44" s="117"/>
      <c r="L44" s="117"/>
      <c r="M44" s="117"/>
    </row>
    <row r="45" spans="2:15" ht="14.25">
      <c r="B45" s="439" t="s">
        <v>157</v>
      </c>
      <c r="C45" s="439"/>
      <c r="D45" s="439"/>
      <c r="E45" s="439"/>
      <c r="F45" s="439"/>
      <c r="G45" s="439"/>
      <c r="H45" s="439"/>
      <c r="I45" s="439"/>
      <c r="J45" s="439"/>
      <c r="K45" s="439"/>
      <c r="L45" s="439"/>
      <c r="M45" s="439"/>
      <c r="N45" s="439"/>
      <c r="O45" s="439"/>
    </row>
    <row r="46" spans="9:23" ht="12.75" customHeight="1" hidden="1">
      <c r="I46" s="118">
        <v>9.975</v>
      </c>
      <c r="J46" s="118">
        <v>6.633</v>
      </c>
      <c r="T46" s="118"/>
      <c r="U46" s="118"/>
      <c r="V46" s="118"/>
      <c r="W46" s="118"/>
    </row>
    <row r="47" spans="9:23" ht="12.75" customHeight="1" hidden="1">
      <c r="I47" s="118">
        <v>14.6</v>
      </c>
      <c r="J47" s="118">
        <v>11.586</v>
      </c>
      <c r="L47" s="118">
        <v>13885795.104380004</v>
      </c>
      <c r="M47" s="118">
        <v>13967325.44455</v>
      </c>
      <c r="T47" s="118"/>
      <c r="U47" s="118"/>
      <c r="V47" s="118"/>
      <c r="W47" s="118"/>
    </row>
    <row r="48" spans="9:22" ht="12.75" customHeight="1" hidden="1">
      <c r="I48" s="118">
        <v>0</v>
      </c>
      <c r="J48" s="118">
        <v>0</v>
      </c>
      <c r="T48" s="118"/>
      <c r="V48" s="118"/>
    </row>
    <row r="50" spans="21:23" ht="14.25">
      <c r="U50" s="118"/>
      <c r="W50" s="118"/>
    </row>
    <row r="51" spans="12:22" ht="12.75" customHeight="1" hidden="1">
      <c r="L51" s="118">
        <v>13885795.104380004</v>
      </c>
      <c r="M51" s="118">
        <v>13967325.44455</v>
      </c>
      <c r="T51" s="118"/>
      <c r="V51" s="118"/>
    </row>
    <row r="53" spans="21:23" ht="14.25">
      <c r="U53" s="118"/>
      <c r="W53" s="118"/>
    </row>
    <row r="54" spans="21:23" ht="14.25">
      <c r="U54" s="118"/>
      <c r="W54" s="118"/>
    </row>
    <row r="58" spans="21:23" ht="14.25">
      <c r="U58" s="118"/>
      <c r="W58" s="118"/>
    </row>
    <row r="61" spans="21:23" ht="14.25">
      <c r="U61" s="118"/>
      <c r="W61" s="118"/>
    </row>
    <row r="62" spans="21:23" ht="14.25">
      <c r="U62" s="118"/>
      <c r="W62" s="118"/>
    </row>
    <row r="63" spans="21:23" ht="14.25">
      <c r="U63" s="118"/>
      <c r="W63" s="118"/>
    </row>
    <row r="64" spans="21:23" ht="14.25">
      <c r="U64" s="118"/>
      <c r="W64" s="118"/>
    </row>
    <row r="65" ht="14.25">
      <c r="W65" s="118"/>
    </row>
    <row r="67" spans="21:23" ht="14.25">
      <c r="U67" s="118"/>
      <c r="W67" s="118"/>
    </row>
    <row r="68" spans="21:23" ht="14.25">
      <c r="U68" s="118"/>
      <c r="W68" s="118"/>
    </row>
    <row r="69" spans="21:23" ht="14.25">
      <c r="U69" s="118"/>
      <c r="W69" s="118"/>
    </row>
    <row r="70" spans="21:23" ht="14.25">
      <c r="U70" s="118"/>
      <c r="W70" s="118"/>
    </row>
    <row r="73" spans="21:23" ht="14.25">
      <c r="U73" s="118"/>
      <c r="W73" s="118"/>
    </row>
    <row r="74" spans="21:23" ht="14.25">
      <c r="U74" s="118"/>
      <c r="W74" s="118"/>
    </row>
    <row r="75" ht="14.25">
      <c r="W75" s="118"/>
    </row>
    <row r="77" spans="21:23" ht="14.25">
      <c r="U77" s="118"/>
      <c r="W77" s="118"/>
    </row>
    <row r="78" ht="14.25">
      <c r="W78" s="118"/>
    </row>
    <row r="79" spans="21:23" ht="14.25">
      <c r="U79" s="118"/>
      <c r="W79" s="118"/>
    </row>
    <row r="80" spans="21:23" ht="14.25">
      <c r="U80" s="118"/>
      <c r="W80" s="118"/>
    </row>
    <row r="81" spans="21:23" ht="14.25">
      <c r="U81" s="118"/>
      <c r="W81" s="118"/>
    </row>
    <row r="82" spans="21:23" ht="14.25">
      <c r="U82" s="118"/>
      <c r="W82" s="118"/>
    </row>
    <row r="83" spans="21:23" ht="14.25">
      <c r="U83" s="118"/>
      <c r="W83" s="118"/>
    </row>
    <row r="84" spans="21:23" ht="14.25">
      <c r="U84" s="118"/>
      <c r="W84" s="118"/>
    </row>
    <row r="85" ht="14.25">
      <c r="W85" s="118"/>
    </row>
    <row r="87" ht="14.25">
      <c r="W87" s="118"/>
    </row>
    <row r="89" spans="21:23" ht="14.25">
      <c r="U89" s="118"/>
      <c r="W89" s="118"/>
    </row>
  </sheetData>
  <sheetProtection/>
  <mergeCells count="36">
    <mergeCell ref="B36:E36"/>
    <mergeCell ref="B45:O45"/>
    <mergeCell ref="B24:E24"/>
    <mergeCell ref="B25:E25"/>
    <mergeCell ref="B26:E26"/>
    <mergeCell ref="B27:E27"/>
    <mergeCell ref="B35:E35"/>
    <mergeCell ref="B32:E32"/>
    <mergeCell ref="B33:E33"/>
    <mergeCell ref="B28:E28"/>
    <mergeCell ref="B29:E29"/>
    <mergeCell ref="B34:E34"/>
    <mergeCell ref="H19:J19"/>
    <mergeCell ref="B22:E22"/>
    <mergeCell ref="B23:E23"/>
    <mergeCell ref="B30:E30"/>
    <mergeCell ref="B31:E31"/>
    <mergeCell ref="K19:O19"/>
    <mergeCell ref="H20:I20"/>
    <mergeCell ref="K20:L20"/>
    <mergeCell ref="B19:E21"/>
    <mergeCell ref="F19:F21"/>
    <mergeCell ref="G19:G21"/>
    <mergeCell ref="B3:O4"/>
    <mergeCell ref="B7:B8"/>
    <mergeCell ref="C7:C8"/>
    <mergeCell ref="D7:D8"/>
    <mergeCell ref="E7:F7"/>
    <mergeCell ref="B9:B14"/>
    <mergeCell ref="B43:E43"/>
    <mergeCell ref="B37:E37"/>
    <mergeCell ref="B38:E38"/>
    <mergeCell ref="B39:E39"/>
    <mergeCell ref="B40:E40"/>
    <mergeCell ref="B41:E41"/>
    <mergeCell ref="B42:E42"/>
  </mergeCells>
  <printOptions horizontalCentered="1"/>
  <pageMargins left="0.3937007874015748" right="0.3937007874015748" top="0.5905511811023623" bottom="0.3937007874015748" header="0.31496062992125984" footer="0.31496062992125984"/>
  <pageSetup horizontalDpi="600" verticalDpi="600" orientation="landscape" scale="70" r:id="rId1"/>
  <headerFooter alignWithMargins="0">
    <oddHeader>&amp;R&amp;12Región de Aysén</oddHeader>
  </headerFooter>
</worksheet>
</file>

<file path=xl/worksheets/sheet9.xml><?xml version="1.0" encoding="utf-8"?>
<worksheet xmlns="http://schemas.openxmlformats.org/spreadsheetml/2006/main" xmlns:r="http://schemas.openxmlformats.org/officeDocument/2006/relationships">
  <dimension ref="A1:G93"/>
  <sheetViews>
    <sheetView view="pageBreakPreview" zoomScale="80" zoomScaleSheetLayoutView="80" zoomScalePageLayoutView="0" workbookViewId="0" topLeftCell="A1">
      <selection activeCell="A1" sqref="A1"/>
    </sheetView>
  </sheetViews>
  <sheetFormatPr defaultColWidth="11.421875" defaultRowHeight="15"/>
  <cols>
    <col min="1" max="1" width="28.421875" style="2" customWidth="1"/>
    <col min="2" max="5" width="16.7109375" style="2" customWidth="1"/>
    <col min="6" max="6" width="9.7109375" style="2" customWidth="1"/>
    <col min="7" max="7" width="21.421875" style="2" customWidth="1"/>
    <col min="8" max="8" width="15.7109375" style="2" customWidth="1"/>
    <col min="9" max="9" width="18.28125" style="2" bestFit="1" customWidth="1"/>
    <col min="10" max="10" width="16.8515625" style="2" customWidth="1"/>
    <col min="11" max="11" width="15.00390625" style="2" bestFit="1" customWidth="1"/>
    <col min="12" max="16384" width="11.421875" style="2" customWidth="1"/>
  </cols>
  <sheetData>
    <row r="1" ht="15">
      <c r="A1" s="1" t="s">
        <v>49</v>
      </c>
    </row>
    <row r="2" ht="15">
      <c r="A2" s="1"/>
    </row>
    <row r="3" ht="15">
      <c r="A3" s="1" t="s">
        <v>41</v>
      </c>
    </row>
    <row r="4" ht="15">
      <c r="A4" s="1"/>
    </row>
    <row r="5" spans="1:6" ht="15" customHeight="1">
      <c r="A5" s="371" t="s">
        <v>182</v>
      </c>
      <c r="B5" s="371"/>
      <c r="C5" s="371"/>
      <c r="D5" s="371"/>
      <c r="E5" s="371"/>
      <c r="F5" s="371"/>
    </row>
    <row r="6" spans="1:6" ht="15" customHeight="1">
      <c r="A6" s="371"/>
      <c r="B6" s="371"/>
      <c r="C6" s="371"/>
      <c r="D6" s="371"/>
      <c r="E6" s="371"/>
      <c r="F6" s="371"/>
    </row>
    <row r="7" spans="1:6" ht="15">
      <c r="A7" s="371"/>
      <c r="B7" s="371"/>
      <c r="C7" s="371"/>
      <c r="D7" s="371"/>
      <c r="E7" s="371"/>
      <c r="F7" s="371"/>
    </row>
    <row r="8" spans="1:6" ht="15">
      <c r="A8" s="371"/>
      <c r="B8" s="371"/>
      <c r="C8" s="371"/>
      <c r="D8" s="371"/>
      <c r="E8" s="371"/>
      <c r="F8" s="371"/>
    </row>
    <row r="9" spans="1:6" ht="15">
      <c r="A9" s="371"/>
      <c r="B9" s="371"/>
      <c r="C9" s="371"/>
      <c r="D9" s="371"/>
      <c r="E9" s="371"/>
      <c r="F9" s="371"/>
    </row>
    <row r="10" spans="1:6" ht="15">
      <c r="A10" s="371"/>
      <c r="B10" s="371"/>
      <c r="C10" s="371"/>
      <c r="D10" s="371"/>
      <c r="E10" s="371"/>
      <c r="F10" s="371"/>
    </row>
    <row r="11" spans="1:6" ht="15">
      <c r="A11" s="371"/>
      <c r="B11" s="371"/>
      <c r="C11" s="371"/>
      <c r="D11" s="371"/>
      <c r="E11" s="371"/>
      <c r="F11" s="371"/>
    </row>
    <row r="12" spans="1:6" ht="15">
      <c r="A12" s="371"/>
      <c r="B12" s="371"/>
      <c r="C12" s="371"/>
      <c r="D12" s="371"/>
      <c r="E12" s="371"/>
      <c r="F12" s="371"/>
    </row>
    <row r="13" spans="1:6" ht="15">
      <c r="A13" s="36"/>
      <c r="B13" s="36"/>
      <c r="C13" s="36"/>
      <c r="D13" s="36"/>
      <c r="E13" s="36"/>
      <c r="F13" s="36"/>
    </row>
    <row r="14" ht="15">
      <c r="A14" s="26" t="s">
        <v>180</v>
      </c>
    </row>
    <row r="15" spans="1:5" ht="15">
      <c r="A15" s="3" t="s">
        <v>179</v>
      </c>
      <c r="B15" s="3" t="s">
        <v>29</v>
      </c>
      <c r="C15" s="3" t="s">
        <v>65</v>
      </c>
      <c r="D15" s="3" t="s">
        <v>30</v>
      </c>
      <c r="E15" s="3" t="s">
        <v>62</v>
      </c>
    </row>
    <row r="16" spans="1:5" ht="15" customHeight="1">
      <c r="A16" s="29" t="s">
        <v>36</v>
      </c>
      <c r="B16" s="31">
        <v>37842.640199667956</v>
      </c>
      <c r="C16" s="30">
        <f>B16/$B$28</f>
        <v>0.6818378873640712</v>
      </c>
      <c r="D16" s="31">
        <v>2706038.8198307166</v>
      </c>
      <c r="E16" s="30">
        <f>B16/D16</f>
        <v>0.013984514901392029</v>
      </c>
    </row>
    <row r="17" spans="1:5" ht="15">
      <c r="A17" s="29" t="s">
        <v>35</v>
      </c>
      <c r="B17" s="31">
        <v>16568.96999979046</v>
      </c>
      <c r="C17" s="30">
        <f aca="true" t="shared" si="0" ref="C17:C28">B17/$B$28</f>
        <v>0.2985349711554991</v>
      </c>
      <c r="D17" s="31">
        <v>513190.82013781375</v>
      </c>
      <c r="E17" s="30">
        <f aca="true" t="shared" si="1" ref="E17:E28">B17/D17</f>
        <v>0.03228617767430248</v>
      </c>
    </row>
    <row r="18" spans="1:5" ht="15" customHeight="1">
      <c r="A18" s="29" t="s">
        <v>68</v>
      </c>
      <c r="B18" s="31">
        <v>448.85</v>
      </c>
      <c r="C18" s="30">
        <f t="shared" si="0"/>
        <v>0.008087251157123247</v>
      </c>
      <c r="D18" s="31">
        <v>480602.55000000005</v>
      </c>
      <c r="E18" s="30">
        <f t="shared" si="1"/>
        <v>0.00093393179041601</v>
      </c>
    </row>
    <row r="19" spans="1:5" ht="15" customHeight="1">
      <c r="A19" s="29" t="s">
        <v>33</v>
      </c>
      <c r="B19" s="31">
        <v>188.73000000000002</v>
      </c>
      <c r="C19" s="30">
        <f t="shared" si="0"/>
        <v>0.0034004832591820666</v>
      </c>
      <c r="D19" s="31">
        <v>71389.60000000002</v>
      </c>
      <c r="E19" s="30">
        <f t="shared" si="1"/>
        <v>0.0026436623821957253</v>
      </c>
    </row>
    <row r="20" spans="1:5" ht="15" customHeight="1">
      <c r="A20" s="29" t="s">
        <v>31</v>
      </c>
      <c r="B20" s="31">
        <v>156.36790087509</v>
      </c>
      <c r="C20" s="30">
        <f t="shared" si="0"/>
        <v>0.002817392196254884</v>
      </c>
      <c r="D20" s="31">
        <v>95953.72188329409</v>
      </c>
      <c r="E20" s="30">
        <f t="shared" si="1"/>
        <v>0.0016296178804327782</v>
      </c>
    </row>
    <row r="21" spans="1:5" ht="15">
      <c r="A21" s="29" t="s">
        <v>32</v>
      </c>
      <c r="B21" s="31">
        <v>148.16000022924098</v>
      </c>
      <c r="C21" s="30">
        <f t="shared" si="0"/>
        <v>0.002669504585704154</v>
      </c>
      <c r="D21" s="31">
        <v>310046.53024562844</v>
      </c>
      <c r="E21" s="30">
        <f t="shared" si="1"/>
        <v>0.0004778637584231762</v>
      </c>
    </row>
    <row r="22" spans="1:5" ht="15">
      <c r="A22" s="29" t="s">
        <v>178</v>
      </c>
      <c r="B22" s="31">
        <v>133.92000051034</v>
      </c>
      <c r="C22" s="30">
        <f t="shared" si="0"/>
        <v>0.0024129323361684147</v>
      </c>
      <c r="D22" s="31">
        <v>16138.200179683308</v>
      </c>
      <c r="E22" s="30">
        <f t="shared" si="1"/>
        <v>0.008298323172303593</v>
      </c>
    </row>
    <row r="23" spans="1:5" ht="15">
      <c r="A23" s="29" t="s">
        <v>37</v>
      </c>
      <c r="B23" s="31">
        <v>5.196799984503</v>
      </c>
      <c r="C23" s="30">
        <f t="shared" si="0"/>
        <v>9.363445847835571E-05</v>
      </c>
      <c r="D23" s="31">
        <v>2176.41010581238</v>
      </c>
      <c r="E23" s="30">
        <f t="shared" si="1"/>
        <v>0.002387785266491956</v>
      </c>
    </row>
    <row r="24" spans="1:5" ht="15">
      <c r="A24" s="29" t="s">
        <v>34</v>
      </c>
      <c r="B24" s="31">
        <v>4.6</v>
      </c>
      <c r="C24" s="30">
        <f t="shared" si="0"/>
        <v>8.2881486738926E-05</v>
      </c>
      <c r="D24" s="31">
        <v>69998.01</v>
      </c>
      <c r="E24" s="30">
        <f t="shared" si="1"/>
        <v>6.571615393066175E-05</v>
      </c>
    </row>
    <row r="25" spans="1:5" ht="15" customHeight="1">
      <c r="A25" s="29" t="s">
        <v>40</v>
      </c>
      <c r="B25" s="172">
        <v>3</v>
      </c>
      <c r="C25" s="32">
        <f t="shared" si="0"/>
        <v>5.405314352538652E-05</v>
      </c>
      <c r="D25" s="172">
        <v>42511.08001550114</v>
      </c>
      <c r="E25" s="32">
        <f t="shared" si="1"/>
        <v>7.056983729667859E-05</v>
      </c>
    </row>
    <row r="26" spans="1:5" ht="15">
      <c r="A26" s="29" t="s">
        <v>39</v>
      </c>
      <c r="B26" s="31">
        <v>0.5</v>
      </c>
      <c r="C26" s="30">
        <f t="shared" si="0"/>
        <v>9.008857254231088E-06</v>
      </c>
      <c r="D26" s="31">
        <v>3103.1300078060976</v>
      </c>
      <c r="E26" s="30">
        <f t="shared" si="1"/>
        <v>0.00016112763523997445</v>
      </c>
    </row>
    <row r="27" spans="1:5" ht="15">
      <c r="A27" s="29" t="s">
        <v>38</v>
      </c>
      <c r="B27" s="31">
        <v>0</v>
      </c>
      <c r="C27" s="30">
        <f t="shared" si="0"/>
        <v>0</v>
      </c>
      <c r="D27" s="31">
        <v>130440.83999999991</v>
      </c>
      <c r="E27" s="30">
        <f t="shared" si="1"/>
        <v>0</v>
      </c>
    </row>
    <row r="28" spans="1:5" ht="15">
      <c r="A28" s="167" t="s">
        <v>2</v>
      </c>
      <c r="B28" s="34">
        <f>SUM(B16:B27)</f>
        <v>55500.93490105759</v>
      </c>
      <c r="C28" s="33">
        <f t="shared" si="0"/>
        <v>1</v>
      </c>
      <c r="D28" s="34">
        <f>SUM(D16:D27)</f>
        <v>4441589.712406256</v>
      </c>
      <c r="E28" s="33">
        <f t="shared" si="1"/>
        <v>0.012495736548117508</v>
      </c>
    </row>
    <row r="29" spans="1:6" ht="15" customHeight="1">
      <c r="A29" s="409" t="s">
        <v>28</v>
      </c>
      <c r="B29" s="409"/>
      <c r="C29" s="409"/>
      <c r="D29" s="409"/>
      <c r="E29" s="409"/>
      <c r="F29" s="409"/>
    </row>
    <row r="30" spans="1:6" ht="15" customHeight="1">
      <c r="A30" s="409"/>
      <c r="B30" s="409"/>
      <c r="C30" s="409"/>
      <c r="D30" s="409"/>
      <c r="E30" s="409"/>
      <c r="F30" s="409"/>
    </row>
    <row r="31" spans="1:6" ht="15" customHeight="1">
      <c r="A31" s="35"/>
      <c r="B31" s="35"/>
      <c r="C31" s="35"/>
      <c r="D31" s="35"/>
      <c r="E31" s="35"/>
      <c r="F31" s="35"/>
    </row>
    <row r="32" spans="1:6" ht="15" customHeight="1">
      <c r="A32" s="440" t="s">
        <v>181</v>
      </c>
      <c r="B32" s="371"/>
      <c r="C32" s="371"/>
      <c r="D32" s="371"/>
      <c r="E32" s="371"/>
      <c r="F32" s="371"/>
    </row>
    <row r="33" spans="1:6" ht="15" customHeight="1">
      <c r="A33" s="371"/>
      <c r="B33" s="371"/>
      <c r="C33" s="371"/>
      <c r="D33" s="371"/>
      <c r="E33" s="371"/>
      <c r="F33" s="371"/>
    </row>
    <row r="34" spans="1:6" ht="15" customHeight="1">
      <c r="A34" s="371"/>
      <c r="B34" s="371"/>
      <c r="C34" s="371"/>
      <c r="D34" s="371"/>
      <c r="E34" s="371"/>
      <c r="F34" s="371"/>
    </row>
    <row r="35" spans="1:6" ht="15">
      <c r="A35" s="371"/>
      <c r="B35" s="371"/>
      <c r="C35" s="371"/>
      <c r="D35" s="371"/>
      <c r="E35" s="371"/>
      <c r="F35" s="371"/>
    </row>
    <row r="36" spans="1:6" ht="15">
      <c r="A36" s="371"/>
      <c r="B36" s="371"/>
      <c r="C36" s="371"/>
      <c r="D36" s="371"/>
      <c r="E36" s="371"/>
      <c r="F36" s="371"/>
    </row>
    <row r="37" spans="1:6" ht="15">
      <c r="A37" s="36"/>
      <c r="B37" s="36"/>
      <c r="C37" s="36"/>
      <c r="D37" s="36"/>
      <c r="E37" s="36"/>
      <c r="F37" s="36"/>
    </row>
    <row r="38" spans="1:6" ht="15" customHeight="1">
      <c r="A38" s="26" t="s">
        <v>115</v>
      </c>
      <c r="B38" s="37"/>
      <c r="C38" s="37"/>
      <c r="D38" s="37"/>
      <c r="E38" s="37"/>
      <c r="F38" s="37"/>
    </row>
    <row r="39" spans="1:5" ht="15" customHeight="1">
      <c r="A39" s="3" t="s">
        <v>116</v>
      </c>
      <c r="B39" s="3" t="s">
        <v>29</v>
      </c>
      <c r="C39" s="3" t="s">
        <v>66</v>
      </c>
      <c r="D39" s="3" t="s">
        <v>30</v>
      </c>
      <c r="E39" s="3" t="s">
        <v>62</v>
      </c>
    </row>
    <row r="40" spans="1:5" ht="15" customHeight="1">
      <c r="A40" s="29" t="s">
        <v>111</v>
      </c>
      <c r="B40" s="31">
        <v>16496.970342593</v>
      </c>
      <c r="C40" s="5">
        <f aca="true" t="shared" si="2" ref="C40:C45">B40/$B$45</f>
        <v>0.43593603024394023</v>
      </c>
      <c r="D40" s="31">
        <v>19895.530330537582</v>
      </c>
      <c r="E40" s="30">
        <f aca="true" t="shared" si="3" ref="E40:E45">B40/D40</f>
        <v>0.8291797237127102</v>
      </c>
    </row>
    <row r="41" spans="1:5" ht="15" customHeight="1">
      <c r="A41" s="29" t="s">
        <v>112</v>
      </c>
      <c r="B41" s="31">
        <v>7356.469902615</v>
      </c>
      <c r="C41" s="5">
        <f t="shared" si="2"/>
        <v>0.1943963175877868</v>
      </c>
      <c r="D41" s="31">
        <v>44718.649840914884</v>
      </c>
      <c r="E41" s="30">
        <f t="shared" si="3"/>
        <v>0.1645056353173765</v>
      </c>
    </row>
    <row r="42" spans="1:7" ht="15">
      <c r="A42" s="29" t="s">
        <v>113</v>
      </c>
      <c r="B42" s="31">
        <v>3446.009990214</v>
      </c>
      <c r="C42" s="5">
        <f t="shared" si="2"/>
        <v>0.09106156367610514</v>
      </c>
      <c r="D42" s="31">
        <v>26439.120003688276</v>
      </c>
      <c r="E42" s="30">
        <f t="shared" si="3"/>
        <v>0.130337544885506</v>
      </c>
      <c r="G42" s="108"/>
    </row>
    <row r="43" spans="1:7" ht="15" customHeight="1">
      <c r="A43" s="29" t="s">
        <v>114</v>
      </c>
      <c r="B43" s="31">
        <v>1281.310000012</v>
      </c>
      <c r="C43" s="5">
        <f t="shared" si="2"/>
        <v>0.03385889550125106</v>
      </c>
      <c r="D43" s="31">
        <v>1614019.0496791766</v>
      </c>
      <c r="E43" s="30">
        <f t="shared" si="3"/>
        <v>0.0007938629970115222</v>
      </c>
      <c r="G43" s="108"/>
    </row>
    <row r="44" spans="1:7" ht="15" customHeight="1">
      <c r="A44" s="29" t="s">
        <v>6</v>
      </c>
      <c r="B44" s="31">
        <v>9261.879964233958</v>
      </c>
      <c r="C44" s="5">
        <f t="shared" si="2"/>
        <v>0.24474719299091677</v>
      </c>
      <c r="D44" s="31">
        <v>1000966.4699763991</v>
      </c>
      <c r="E44" s="30">
        <f t="shared" si="3"/>
        <v>0.009252937278161111</v>
      </c>
      <c r="G44" s="108"/>
    </row>
    <row r="45" spans="1:5" ht="15" customHeight="1">
      <c r="A45" s="167" t="s">
        <v>2</v>
      </c>
      <c r="B45" s="34">
        <v>37842.640199667956</v>
      </c>
      <c r="C45" s="33">
        <f t="shared" si="2"/>
        <v>1</v>
      </c>
      <c r="D45" s="176">
        <v>2706038.8198307166</v>
      </c>
      <c r="E45" s="33">
        <f t="shared" si="3"/>
        <v>0.013984514901392029</v>
      </c>
    </row>
    <row r="46" spans="1:6" ht="15">
      <c r="A46" s="409" t="s">
        <v>28</v>
      </c>
      <c r="B46" s="409"/>
      <c r="C46" s="409"/>
      <c r="D46" s="409"/>
      <c r="E46" s="409"/>
      <c r="F46" s="409"/>
    </row>
    <row r="47" spans="1:6" ht="15" customHeight="1">
      <c r="A47" s="409"/>
      <c r="B47" s="409"/>
      <c r="C47" s="409"/>
      <c r="D47" s="409"/>
      <c r="E47" s="409"/>
      <c r="F47" s="409"/>
    </row>
    <row r="48" spans="1:6" ht="15" customHeight="1">
      <c r="A48" s="111"/>
      <c r="B48" s="111"/>
      <c r="C48" s="111"/>
      <c r="D48" s="111"/>
      <c r="E48" s="111"/>
      <c r="F48" s="111"/>
    </row>
    <row r="49" spans="1:6" ht="15" customHeight="1">
      <c r="A49" s="111"/>
      <c r="B49" s="111"/>
      <c r="C49" s="111"/>
      <c r="D49" s="111"/>
      <c r="E49" s="111"/>
      <c r="F49" s="111"/>
    </row>
    <row r="50" spans="1:6" ht="15" customHeight="1">
      <c r="A50" s="111"/>
      <c r="B50" s="111"/>
      <c r="C50" s="111"/>
      <c r="D50" s="111"/>
      <c r="E50" s="111"/>
      <c r="F50" s="111"/>
    </row>
    <row r="51" spans="1:6" ht="15" customHeight="1">
      <c r="A51" s="111"/>
      <c r="B51" s="111"/>
      <c r="C51" s="111"/>
      <c r="D51" s="111"/>
      <c r="E51" s="111"/>
      <c r="F51" s="111"/>
    </row>
    <row r="52" spans="1:6" ht="15" customHeight="1">
      <c r="A52" s="111"/>
      <c r="B52" s="111"/>
      <c r="C52" s="111"/>
      <c r="D52" s="111"/>
      <c r="E52" s="111"/>
      <c r="F52" s="111"/>
    </row>
    <row r="53" spans="1:6" ht="15" customHeight="1">
      <c r="A53" s="111"/>
      <c r="B53" s="111"/>
      <c r="C53" s="111"/>
      <c r="D53" s="111"/>
      <c r="E53" s="111"/>
      <c r="F53" s="111"/>
    </row>
    <row r="54" spans="1:6" ht="15" customHeight="1">
      <c r="A54" s="111"/>
      <c r="B54" s="111"/>
      <c r="C54" s="111"/>
      <c r="D54" s="111"/>
      <c r="E54" s="111"/>
      <c r="F54" s="111"/>
    </row>
    <row r="55" spans="1:6" ht="15" customHeight="1">
      <c r="A55" s="110"/>
      <c r="B55" s="110"/>
      <c r="C55" s="110"/>
      <c r="D55" s="110"/>
      <c r="E55" s="110"/>
      <c r="F55" s="110"/>
    </row>
    <row r="56" spans="1:6" ht="15">
      <c r="A56" s="1" t="s">
        <v>49</v>
      </c>
      <c r="B56" s="36"/>
      <c r="C56" s="38"/>
      <c r="D56" s="39"/>
      <c r="E56" s="39"/>
      <c r="F56" s="39"/>
    </row>
    <row r="57" spans="1:6" ht="15" customHeight="1">
      <c r="A57" s="36"/>
      <c r="B57" s="36"/>
      <c r="C57" s="38"/>
      <c r="D57" s="39"/>
      <c r="E57" s="39"/>
      <c r="F57" s="39"/>
    </row>
    <row r="58" spans="1:6" ht="15" customHeight="1">
      <c r="A58" s="441" t="s">
        <v>117</v>
      </c>
      <c r="B58" s="441"/>
      <c r="C58" s="441"/>
      <c r="D58" s="441"/>
      <c r="E58" s="441"/>
      <c r="F58" s="441"/>
    </row>
    <row r="59" spans="1:6" ht="15" customHeight="1">
      <c r="A59" s="441"/>
      <c r="B59" s="441"/>
      <c r="C59" s="441"/>
      <c r="D59" s="441"/>
      <c r="E59" s="441"/>
      <c r="F59" s="441"/>
    </row>
    <row r="60" spans="1:6" ht="15" customHeight="1">
      <c r="A60" s="441"/>
      <c r="B60" s="441"/>
      <c r="C60" s="441"/>
      <c r="D60" s="441"/>
      <c r="E60" s="441"/>
      <c r="F60" s="441"/>
    </row>
    <row r="61" spans="1:6" ht="15">
      <c r="A61" s="441"/>
      <c r="B61" s="441"/>
      <c r="C61" s="441"/>
      <c r="D61" s="441"/>
      <c r="E61" s="441"/>
      <c r="F61" s="441"/>
    </row>
    <row r="62" spans="1:6" ht="15">
      <c r="A62" s="441"/>
      <c r="B62" s="441"/>
      <c r="C62" s="441"/>
      <c r="D62" s="441"/>
      <c r="E62" s="441"/>
      <c r="F62" s="441"/>
    </row>
    <row r="63" spans="1:6" ht="15">
      <c r="A63" s="39"/>
      <c r="B63" s="39"/>
      <c r="C63" s="39"/>
      <c r="D63" s="39"/>
      <c r="E63" s="39"/>
      <c r="F63" s="39"/>
    </row>
    <row r="64" ht="15">
      <c r="A64" s="1" t="s">
        <v>102</v>
      </c>
    </row>
    <row r="65" spans="1:5" ht="15">
      <c r="A65" s="3" t="s">
        <v>42</v>
      </c>
      <c r="B65" s="3" t="s">
        <v>29</v>
      </c>
      <c r="C65" s="3" t="s">
        <v>66</v>
      </c>
      <c r="D65" s="3" t="s">
        <v>61</v>
      </c>
      <c r="E65" s="3" t="s">
        <v>62</v>
      </c>
    </row>
    <row r="66" spans="1:5" ht="15">
      <c r="A66" s="29" t="s">
        <v>118</v>
      </c>
      <c r="B66" s="31">
        <v>12593.809997940598</v>
      </c>
      <c r="C66" s="30">
        <f>B66/$B$70</f>
        <v>0.7600840606326081</v>
      </c>
      <c r="D66" s="31">
        <v>174619.7601275341</v>
      </c>
      <c r="E66" s="30">
        <f>B66/D66</f>
        <v>0.07212133374105352</v>
      </c>
    </row>
    <row r="67" spans="1:5" ht="15">
      <c r="A67" s="29" t="s">
        <v>119</v>
      </c>
      <c r="B67" s="31">
        <v>1544.76000116276</v>
      </c>
      <c r="C67" s="30">
        <f>B67/$B$70</f>
        <v>0.09323210804185751</v>
      </c>
      <c r="D67" s="31">
        <v>18894.360000873232</v>
      </c>
      <c r="E67" s="30">
        <f>B67/D67</f>
        <v>0.08175773093618237</v>
      </c>
    </row>
    <row r="68" spans="1:5" ht="15">
      <c r="A68" s="29" t="s">
        <v>101</v>
      </c>
      <c r="B68" s="31">
        <v>1424.7500001197</v>
      </c>
      <c r="C68" s="30">
        <f>B68/$B$70</f>
        <v>0.08598905062521799</v>
      </c>
      <c r="D68" s="31">
        <v>60659.980015267065</v>
      </c>
      <c r="E68" s="30">
        <f>B68/D68</f>
        <v>0.023487478890713696</v>
      </c>
    </row>
    <row r="69" spans="1:5" ht="15">
      <c r="A69" s="29" t="s">
        <v>6</v>
      </c>
      <c r="B69" s="31">
        <v>1005.7</v>
      </c>
      <c r="C69" s="30">
        <f>B69/$B$70</f>
        <v>0.060697798355161404</v>
      </c>
      <c r="D69" s="31">
        <v>259016.7</v>
      </c>
      <c r="E69" s="30">
        <f>B69/D69</f>
        <v>0.0038827612273648767</v>
      </c>
    </row>
    <row r="70" spans="1:5" ht="15">
      <c r="A70" s="168" t="s">
        <v>2</v>
      </c>
      <c r="B70" s="34">
        <v>16568.96999979046</v>
      </c>
      <c r="C70" s="33">
        <f>B70/$B$70</f>
        <v>1</v>
      </c>
      <c r="D70" s="34">
        <v>513190.82013781375</v>
      </c>
      <c r="E70" s="33">
        <f>B70/D70</f>
        <v>0.03228617767430248</v>
      </c>
    </row>
    <row r="71" spans="1:7" ht="15" customHeight="1">
      <c r="A71" s="409" t="s">
        <v>28</v>
      </c>
      <c r="B71" s="409"/>
      <c r="C71" s="409"/>
      <c r="D71" s="409"/>
      <c r="E71" s="409"/>
      <c r="F71" s="409"/>
      <c r="G71" s="40"/>
    </row>
    <row r="72" spans="1:7" ht="15">
      <c r="A72" s="409"/>
      <c r="B72" s="409"/>
      <c r="C72" s="409"/>
      <c r="D72" s="409"/>
      <c r="E72" s="409"/>
      <c r="F72" s="409"/>
      <c r="G72" s="40"/>
    </row>
    <row r="74" spans="1:6" ht="15.75" customHeight="1">
      <c r="A74" s="440" t="s">
        <v>183</v>
      </c>
      <c r="B74" s="371"/>
      <c r="C74" s="371"/>
      <c r="D74" s="371"/>
      <c r="E74" s="371"/>
      <c r="F74" s="371"/>
    </row>
    <row r="75" spans="1:6" ht="15">
      <c r="A75" s="371"/>
      <c r="B75" s="371"/>
      <c r="C75" s="371"/>
      <c r="D75" s="371"/>
      <c r="E75" s="371"/>
      <c r="F75" s="371"/>
    </row>
    <row r="76" spans="1:6" ht="15">
      <c r="A76" s="371"/>
      <c r="B76" s="371"/>
      <c r="C76" s="371"/>
      <c r="D76" s="371"/>
      <c r="E76" s="371"/>
      <c r="F76" s="371"/>
    </row>
    <row r="77" spans="1:6" ht="15">
      <c r="A77" s="371"/>
      <c r="B77" s="371"/>
      <c r="C77" s="371"/>
      <c r="D77" s="371"/>
      <c r="E77" s="371"/>
      <c r="F77" s="371"/>
    </row>
    <row r="79" ht="15">
      <c r="A79" s="1" t="s">
        <v>103</v>
      </c>
    </row>
    <row r="80" spans="1:5" ht="15">
      <c r="A80" s="168" t="s">
        <v>42</v>
      </c>
      <c r="B80" s="168" t="s">
        <v>29</v>
      </c>
      <c r="C80" s="168" t="s">
        <v>66</v>
      </c>
      <c r="D80" s="168" t="s">
        <v>61</v>
      </c>
      <c r="E80" s="168" t="s">
        <v>62</v>
      </c>
    </row>
    <row r="81" spans="1:5" ht="15">
      <c r="A81" s="29" t="s">
        <v>108</v>
      </c>
      <c r="B81" s="31">
        <v>2123024.3770726</v>
      </c>
      <c r="C81" s="30">
        <f aca="true" t="shared" si="4" ref="C81:C86">B81/$B$86</f>
        <v>0.47947692750037746</v>
      </c>
      <c r="D81" s="31">
        <v>4537945.053457188</v>
      </c>
      <c r="E81" s="30">
        <f aca="true" t="shared" si="5" ref="E81:E86">B81/D81</f>
        <v>0.4678382730648524</v>
      </c>
    </row>
    <row r="82" spans="1:5" ht="15">
      <c r="A82" s="29" t="s">
        <v>104</v>
      </c>
      <c r="B82" s="31">
        <v>1300058.70067969</v>
      </c>
      <c r="C82" s="30">
        <f t="shared" si="4"/>
        <v>0.2936132802354131</v>
      </c>
      <c r="D82" s="31">
        <v>3403260.9293763856</v>
      </c>
      <c r="E82" s="30">
        <f t="shared" si="5"/>
        <v>0.38200382740500394</v>
      </c>
    </row>
    <row r="83" spans="1:5" ht="15">
      <c r="A83" s="29" t="s">
        <v>106</v>
      </c>
      <c r="B83" s="31">
        <v>499343.02094127</v>
      </c>
      <c r="C83" s="30">
        <f t="shared" si="4"/>
        <v>0.1127747095300966</v>
      </c>
      <c r="D83" s="31">
        <v>514462.7908646947</v>
      </c>
      <c r="E83" s="30">
        <f t="shared" si="5"/>
        <v>0.9706105666106352</v>
      </c>
    </row>
    <row r="84" spans="1:5" ht="15">
      <c r="A84" s="29" t="s">
        <v>105</v>
      </c>
      <c r="B84" s="31">
        <v>479953.5026866499</v>
      </c>
      <c r="C84" s="30">
        <f t="shared" si="4"/>
        <v>0.1083956610656334</v>
      </c>
      <c r="D84" s="31">
        <v>1267666.4121624115</v>
      </c>
      <c r="E84" s="30">
        <f t="shared" si="5"/>
        <v>0.37861183201023313</v>
      </c>
    </row>
    <row r="85" spans="1:5" ht="15">
      <c r="A85" s="29" t="s">
        <v>6</v>
      </c>
      <c r="B85" s="31">
        <v>25412.96861978993</v>
      </c>
      <c r="C85" s="30">
        <f t="shared" si="4"/>
        <v>0.005739421668479363</v>
      </c>
      <c r="D85" s="31">
        <v>3468471.0241393186</v>
      </c>
      <c r="E85" s="30">
        <f t="shared" si="5"/>
        <v>0.007326850489141974</v>
      </c>
    </row>
    <row r="86" spans="1:5" ht="15">
      <c r="A86" s="168" t="s">
        <v>2</v>
      </c>
      <c r="B86" s="34">
        <v>4427792.57</v>
      </c>
      <c r="C86" s="33">
        <f t="shared" si="4"/>
        <v>1</v>
      </c>
      <c r="D86" s="34">
        <v>13191806.209999999</v>
      </c>
      <c r="E86" s="33">
        <f t="shared" si="5"/>
        <v>0.335647181251308</v>
      </c>
    </row>
    <row r="87" spans="1:6" ht="15">
      <c r="A87" s="409" t="s">
        <v>28</v>
      </c>
      <c r="B87" s="409"/>
      <c r="C87" s="409"/>
      <c r="D87" s="409"/>
      <c r="E87" s="409"/>
      <c r="F87" s="409"/>
    </row>
    <row r="88" spans="1:6" ht="15">
      <c r="A88" s="409"/>
      <c r="B88" s="409"/>
      <c r="C88" s="409"/>
      <c r="D88" s="409"/>
      <c r="E88" s="409"/>
      <c r="F88" s="409"/>
    </row>
    <row r="92" ht="15" customHeight="1">
      <c r="G92" s="40"/>
    </row>
    <row r="93" ht="15">
      <c r="G93" s="40"/>
    </row>
  </sheetData>
  <sheetProtection/>
  <mergeCells count="8">
    <mergeCell ref="A87:F88"/>
    <mergeCell ref="A74:F77"/>
    <mergeCell ref="A5:F12"/>
    <mergeCell ref="A46:F47"/>
    <mergeCell ref="A71:F72"/>
    <mergeCell ref="A29:F30"/>
    <mergeCell ref="A32:F36"/>
    <mergeCell ref="A58:F62"/>
  </mergeCells>
  <printOptions horizontalCentered="1"/>
  <pageMargins left="0.5905511811023623" right="0.5905511811023623" top="0.5905511811023623" bottom="0.5905511811023623" header="0.31496062992125984" footer="0.31496062992125984"/>
  <pageSetup horizontalDpi="600" verticalDpi="600" orientation="portrait" scale="75" r:id="rId1"/>
  <headerFooter>
    <oddHeader>&amp;R&amp;12Región de Aysén, Información Censo 2007</oddHeader>
  </headerFooter>
  <rowBreaks count="1" manualBreakCount="1">
    <brk id="55"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Bravo Rodríguez</dc:creator>
  <cp:keywords/>
  <dc:description/>
  <cp:lastModifiedBy>Liliana Yáñez Barrios</cp:lastModifiedBy>
  <cp:lastPrinted>2020-01-24T17:40:14Z</cp:lastPrinted>
  <dcterms:created xsi:type="dcterms:W3CDTF">2013-06-10T19:00:49Z</dcterms:created>
  <dcterms:modified xsi:type="dcterms:W3CDTF">2020-01-24T17:40:27Z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