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12" windowHeight="7380" activeTab="0"/>
  </bookViews>
  <sheets>
    <sheet name="Portada Ficha Regional" sheetId="1" r:id="rId1"/>
    <sheet name="Economía regional" sheetId="2" r:id="rId2"/>
    <sheet name="Antecedentes sociales" sheetId="3" r:id="rId3"/>
    <sheet name="Antecedentes ambientales" sheetId="4" r:id="rId4"/>
    <sheet name="Aspectos GyD - Perfil productor" sheetId="5" r:id="rId5"/>
    <sheet name="Cultivos Información Anual" sheetId="6" r:id="rId6"/>
    <sheet name="Ganadería y Riego" sheetId="7" r:id="rId7"/>
    <sheet name="Exportaciones" sheetId="8" r:id="rId8"/>
    <sheet name="Cultivos Información Censal" sheetId="9" r:id="rId9"/>
    <sheet name="División Político-Adminisrativa" sheetId="10" r:id="rId10"/>
    <sheet name="Autoridades" sheetId="11" r:id="rId11"/>
  </sheets>
  <externalReferences>
    <externalReference r:id="rId14"/>
    <externalReference r:id="rId15"/>
    <externalReference r:id="rId16"/>
  </externalReferences>
  <definedNames>
    <definedName name="_Order1" hidden="1">255</definedName>
    <definedName name="_Sort" localSheetId="7" hidden="1">'[1]Página 7'!#REF!</definedName>
    <definedName name="_Sort" hidden="1">'[1]Página 7'!#REF!</definedName>
    <definedName name="_xlfn.IFERROR" hidden="1">#NAME?</definedName>
    <definedName name="_xlnm.Print_Area" localSheetId="2">'Antecedentes sociales'!$A$1:$G$23</definedName>
    <definedName name="_xlnm.Print_Area" localSheetId="4">'Aspectos GyD - Perfil productor'!$A$1:$I$37</definedName>
    <definedName name="_xlnm.Print_Area" localSheetId="10">'Autoridades'!$A$1:$F$35</definedName>
    <definedName name="_xlnm.Print_Area" localSheetId="5">'Cultivos Información Anual'!$A$1:$F$106</definedName>
    <definedName name="_xlnm.Print_Area" localSheetId="8">'Cultivos Información Censal'!$A$1:$F$86</definedName>
    <definedName name="_xlnm.Print_Area" localSheetId="9">'División Político-Adminisrativa'!$A$1:$E$29</definedName>
    <definedName name="_xlnm.Print_Area" localSheetId="1">'Economía regional'!$A$1:$J$127</definedName>
    <definedName name="_xlnm.Print_Area" localSheetId="7">'Exportaciones'!$B$1:$O$52</definedName>
    <definedName name="_xlnm.Print_Area" localSheetId="6">'Ganadería y Riego'!$A$1:$H$112</definedName>
    <definedName name="_xlnm.Print_Area" localSheetId="0">'Portada Ficha Regional'!$A$1:$H$85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7">OFFSET(#REF!,0,0,COUNTA(#REF!),COUNTA(#REF!))</definedName>
    <definedName name="rangotd">OFFSET(#REF!,0,0,COUNTA(#REF!),COUNTA(#REF!))</definedName>
    <definedName name="sin_transacciones" localSheetId="7">#REF!</definedName>
    <definedName name="sin_transacciones">#REF!</definedName>
  </definedNames>
  <calcPr fullCalcOnLoad="1"/>
</workbook>
</file>

<file path=xl/sharedStrings.xml><?xml version="1.0" encoding="utf-8"?>
<sst xmlns="http://schemas.openxmlformats.org/spreadsheetml/2006/main" count="807" uniqueCount="513">
  <si>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</si>
  <si>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</si>
  <si>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</si>
  <si>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</si>
  <si>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</si>
  <si>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</si>
  <si>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</si>
  <si>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</si>
  <si>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</si>
  <si>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</si>
  <si>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</si>
  <si>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</si>
  <si>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</si>
  <si>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</si>
  <si>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</si>
  <si>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</si>
  <si>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Rural</t>
  </si>
  <si>
    <t>Total regional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</si>
  <si>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</si>
  <si>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</si>
  <si>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</si>
  <si>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</si>
  <si>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</si>
  <si>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</si>
  <si>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</si>
  <si>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</si>
  <si>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</si>
  <si>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</si>
  <si>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</si>
  <si>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</si>
  <si>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</si>
  <si>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</si>
  <si>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</si>
  <si>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</si>
  <si>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</si>
  <si>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</si>
  <si>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</si>
  <si>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</si>
  <si>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</si>
  <si>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</si>
  <si>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</si>
  <si>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</si>
  <si>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</si>
  <si>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</si>
  <si>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UDI</t>
  </si>
  <si>
    <t>Provincia</t>
  </si>
  <si>
    <t>Partido</t>
  </si>
  <si>
    <t>RN</t>
  </si>
  <si>
    <t>Comuna</t>
  </si>
  <si>
    <t>Ovinos</t>
  </si>
  <si>
    <t>Conejos</t>
  </si>
  <si>
    <t>Caprinos</t>
  </si>
  <si>
    <t>Cerdos</t>
  </si>
  <si>
    <t>Bovinos</t>
  </si>
  <si>
    <t>CULTIVOS</t>
  </si>
  <si>
    <t>GANADERÍA</t>
  </si>
  <si>
    <t>RIEGO</t>
  </si>
  <si>
    <t>Provincia y total</t>
  </si>
  <si>
    <t>Total Regado</t>
  </si>
  <si>
    <t>ECONOMÍA REGIONAL</t>
  </si>
  <si>
    <t>Otro tradicional</t>
  </si>
  <si>
    <t>Micro aspersión y microjet</t>
  </si>
  <si>
    <t>PERFIL DE PRODUCTORES</t>
  </si>
  <si>
    <t>ASPECTOS GEOGRÁFICOS Y DEMOGRÁFICOS</t>
  </si>
  <si>
    <t>AUTORIDADES</t>
  </si>
  <si>
    <t>M</t>
  </si>
  <si>
    <t>Región/País</t>
  </si>
  <si>
    <t>DIVISIÓN POLÍTICO-ADMINISTRATIVA</t>
  </si>
  <si>
    <t>Comunas</t>
  </si>
  <si>
    <t>Cultivo/Región</t>
  </si>
  <si>
    <t>Especie/Región</t>
  </si>
  <si>
    <t>Olivo</t>
  </si>
  <si>
    <t>País</t>
  </si>
  <si>
    <t>Cereales</t>
  </si>
  <si>
    <t>Tomate consumo fresco</t>
  </si>
  <si>
    <t>Información anual</t>
  </si>
  <si>
    <t>Lechuga</t>
  </si>
  <si>
    <t>Variedades</t>
  </si>
  <si>
    <t>Variedades tintas</t>
  </si>
  <si>
    <t>Variedades blancas</t>
  </si>
  <si>
    <t>PPD</t>
  </si>
  <si>
    <t>IND</t>
  </si>
  <si>
    <t>Nogal</t>
  </si>
  <si>
    <t>Bosque Natural por tipo Forestal, (ha)</t>
  </si>
  <si>
    <t>Esclerófilo</t>
  </si>
  <si>
    <t>Eucaliptus globulus</t>
  </si>
  <si>
    <t>Pinus radiata</t>
  </si>
  <si>
    <t>Otras especies</t>
  </si>
  <si>
    <t>Caballares</t>
  </si>
  <si>
    <t>Información Anual</t>
  </si>
  <si>
    <t>Fuente: elaborado por ODEPA con antecedentes del INE.</t>
  </si>
  <si>
    <t>Año</t>
  </si>
  <si>
    <t>Beneficio de ganado bovino: en toneladas de carne en vara</t>
  </si>
  <si>
    <t>PDC</t>
  </si>
  <si>
    <t>Cebolla de Guarda</t>
  </si>
  <si>
    <t>Avena</t>
  </si>
  <si>
    <t>Tipo Forestal</t>
  </si>
  <si>
    <t>Roble-Hualo</t>
  </si>
  <si>
    <t>Melón</t>
  </si>
  <si>
    <t>Cerezo</t>
  </si>
  <si>
    <t>Cabernet Sauvignon - Cabernet</t>
  </si>
  <si>
    <t>Chardonnay - Pinot Chardonnay</t>
  </si>
  <si>
    <t>Sauvignon Blanc</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</si>
  <si>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</si>
  <si>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</si>
  <si>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</si>
  <si>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</si>
  <si>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</si>
  <si>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</si>
  <si>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</si>
  <si>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</si>
  <si>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</si>
  <si>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</si>
  <si>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</si>
  <si>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</si>
  <si>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</si>
  <si>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</si>
  <si>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</si>
  <si>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</si>
  <si>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</si>
  <si>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</si>
  <si>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</si>
  <si>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</si>
  <si>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</si>
  <si>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</si>
  <si>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</si>
  <si>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Superficie regional forestal por especie</t>
  </si>
  <si>
    <t>Pino radiata</t>
  </si>
  <si>
    <t>Arándano</t>
  </si>
  <si>
    <t>Manzano rojo</t>
  </si>
  <si>
    <t>Kiwi</t>
  </si>
  <si>
    <t>Avellano</t>
  </si>
  <si>
    <t>Manzano verde</t>
  </si>
  <si>
    <t>Espárrago</t>
  </si>
  <si>
    <t>Pais - Mission, Criolla</t>
  </si>
  <si>
    <t>Arroz</t>
  </si>
  <si>
    <t>Ciprés de la Cordillera</t>
  </si>
  <si>
    <t>Lenga</t>
  </si>
  <si>
    <t>Siempreverde</t>
  </si>
  <si>
    <t>Roble-Raulí-Coihue</t>
  </si>
  <si>
    <t>Ciervos</t>
  </si>
  <si>
    <t>del Maule</t>
  </si>
  <si>
    <t>Superficie regional frutícola por especie</t>
  </si>
  <si>
    <t>Avellano europeo</t>
  </si>
  <si>
    <t>Peral europeo</t>
  </si>
  <si>
    <t>Moras cultivadas</t>
  </si>
  <si>
    <t>Ciruelo japonés</t>
  </si>
  <si>
    <r>
      <rPr>
        <b/>
        <sz val="12"/>
        <rFont val="Calibri"/>
        <family val="2"/>
      </rPr>
      <t xml:space="preserve">Viñas y parronales:  </t>
    </r>
    <r>
      <rPr>
        <sz val="12"/>
        <rFont val="Calibri"/>
        <family val="2"/>
      </rPr>
      <t>la mayor superficie de viñas en la región se localiza en las comunas de San Javier (Linares); Molina y Sagrada Familia (Curicó); Cauquenes (Cauquenes) y Pencahue (Talca). Cerca de un 35% del total nacional se ubica en esta región. Cabe destacar la gran incidencia que tiene la región en lo relativo a viñas viníferas, explicando cerca de 40% del total nacional para variedades tintas y blancas. El detalle se puede observar en la tabla de superficie regional de viñas y parronales por tipo.</t>
    </r>
  </si>
  <si>
    <t>Superficie regional de viñas y parronales por tipo</t>
  </si>
  <si>
    <t>Tipo</t>
  </si>
  <si>
    <t>Tintas</t>
  </si>
  <si>
    <t>Blancas</t>
  </si>
  <si>
    <t>Pisqueras</t>
  </si>
  <si>
    <t>Peral</t>
  </si>
  <si>
    <t>Frambuesa</t>
  </si>
  <si>
    <t>Sandía</t>
  </si>
  <si>
    <t>Zapallo temprano y de guarda</t>
  </si>
  <si>
    <t>Sauvignon Vert</t>
  </si>
  <si>
    <t>Merlot</t>
  </si>
  <si>
    <t>Linares</t>
  </si>
  <si>
    <t>Talca</t>
  </si>
  <si>
    <t>Curicó</t>
  </si>
  <si>
    <t>Cauquenes</t>
  </si>
  <si>
    <t>Curepto</t>
  </si>
  <si>
    <t>Río Claro</t>
  </si>
  <si>
    <t>Constitución</t>
  </si>
  <si>
    <t>Pencahue</t>
  </si>
  <si>
    <t>Pelarco</t>
  </si>
  <si>
    <t>San Clemente</t>
  </si>
  <si>
    <t>Maule</t>
  </si>
  <si>
    <t>Empedrado</t>
  </si>
  <si>
    <t>San Rafael</t>
  </si>
  <si>
    <t>Provincia: Talca</t>
  </si>
  <si>
    <t>Chanco</t>
  </si>
  <si>
    <t>Pelluhue</t>
  </si>
  <si>
    <t>Provincia: Cauquenes</t>
  </si>
  <si>
    <t>Teno</t>
  </si>
  <si>
    <t>Vichuquén</t>
  </si>
  <si>
    <t>Hualañé</t>
  </si>
  <si>
    <t>Rauco</t>
  </si>
  <si>
    <t>Romeral</t>
  </si>
  <si>
    <t>Licantén</t>
  </si>
  <si>
    <t>Sagrada Familia</t>
  </si>
  <si>
    <t>Molina</t>
  </si>
  <si>
    <t>Provincia: Curicó</t>
  </si>
  <si>
    <t>San Javier</t>
  </si>
  <si>
    <t>Villa Alegre</t>
  </si>
  <si>
    <t>Yerbas Buenas</t>
  </si>
  <si>
    <t>Colbún</t>
  </si>
  <si>
    <t>Retiro</t>
  </si>
  <si>
    <t>Longaví</t>
  </si>
  <si>
    <t>Parral</t>
  </si>
  <si>
    <t>Provincia: Linares</t>
  </si>
  <si>
    <t>Región del Maule</t>
  </si>
  <si>
    <t>Fuente: elaborado por Odepa a partir de información del catastro frutícola para la Región del Maule; Odepa - Ciren.</t>
  </si>
  <si>
    <t>* No se considera en el cálculo el Territorio Antártico Chileno.</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</si>
  <si>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</si>
  <si>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</si>
  <si>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</si>
  <si>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</si>
  <si>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</si>
  <si>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</si>
  <si>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</si>
  <si>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</si>
  <si>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</si>
  <si>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</si>
  <si>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</si>
  <si>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</si>
  <si>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</si>
  <si>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</si>
  <si>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</si>
  <si>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</si>
  <si>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</si>
  <si>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</si>
  <si>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</si>
  <si>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</si>
  <si>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</si>
  <si>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</si>
  <si>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</si>
  <si>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</si>
  <si>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</si>
  <si>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</si>
  <si>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Fuente: Superintendencia de Bancos e Instituciones Financieras Chile, información financiera, productos.</t>
  </si>
  <si>
    <t>3-4</t>
  </si>
  <si>
    <t>5</t>
  </si>
  <si>
    <t>14</t>
  </si>
  <si>
    <t>Huertos caseros</t>
  </si>
  <si>
    <t>Tipo/Región</t>
  </si>
  <si>
    <t>Asnales</t>
  </si>
  <si>
    <t>Como se observa, la región no es un gran referente en relación a masas ganaderas.  Sin embargo, la que tiene mayor incidencia a nivel nacional son los caballares, los que explican casi un 18% del total nacional. Las existencias de ganado de la Región del Maule, según la información que consta en el Censo de 2007, se muestran a continuación:</t>
  </si>
  <si>
    <t>La Región del Maule concentra el 17,2% de la superficie nacional dedicada rubros silvoagropecuarios, según el Censo de 2007, correspondiendo su uso principal a plantaciones forestales, seguidas por cereales, frutales, plantas forrajeras y viñas y parronales. Estos rubros, en conjunto, responden por el 93,9% de la superficie de cultivos en la región. El detalle se puede observar en la tabla de superficie regional por grupo de cultivos.</t>
  </si>
  <si>
    <r>
      <rPr>
        <b/>
        <sz val="12"/>
        <color indexed="8"/>
        <rFont val="Calibri"/>
        <family val="2"/>
      </rPr>
      <t xml:space="preserve">Frutales: </t>
    </r>
    <r>
      <rPr>
        <sz val="12"/>
        <color indexed="8"/>
        <rFont val="Calibri"/>
        <family val="2"/>
      </rPr>
      <t>las principales especies frutales que se cultivan en la región, y cuya producción tiene un componente exportable importante, son manzanos, kiwis, cerezos, arándanos y frambuesos. Cabe destacar la importancia en superficie dedicada a la producción de frutas en relación al total nacional, como son los casos de las frambuesas (60,1%), manzanas rojas (58,2%), kiwi (50,7%), cerezo (43,9%), manzanas verdes (36,8%) y arándanos (24,6%).</t>
    </r>
  </si>
  <si>
    <r>
      <rPr>
        <b/>
        <sz val="12"/>
        <rFont val="Calibri"/>
        <family val="2"/>
      </rPr>
      <t>Plantaciones forestales:</t>
    </r>
    <r>
      <rPr>
        <sz val="12"/>
        <rFont val="Calibri"/>
        <family val="2"/>
      </rPr>
      <t xml:space="preserve"> fundamentalmente se trata de plantaciones de pino radiata, especie que ocupa casi 88% de la superficie forestal de la región. El detalle se puede observar en la tabla de superficie regional forestal por especie.</t>
    </r>
  </si>
  <si>
    <r>
      <rPr>
        <b/>
        <sz val="12"/>
        <rFont val="Calibri"/>
        <family val="2"/>
      </rPr>
      <t xml:space="preserve">Cereales: </t>
    </r>
    <r>
      <rPr>
        <sz val="12"/>
        <rFont val="Calibri"/>
        <family val="2"/>
      </rPr>
      <t>cultivo de arroz, maíz y trigo mayoritariamente en la comuna de Parral, provincia de Linares. La región contiene el 79,7% de la superficie nacional de arroz (17.336,3 ha) y el 28,6% de la de maíz (29.689,7 ha).</t>
    </r>
  </si>
  <si>
    <t>Superficie regional por rubros silvoagropecuarios</t>
  </si>
  <si>
    <t>Rubro</t>
  </si>
  <si>
    <t>Fuente: elaborado por Odepa con información de la encuesta de superficie sembrada de cultivos anuales, INE.</t>
  </si>
  <si>
    <t>Poroto</t>
  </si>
  <si>
    <t>Lenteja</t>
  </si>
  <si>
    <t>Garbanzo</t>
  </si>
  <si>
    <t>Papa</t>
  </si>
  <si>
    <t>Tabaco</t>
  </si>
  <si>
    <t>Otros industriales</t>
  </si>
  <si>
    <t>Tomate Industrial</t>
  </si>
  <si>
    <t>Si bien en la región del Maule predomina la existencia de explotaciones con un tamaño inferior a 20 ha, que concentra el 74,0% del total de las explotaciones, esto equivale únicamente al 5,88% del total de la superficie explotada. Caso contrario ocurre en explotaciones de más de 100 ha, donde el número de ellas representa el 6,7% del total de estas, pero inversamente explica el 81,69% de la superficie explotada. Por su parte, las explotaciones de 20 a 50 ha representan el 14,0% del total de estas y el 6,65% de la superficie. Finalmente, explotaciones con 50 a 100 ha explican el 5,4% del total de las estas y el 5,77% de la superficie.</t>
  </si>
  <si>
    <t>Liliana Yáñez Barrios</t>
  </si>
  <si>
    <t>Poroto granado</t>
  </si>
  <si>
    <t>Repollo</t>
  </si>
  <si>
    <t>Existencia de ganado caprino en explotaciones de 20 cabezas y más, según regiones seleccionadas</t>
  </si>
  <si>
    <t>Existencias de ganado caprino (número de cabezas)</t>
  </si>
  <si>
    <t>Particpación regional</t>
  </si>
  <si>
    <t>Existencia de ganado ovino en explotaciones de 60 cabezas y más, según regiones seleccionadas</t>
  </si>
  <si>
    <t>Existencias de ganado ovino (número de cabezas)</t>
  </si>
  <si>
    <t>Existencia de ganado bovino en explotaciones de 10 cabezas y más, según regiones seleccionadas</t>
  </si>
  <si>
    <t>Existencias de ganado bovino (número de cabezas)</t>
  </si>
  <si>
    <t>Arándano americano</t>
  </si>
  <si>
    <t>Superficie mayor a 0,5 ha.</t>
  </si>
  <si>
    <t>Volumen de leche recibida en plantas: en millones de litros</t>
  </si>
  <si>
    <t>Fuente:  elaborado por Odepa con antecedentes del INE</t>
  </si>
  <si>
    <t>Tendido</t>
  </si>
  <si>
    <t>Surco</t>
  </si>
  <si>
    <t>Aspersión tradicional</t>
  </si>
  <si>
    <t>Carrete o pivote</t>
  </si>
  <si>
    <t>Goteo o cinta</t>
  </si>
  <si>
    <t>IND - UDI</t>
  </si>
  <si>
    <t>Juan Antonio Coloma Correa</t>
  </si>
  <si>
    <t>Carlos Valenzuela Gajardo</t>
  </si>
  <si>
    <t>René Concha González</t>
  </si>
  <si>
    <t>Manuel Baéz</t>
  </si>
  <si>
    <t>Luis Vásquez Gálvez</t>
  </si>
  <si>
    <t>Bernardo Vásquez Bobadilla</t>
  </si>
  <si>
    <t>Lucy Lara Leiva</t>
  </si>
  <si>
    <t>Celso Morales Muñoz</t>
  </si>
  <si>
    <t>Américo Guajardo</t>
  </si>
  <si>
    <t>IND-RN</t>
  </si>
  <si>
    <t>Juan Rojas Vergara</t>
  </si>
  <si>
    <t>Claudia Díaz Bravo</t>
  </si>
  <si>
    <t>Pablo Lorenzini Basso</t>
  </si>
  <si>
    <t>Juan Carlos Muñoz Rojas</t>
  </si>
  <si>
    <t>Viviana Díaz Meza</t>
  </si>
  <si>
    <t>María Luz Reyes</t>
  </si>
  <si>
    <t>Javier Muñoz Riquelme</t>
  </si>
  <si>
    <t>Claudio Pucher Lizama</t>
  </si>
  <si>
    <t>Ignacio Urrutia Bonilla</t>
  </si>
  <si>
    <t>Marcelo Fernández Vilos</t>
  </si>
  <si>
    <t>Priscilla Castillo Gerli</t>
  </si>
  <si>
    <t>Enrique Olivares Farías</t>
  </si>
  <si>
    <t>PRSD</t>
  </si>
  <si>
    <t>Carlos Vergara Zerega</t>
  </si>
  <si>
    <t>Martín Arriagada Urrutia</t>
  </si>
  <si>
    <t>Sandra Valenzuela Pérez</t>
  </si>
  <si>
    <t>Roberto Rivera</t>
  </si>
  <si>
    <t>Hernán Sepulveda</t>
  </si>
  <si>
    <t>Cristián Menchaca</t>
  </si>
  <si>
    <t>Paula Retamal Urrutia</t>
  </si>
  <si>
    <t>Rodrigo Ramírez Parra</t>
  </si>
  <si>
    <t>Jorge Silva</t>
  </si>
  <si>
    <t>DC</t>
  </si>
  <si>
    <t>Arturo Palma Vilches</t>
  </si>
  <si>
    <t>Luis Cadegán Morán</t>
  </si>
  <si>
    <t>Fuente: Congreso Nacional; Ministerio del Interior y Seguridad Pública; Sistema Nacional de Información Municipal</t>
  </si>
  <si>
    <t>Pseudotsuga menziesii</t>
  </si>
  <si>
    <t>Urbano</t>
  </si>
  <si>
    <t>Superficie regional de cultivos anuales  por especie (ha)</t>
  </si>
  <si>
    <t>Trigo Harinero</t>
  </si>
  <si>
    <t>Maíz Consumo</t>
  </si>
  <si>
    <t>Remolacha</t>
  </si>
  <si>
    <t>Trigo Candeal</t>
  </si>
  <si>
    <t>Maíz Semilla</t>
  </si>
  <si>
    <t>Maravilla</t>
  </si>
  <si>
    <t>Cebada Forrajera</t>
  </si>
  <si>
    <t xml:space="preserve">Otras </t>
  </si>
  <si>
    <t>Eucaliptus nitens</t>
  </si>
  <si>
    <t>Juan Carlos Díaz Avendaño</t>
  </si>
  <si>
    <t>Mario Mesa Vásquez</t>
  </si>
  <si>
    <t>VII Censo Agropecuario y Forestal 2007, Encuesta de caprinos 2010,2013, 2015 y 2017</t>
  </si>
  <si>
    <t>15</t>
  </si>
  <si>
    <t>Fuente: elaborado por Odepa a partir de información de la Subsecretaría de Desarrollo Regional y Administrativo (SUBDERE).</t>
  </si>
  <si>
    <t xml:space="preserve">La Región del Maule (VII), cuya capital es Talca, abarca una superficie de 30.296,1 kilómetros cuadrados, que representa el 4.0% de la superficie nacional. Cifras del Censo 2017, indican que la población alcanza los 1.044.950 habitantes (511.624 hombres y 533.326 mujeres). En relación al clima, este es de tipo mediterráneo cálido y sub húmedo. Esto permite la existencia de vegetación nativa y el desarrollo de plantaciones artificiales.
</t>
  </si>
  <si>
    <t xml:space="preserve">Mujeres/Hombres (%) </t>
  </si>
  <si>
    <t>H</t>
  </si>
  <si>
    <t>Fuente: Elaborado por Odepa con información del INE.</t>
  </si>
  <si>
    <t>Juan Enrique Castro Prieto</t>
  </si>
  <si>
    <t>Álvaro Elizalde Soto</t>
  </si>
  <si>
    <t>PS</t>
  </si>
  <si>
    <t>Rodrigo Galilea Leal</t>
  </si>
  <si>
    <t>Ximena Rincón González</t>
  </si>
  <si>
    <t>Florcita Alarcón Rojas</t>
  </si>
  <si>
    <t>FA</t>
  </si>
  <si>
    <t>Pedro Pablo Alvarez-Salamanca Ramírez</t>
  </si>
  <si>
    <t>Pablo Prieto Lorca</t>
  </si>
  <si>
    <t>Hugo Rey Martínez</t>
  </si>
  <si>
    <t>Alexis Sepúlveda Soto</t>
  </si>
  <si>
    <t>Manuel Matta Aragay</t>
  </si>
  <si>
    <t>Jaime Naranjo Ortiz</t>
  </si>
  <si>
    <t>Rolando Rentería Moller</t>
  </si>
  <si>
    <t>Felipe Donoso Castro</t>
  </si>
  <si>
    <t>María Macarena Pons Porcile</t>
  </si>
  <si>
    <t>Claudia Jorquera Coria</t>
  </si>
  <si>
    <t>Superficie regional vitivinícola por variedad (ha)</t>
  </si>
  <si>
    <t>Otras</t>
  </si>
  <si>
    <t>Actividad</t>
  </si>
  <si>
    <t>Fuente: Elaborado por Odepa con información del Banco Central de Chile.</t>
  </si>
  <si>
    <t>Superficie regional hortícola por especie (ha)</t>
  </si>
  <si>
    <t>Raps</t>
  </si>
  <si>
    <t>VII Censo Agropecuario y Forestal 2007, Encuesta de bovinos 2013, 2015 y 2017</t>
  </si>
  <si>
    <t>VII Censo Agropecuario y Forestal 2007, Encuesta de ovinos 2010,2013, 2015 y 2017</t>
  </si>
  <si>
    <t>Superficie regional frutal por especie (ha)</t>
  </si>
  <si>
    <t>Directora y Representante Legal</t>
  </si>
  <si>
    <t>María Emilia Undurraga Marimón</t>
  </si>
  <si>
    <t>Pablo Milad Abusleme</t>
  </si>
  <si>
    <t>Francisco Ruiz Muñoz</t>
  </si>
  <si>
    <t>Carolina Torres Pirazzoli</t>
  </si>
  <si>
    <t xml:space="preserve">ANTECEDENTES SOCIALES REGIONALES </t>
  </si>
  <si>
    <t>Regiones</t>
  </si>
  <si>
    <t>Arica y Parinacota</t>
  </si>
  <si>
    <t>Tarapacá</t>
  </si>
  <si>
    <t>Antofagasta</t>
  </si>
  <si>
    <t>Atacama</t>
  </si>
  <si>
    <t>Coquimbo</t>
  </si>
  <si>
    <t>Valparaíso</t>
  </si>
  <si>
    <t>Región Metropolitana</t>
  </si>
  <si>
    <t>O'Higgins</t>
  </si>
  <si>
    <t xml:space="preserve">Maule </t>
  </si>
  <si>
    <t>Ñuble</t>
  </si>
  <si>
    <t>Bíobío</t>
  </si>
  <si>
    <t>La Araucanía</t>
  </si>
  <si>
    <t>Los Ríos</t>
  </si>
  <si>
    <t>Los Lagos</t>
  </si>
  <si>
    <t>Aysén</t>
  </si>
  <si>
    <t>Magallanes</t>
  </si>
  <si>
    <t>Fuente: elaborado por Odepa con información de la encuesta Casen 2017, Ministerio de Desarrollo Rural</t>
  </si>
  <si>
    <t xml:space="preserve">Ruralidad INE (%) </t>
  </si>
  <si>
    <t xml:space="preserve">Ruralidad OCDE (%)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</si>
  <si>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</si>
  <si>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</si>
  <si>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 xml:space="preserve"> Información regional 2019</t>
  </si>
  <si>
    <t>*Otras actividades: pesca, industria de productos alimenticios, bebidad y tabacos, industria de la madera y muebles</t>
  </si>
  <si>
    <t>Otras Actividades *</t>
  </si>
  <si>
    <t>Tasa de pobreza por ingresos                                     (ingreso total de los hogares)</t>
  </si>
  <si>
    <t>Tasa de pobreza multidimensional                 (indicadores de Educación, Salud, Trabajo,
Vivienda y Redes)</t>
  </si>
  <si>
    <t>Las series encadenadas no son aditivas, por lo que los agregados difieren de la suma de sus componentes.</t>
  </si>
  <si>
    <t>Región 2018/2019</t>
  </si>
  <si>
    <t>País 2018/2019</t>
  </si>
  <si>
    <t>Cebada Cervecera</t>
  </si>
  <si>
    <t>Otras leguminosas</t>
  </si>
  <si>
    <t>Fuente: elaborado por Odepa con información del INE, encuesta de superficie hortícola 2018</t>
  </si>
  <si>
    <t>Fuente: Elaborado por Odepa con información del SAG, catastro vitícola nacional 2017</t>
  </si>
  <si>
    <t>Industria láctea menor 2</t>
  </si>
  <si>
    <t>Manzano Verde</t>
  </si>
  <si>
    <t>Ciruelo europeo</t>
  </si>
  <si>
    <t>Región 2019</t>
  </si>
  <si>
    <t>PIB Regional 2013</t>
  </si>
  <si>
    <t>Participación regional 2013</t>
  </si>
  <si>
    <t>PIB Regional 2016</t>
  </si>
  <si>
    <t>PIB Regional 2017</t>
  </si>
  <si>
    <t>Variación 2017/2016</t>
  </si>
  <si>
    <t>PIB País 2017</t>
  </si>
  <si>
    <t>Producto Interno Bruto por Región, Volumen a Precios Año Anterior Encadenado, Referencia 2013</t>
  </si>
  <si>
    <t>(miles de millones de pesos encadenados)</t>
  </si>
  <si>
    <t>2017</t>
  </si>
  <si>
    <t>Participación % Regional en el PIB SAP 2013</t>
  </si>
  <si>
    <t>Producto Interno Bruto (PIB)</t>
  </si>
  <si>
    <t>Tasa de variación 2017/2016 (%)</t>
  </si>
  <si>
    <t>PIB Silvoagropecuario (SAP)*</t>
  </si>
  <si>
    <t>Tasa de variación (%) PIB SAP 2017/2016</t>
  </si>
  <si>
    <t>Arica y Parinacota </t>
  </si>
  <si>
    <t>Metropolitana</t>
  </si>
  <si>
    <t>OHiggins</t>
  </si>
  <si>
    <t>Biobío</t>
  </si>
  <si>
    <t>Subtotal regionalizado</t>
  </si>
  <si>
    <t>Otros no regionalizables</t>
  </si>
  <si>
    <t xml:space="preserve">Total </t>
  </si>
  <si>
    <t>Notas</t>
  </si>
  <si>
    <t>(1)</t>
  </si>
  <si>
    <t>El promedio del índice 2013 se iguala al valor nominal de la serie de dicho año.</t>
  </si>
  <si>
    <t>(2)</t>
  </si>
  <si>
    <t>N° Ocupados por categoría 2019</t>
  </si>
  <si>
    <t>Participación por categoría a nivel regional</t>
  </si>
  <si>
    <t>Empleador</t>
  </si>
  <si>
    <t>Cuenta propia</t>
  </si>
  <si>
    <t>Asalariado</t>
  </si>
  <si>
    <t>Familiar o personal no remunerado</t>
  </si>
  <si>
    <t>Fuente: INE, Series Trimestrales 2019</t>
  </si>
  <si>
    <t>Superficie total bajo riego por provincia (ha)</t>
  </si>
  <si>
    <t>Superficie bajo riego por provincia y sistema de riego (ha)</t>
  </si>
  <si>
    <t>Superficie frutícola bajo riego por provincia y sistema de riego (ha)</t>
  </si>
  <si>
    <t xml:space="preserve">Goteo </t>
  </si>
  <si>
    <t>Microaspersión</t>
  </si>
  <si>
    <t xml:space="preserve">Surco </t>
  </si>
  <si>
    <t xml:space="preserve">Tendido </t>
  </si>
  <si>
    <t>Fuente: elaborado por Odepa a partir de información del catastro frutícola 2019; Odepa - Ciren.</t>
  </si>
  <si>
    <t>Otros*</t>
  </si>
  <si>
    <t>*Otros considera: bordes, cintas, curva de nivel, platabanda y tazas</t>
  </si>
  <si>
    <t>Inventario de bosques plantados por especie acumulado a diciembre de 2017 (ha)</t>
  </si>
  <si>
    <t>Fuente: Instituto Forestal, Anuario Forestal 2019.</t>
  </si>
  <si>
    <t xml:space="preserve">ANTECEDENTES AMBIENTALES REGIONALES </t>
  </si>
  <si>
    <t>EMISIONES REGIONALES DE GASES DE EFECTO INVERNADERO (GEI)</t>
  </si>
  <si>
    <t>Fuente: Sistema Nacional de Inventario de Gases de Efecto Invernadero, 2018</t>
  </si>
  <si>
    <t>Sector Silvoagropecuario</t>
  </si>
  <si>
    <r>
      <t>Agricultura         1.051,1 KtCO</t>
    </r>
    <r>
      <rPr>
        <vertAlign val="subscript"/>
        <sz val="11"/>
        <color indexed="8"/>
        <rFont val="Calibri"/>
        <family val="2"/>
      </rPr>
      <t>2</t>
    </r>
    <r>
      <rPr>
        <sz val="11"/>
        <color indexed="8"/>
        <rFont val="Calibri"/>
        <family val="2"/>
      </rPr>
      <t>eq</t>
    </r>
  </si>
  <si>
    <r>
      <t>UTCUTS               -3.152,5kTCO</t>
    </r>
    <r>
      <rPr>
        <vertAlign val="subscript"/>
        <sz val="11"/>
        <color indexed="8"/>
        <rFont val="Calibri"/>
        <family val="2"/>
      </rPr>
      <t>2</t>
    </r>
    <r>
      <rPr>
        <sz val="11"/>
        <color indexed="8"/>
        <rFont val="Calibri"/>
        <family val="2"/>
      </rPr>
      <t>eq</t>
    </r>
  </si>
  <si>
    <r>
      <t>Balance sector silvoagropecuario: -2.101,4 kTCO</t>
    </r>
    <r>
      <rPr>
        <vertAlign val="subscript"/>
        <sz val="11"/>
        <color indexed="8"/>
        <rFont val="Calibri"/>
        <family val="2"/>
      </rPr>
      <t>2</t>
    </r>
    <r>
      <rPr>
        <sz val="11"/>
        <color indexed="8"/>
        <rFont val="Calibri"/>
        <family val="2"/>
      </rPr>
      <t>eq</t>
    </r>
  </si>
  <si>
    <t>(UTCUTS: Uso de tierras, cambio de uso de tierras y silvicultura)            </t>
  </si>
  <si>
    <t>Emisiones regionales</t>
  </si>
  <si>
    <r>
      <t>Total emisiones de todos los sectores (Energía, Residuos, Agricultura, Procesos Industriales y Uso de productos) en la región corresponde a 4.624,9 kTCO</t>
    </r>
    <r>
      <rPr>
        <vertAlign val="subscript"/>
        <sz val="11"/>
        <color indexed="8"/>
        <rFont val="Calibri"/>
        <family val="2"/>
      </rPr>
      <t>2</t>
    </r>
    <r>
      <rPr>
        <sz val="11"/>
        <color indexed="8"/>
        <rFont val="Calibri"/>
        <family val="2"/>
      </rPr>
      <t>eq, en el cual la participación de agricultura en emisiones regionales: 23 %</t>
    </r>
  </si>
  <si>
    <t>* Balance de emisiones totales de todos los sectores de la región (emisiones 4.624,9 kTCO2eq - absorciones-3.152,5 kTCO2eq)</t>
  </si>
  <si>
    <r>
      <t>Total balance* en región 1.472,3 kTCO</t>
    </r>
    <r>
      <rPr>
        <b/>
        <vertAlign val="subscript"/>
        <sz val="11"/>
        <color indexed="8"/>
        <rFont val="Calibri"/>
        <family val="2"/>
      </rPr>
      <t>2</t>
    </r>
    <r>
      <rPr>
        <b/>
        <sz val="11"/>
        <color indexed="8"/>
        <rFont val="Calibri"/>
        <family val="2"/>
      </rPr>
      <t>eq  </t>
    </r>
  </si>
  <si>
    <t>Antecedentes Ambientales Regionales</t>
  </si>
  <si>
    <t>4</t>
  </si>
  <si>
    <t>6</t>
  </si>
  <si>
    <t>7-8</t>
  </si>
  <si>
    <t>9-10</t>
  </si>
  <si>
    <t>11</t>
  </si>
  <si>
    <t>12-13</t>
  </si>
  <si>
    <t>Actualización enero de 2020</t>
  </si>
  <si>
    <t>Empleo regional trimestre movil Sep - Nov 2020</t>
  </si>
  <si>
    <t>Mes de octubre 2019</t>
  </si>
  <si>
    <t xml:space="preserve">Coquimbo </t>
  </si>
  <si>
    <t>O´Higgins</t>
  </si>
  <si>
    <t>Total Regiones por actividad</t>
  </si>
  <si>
    <t>ene-dic</t>
  </si>
  <si>
    <t>Fruta fresca</t>
  </si>
  <si>
    <t>Vinos y alcoholes</t>
  </si>
  <si>
    <t>Frutas procesadas</t>
  </si>
  <si>
    <t>Celulosa</t>
  </si>
  <si>
    <t>Hortalizas procesadas</t>
  </si>
  <si>
    <t>Carne cerdo y despojos</t>
  </si>
  <si>
    <t>Maderas elaboradas</t>
  </si>
  <si>
    <t>Semillas siembra</t>
  </si>
  <si>
    <t>18/19</t>
  </si>
  <si>
    <t>Kilo neto</t>
  </si>
  <si>
    <t>Litro</t>
  </si>
  <si>
    <t>Las demás cerezas dulces frescas (desde 2012)</t>
  </si>
  <si>
    <t>Pasta química de coníferas a la sosa (soda) o al sulfato, excepto para disolver, cruda</t>
  </si>
  <si>
    <t>Los demás arándanos azules o blueberry, frescos (desde 2012)</t>
  </si>
  <si>
    <t>Mezclas de vino tinto con denominación de origen con capacidad inferior o igual a 2 lts (desde 2012)</t>
  </si>
  <si>
    <t>Las demás manzanas frescas, variedad Royal Gala (desde 2012)</t>
  </si>
  <si>
    <t>Los demás vinos tintos con capacidad mayor a 2 lts</t>
  </si>
  <si>
    <t>Las demás manzanas frescas, las demás variedades (desde 2012)</t>
  </si>
  <si>
    <t>Vino Cabernet Sauvignon con denominación de origen con capacidad inferior o igual a 2 lts (desde 2012)</t>
  </si>
  <si>
    <t>Purés y jugo tomates, cuyo peso, extracto seco &gt;= a 7%, de valor Brix &gt;= a 30 pero &lt;= a 32, preparados o conservados, excepto en vinagre o ácido acético</t>
  </si>
  <si>
    <t>Los demás kiwis frescos (desde 2012)</t>
  </si>
  <si>
    <t>Las demás frutillas (fresas), congeladas, incluso con azúcar o edulcorante (desde 2012)</t>
  </si>
  <si>
    <t>Mezclas de vinos blancos con denominación de origen con capacidad inferior o igual a 2 lts (desde 2012)</t>
  </si>
  <si>
    <t>Las demás carnes porcinas, congeladas</t>
  </si>
  <si>
    <t>Las demás manzanas frescas, variedad Fuji (desde 2012)</t>
  </si>
  <si>
    <t>Los demás vinos blancos con capacidad mayor a 2 lts</t>
  </si>
  <si>
    <t>Las demás jugos de manzana, sin fermentar y sin adición de alcohol, de valor Brix &gt; = a 70 (desde 2012)</t>
  </si>
  <si>
    <t>Las demás preparaciones de pulpa de manzana (desde 2012)</t>
  </si>
  <si>
    <t>Las demás manzanas frescas, variedad Granny Smith (desde 2012)</t>
  </si>
  <si>
    <t>Vino Carménère con denominación de origen con capacidad inferior o igual a 2 lts (desde 2012)</t>
  </si>
  <si>
    <t>Manzanas frescas, variedad Richared Delicious</t>
  </si>
  <si>
    <t>Ocupados agricultura, ganadería, silvicultura y pesca</t>
  </si>
  <si>
    <t>Total país ocupados</t>
  </si>
  <si>
    <t>Participación de la agricultura (A)/(B)</t>
  </si>
  <si>
    <t>Hombre</t>
  </si>
  <si>
    <t>Mujer</t>
  </si>
  <si>
    <t>Total (A)</t>
  </si>
  <si>
    <t>Total (B)</t>
  </si>
  <si>
    <t>Agropecuario-silvícola </t>
  </si>
  <si>
    <t>Pesca</t>
  </si>
  <si>
    <t>Minería</t>
  </si>
  <si>
    <t>Industria manufacturera </t>
  </si>
  <si>
    <t>Electricidad, gas, agua y gestión de desechos</t>
  </si>
  <si>
    <t>Construcción </t>
  </si>
  <si>
    <t>Comercio, restaurantes y hoteles </t>
  </si>
  <si>
    <t>Transporte, información y comunicaciones</t>
  </si>
  <si>
    <t>Servicios financieros y empresariales</t>
  </si>
  <si>
    <t>Servicios de vivienda e inmobiliarios</t>
  </si>
  <si>
    <t>Servicios personales</t>
  </si>
  <si>
    <t>Administración pública </t>
  </si>
  <si>
    <t>Producto interno bruto </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</si>
</sst>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0000"/>
    <numFmt numFmtId="186" formatCode="_-* #,##0_-;\-* #,##0_-;_-* &quot;-&quot;??_-;_-@_-"/>
    <numFmt numFmtId="187" formatCode="_-* #,##0.0_-;\-* #,##0.0_-;_-* &quot;-&quot;?_-;_-@_-"/>
    <numFmt numFmtId="188" formatCode="[$-10C0A]#,###,##0"/>
    <numFmt numFmtId="189" formatCode="[$-10409]#,##0;\-#,##0"/>
    <numFmt numFmtId="190" formatCode="[$-1010C0A]\ ###,###,###,##0.0"/>
    <numFmt numFmtId="191" formatCode="0.00000"/>
    <numFmt numFmtId="192" formatCode="0.0000"/>
    <numFmt numFmtId="193" formatCode="0.000"/>
    <numFmt numFmtId="194" formatCode="_-* #,##0\ _€_-;\-* #,##0\ _€_-;_-* &quot;-&quot;??\ _€_-;_-@_-"/>
    <numFmt numFmtId="195" formatCode="_-* #,##0.0\ _€_-;\-* #,##0.0\ _€_-;_-* &quot;-&quot;?\ _€_-;_-@_-"/>
    <numFmt numFmtId="196" formatCode="_-* #,##0.0\ _€_-;\-* #,##0.0\ _€_-;_-* &quot;-&quot;??\ _€_-;_-@_-"/>
    <numFmt numFmtId="197" formatCode="[$-340A]dddd\,\ d\ &quot;de&quot;\ mmmm\ &quot;de&quot;\ yyyy"/>
    <numFmt numFmtId="198" formatCode="_-* #,##0.0\ _€_-;\-* #,##0.0\ _€_-;_-* &quot;-&quot;\ _€_-;_-@_-"/>
    <numFmt numFmtId="199" formatCode="_-* #,##0.00\ _€_-;\-* #,##0.00\ _€_-;_-* &quot;-&quot;\ _€_-;_-@_-"/>
    <numFmt numFmtId="200" formatCode="[$-10C0A]#,##0.0;\-#,##0.0"/>
    <numFmt numFmtId="201" formatCode="_ * #,##0.0_ ;_ * \-#,##0.0_ ;_ * &quot;-&quot;_ ;_ @_ "/>
    <numFmt numFmtId="202" formatCode="_(* #,##0_);_(* \(#,##0\);_(* &quot;-&quot;_);_(@_)"/>
    <numFmt numFmtId="203" formatCode="_ * #,##0.00_ ;_ * \-#,##0.00_ ;_ * &quot;-&quot;_ ;_ @_ "/>
    <numFmt numFmtId="204" formatCode="_ * #,##0.000_ ;_ * \-#,##0.000_ ;_ * &quot;-&quot;??_ ;_ @_ "/>
    <numFmt numFmtId="205" formatCode="_ * #,##0.0000_ ;_ * \-#,##0.0000_ ;_ * &quot;-&quot;??_ ;_ @_ "/>
    <numFmt numFmtId="206" formatCode="_ * #,##0.00000_ ;_ * \-#,##0.00000_ ;_ * &quot;-&quot;??_ ;_ @_ "/>
    <numFmt numFmtId="207" formatCode="_ * #,##0.000000_ ;_ * \-#,##0.000000_ ;_ * &quot;-&quot;??_ ;_ @_ "/>
    <numFmt numFmtId="208" formatCode="_ * #,##0.0000000_ ;_ * \-#,##0.0000000_ ;_ * &quot;-&quot;??_ ;_ @_ "/>
    <numFmt numFmtId="209" formatCode="&quot;Sí&quot;;&quot;Sí&quot;;&quot;No&quot;"/>
    <numFmt numFmtId="210" formatCode="&quot;Verdadero&quot;;&quot;Verdadero&quot;;&quot;Falso&quot;"/>
    <numFmt numFmtId="211" formatCode="&quot;Activado&quot;;&quot;Activado&quot;;&quot;Desactivado&quot;"/>
    <numFmt numFmtId="212" formatCode="[$€-2]\ #,##0.00_);[Red]\([$€-2]\ #,##0.00\)"/>
  </numFmts>
  <fonts count="126">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b/>
      <sz val="10"/>
      <color indexed="8"/>
      <name val="Arial"/>
      <family val="2"/>
    </font>
    <font>
      <sz val="10"/>
      <color indexed="8"/>
      <name val="Arial"/>
      <family val="2"/>
    </font>
    <font>
      <b/>
      <sz val="11"/>
      <color indexed="8"/>
      <name val="Arial"/>
      <family val="2"/>
    </font>
    <font>
      <sz val="11"/>
      <color indexed="8"/>
      <name val="Arial"/>
      <family val="2"/>
    </font>
    <font>
      <b/>
      <sz val="11"/>
      <color indexed="8"/>
      <name val="Verdana"/>
      <family val="2"/>
    </font>
    <font>
      <sz val="8"/>
      <color indexed="8"/>
      <name val="Calibri"/>
      <family val="2"/>
    </font>
    <font>
      <b/>
      <u val="single"/>
      <sz val="11"/>
      <color indexed="8"/>
      <name val="Calibri"/>
      <family val="2"/>
    </font>
    <font>
      <vertAlign val="subscript"/>
      <sz val="11"/>
      <color indexed="8"/>
      <name val="Calibri"/>
      <family val="2"/>
    </font>
    <font>
      <b/>
      <vertAlign val="subscript"/>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b/>
      <sz val="10"/>
      <color theme="1"/>
      <name val="Arial"/>
      <family val="2"/>
    </font>
    <font>
      <sz val="10"/>
      <color theme="1"/>
      <name val="Arial"/>
      <family val="2"/>
    </font>
    <font>
      <b/>
      <sz val="11"/>
      <color theme="1"/>
      <name val="Arial"/>
      <family val="2"/>
    </font>
    <font>
      <sz val="11"/>
      <color theme="1"/>
      <name val="Arial"/>
      <family val="2"/>
    </font>
    <font>
      <b/>
      <sz val="11"/>
      <color theme="1"/>
      <name val="Verdana"/>
      <family val="2"/>
    </font>
    <font>
      <sz val="8"/>
      <color theme="1"/>
      <name val="Calibri"/>
      <family val="2"/>
    </font>
    <font>
      <b/>
      <u val="single"/>
      <sz val="11"/>
      <color rgb="FF000000"/>
      <name val="Calibri"/>
      <family val="2"/>
    </font>
    <font>
      <b/>
      <sz val="11"/>
      <color rgb="FF000000"/>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style="thin">
        <color rgb="FF000000"/>
      </left>
      <right/>
      <top/>
      <bottom/>
    </border>
    <border>
      <left style="thin"/>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8" fillId="21" borderId="6"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7" applyNumberFormat="0" applyFill="0" applyAlignment="0" applyProtection="0"/>
    <xf numFmtId="0" fontId="82" fillId="0" borderId="8" applyNumberFormat="0" applyFill="0" applyAlignment="0" applyProtection="0"/>
    <xf numFmtId="0" fontId="93" fillId="0" borderId="9" applyNumberFormat="0" applyFill="0" applyAlignment="0" applyProtection="0"/>
  </cellStyleXfs>
  <cellXfs count="475">
    <xf numFmtId="0" fontId="0" fillId="0" borderId="0" xfId="0" applyFont="1" applyAlignment="1">
      <alignment/>
    </xf>
    <xf numFmtId="0" fontId="94" fillId="33" borderId="0" xfId="0" applyFont="1" applyFill="1" applyAlignment="1">
      <alignment vertical="center"/>
    </xf>
    <xf numFmtId="0" fontId="95" fillId="33" borderId="0" xfId="0" applyFont="1" applyFill="1" applyAlignment="1">
      <alignment vertical="center"/>
    </xf>
    <xf numFmtId="0" fontId="95" fillId="33" borderId="0" xfId="0" applyFont="1" applyFill="1" applyAlignment="1">
      <alignment horizontal="justify" vertical="center" wrapText="1"/>
    </xf>
    <xf numFmtId="0" fontId="94" fillId="33" borderId="10" xfId="0" applyFont="1" applyFill="1" applyBorder="1" applyAlignment="1">
      <alignment horizontal="center" vertical="center"/>
    </xf>
    <xf numFmtId="3" fontId="95" fillId="33" borderId="10" xfId="0" applyNumberFormat="1" applyFont="1" applyFill="1" applyBorder="1" applyAlignment="1">
      <alignment vertical="center"/>
    </xf>
    <xf numFmtId="180" fontId="95" fillId="33" borderId="10" xfId="62" applyNumberFormat="1" applyFont="1" applyFill="1" applyBorder="1" applyAlignment="1">
      <alignment vertical="center"/>
    </xf>
    <xf numFmtId="0" fontId="5" fillId="33" borderId="0" xfId="0" applyFont="1" applyFill="1" applyAlignment="1">
      <alignment horizontal="left" vertical="center"/>
    </xf>
    <xf numFmtId="0" fontId="96" fillId="33" borderId="0" xfId="0" applyFont="1" applyFill="1" applyAlignment="1">
      <alignment vertical="center"/>
    </xf>
    <xf numFmtId="0" fontId="97" fillId="33" borderId="0" xfId="0" applyFont="1" applyFill="1" applyAlignment="1">
      <alignment vertical="center"/>
    </xf>
    <xf numFmtId="0" fontId="98" fillId="33" borderId="0" xfId="0" applyFont="1" applyFill="1" applyAlignment="1">
      <alignment vertical="center"/>
    </xf>
    <xf numFmtId="0" fontId="39" fillId="33" borderId="0" xfId="0" applyFont="1" applyFill="1" applyAlignment="1">
      <alignment vertical="center"/>
    </xf>
    <xf numFmtId="0" fontId="97" fillId="33" borderId="10" xfId="0" applyFont="1" applyFill="1" applyBorder="1" applyAlignment="1">
      <alignment horizontal="center" vertical="center" wrapText="1"/>
    </xf>
    <xf numFmtId="183" fontId="40" fillId="33" borderId="11" xfId="62" applyNumberFormat="1" applyFont="1" applyFill="1" applyBorder="1" applyAlignment="1">
      <alignment horizontal="center" vertical="center"/>
    </xf>
    <xf numFmtId="0" fontId="40" fillId="33" borderId="12" xfId="0" applyFont="1" applyFill="1" applyBorder="1" applyAlignment="1">
      <alignment horizontal="center" vertical="center"/>
    </xf>
    <xf numFmtId="183" fontId="40" fillId="33" borderId="13" xfId="62" applyNumberFormat="1" applyFont="1" applyFill="1" applyBorder="1" applyAlignment="1">
      <alignment horizontal="center" vertical="center"/>
    </xf>
    <xf numFmtId="0" fontId="40" fillId="33" borderId="14" xfId="0" applyFont="1" applyFill="1" applyBorder="1" applyAlignment="1">
      <alignment horizontal="center" vertical="center"/>
    </xf>
    <xf numFmtId="0" fontId="41" fillId="33" borderId="0" xfId="0" applyFont="1" applyFill="1" applyAlignment="1">
      <alignment horizontal="left" vertical="center"/>
    </xf>
    <xf numFmtId="3" fontId="40" fillId="33" borderId="0" xfId="0" applyNumberFormat="1" applyFont="1" applyFill="1" applyAlignment="1">
      <alignment vertical="center"/>
    </xf>
    <xf numFmtId="0" fontId="40" fillId="33" borderId="0" xfId="0" applyFont="1" applyFill="1" applyAlignment="1">
      <alignment vertical="center"/>
    </xf>
    <xf numFmtId="0" fontId="99" fillId="33" borderId="0" xfId="0" applyFont="1" applyFill="1" applyAlignment="1">
      <alignment vertical="center"/>
    </xf>
    <xf numFmtId="0" fontId="40" fillId="33" borderId="10" xfId="0" applyFont="1" applyFill="1" applyBorder="1" applyAlignment="1">
      <alignment horizontal="center" vertical="center"/>
    </xf>
    <xf numFmtId="3" fontId="40" fillId="33" borderId="10" xfId="0" applyNumberFormat="1" applyFont="1" applyFill="1" applyBorder="1" applyAlignment="1">
      <alignment horizontal="right" vertical="center"/>
    </xf>
    <xf numFmtId="0" fontId="40" fillId="33" borderId="10" xfId="0" applyFont="1" applyFill="1" applyBorder="1" applyAlignment="1">
      <alignment horizontal="right" vertical="center"/>
    </xf>
    <xf numFmtId="0" fontId="39" fillId="33" borderId="10" xfId="0" applyFont="1" applyFill="1" applyBorder="1" applyAlignment="1">
      <alignment vertical="center"/>
    </xf>
    <xf numFmtId="0" fontId="39" fillId="33" borderId="10" xfId="0" applyFont="1" applyFill="1" applyBorder="1" applyAlignment="1">
      <alignment horizontal="center" vertical="center"/>
    </xf>
    <xf numFmtId="3" fontId="39" fillId="33" borderId="10" xfId="0" applyNumberFormat="1" applyFont="1" applyFill="1" applyBorder="1" applyAlignment="1">
      <alignment horizontal="center" vertical="center"/>
    </xf>
    <xf numFmtId="0" fontId="5" fillId="33" borderId="0" xfId="0" applyFont="1" applyFill="1" applyAlignment="1">
      <alignment vertical="center"/>
    </xf>
    <xf numFmtId="0" fontId="94" fillId="33" borderId="10" xfId="0" applyFont="1" applyFill="1" applyBorder="1" applyAlignment="1">
      <alignment horizontal="center" vertical="center" wrapText="1"/>
    </xf>
    <xf numFmtId="0" fontId="93" fillId="33" borderId="0" xfId="0" applyFont="1" applyFill="1" applyAlignment="1">
      <alignment/>
    </xf>
    <xf numFmtId="0" fontId="95" fillId="33" borderId="10" xfId="0" applyFont="1" applyFill="1" applyBorder="1" applyAlignment="1">
      <alignment vertical="center"/>
    </xf>
    <xf numFmtId="180" fontId="95" fillId="33" borderId="10" xfId="0" applyNumberFormat="1" applyFont="1" applyFill="1" applyBorder="1" applyAlignment="1">
      <alignment vertical="center"/>
    </xf>
    <xf numFmtId="181" fontId="95" fillId="33" borderId="10" xfId="0" applyNumberFormat="1" applyFont="1" applyFill="1" applyBorder="1" applyAlignment="1">
      <alignment vertical="center"/>
    </xf>
    <xf numFmtId="180" fontId="95" fillId="33" borderId="10" xfId="0" applyNumberFormat="1" applyFont="1" applyFill="1" applyBorder="1" applyAlignment="1">
      <alignment horizontal="right" vertical="center"/>
    </xf>
    <xf numFmtId="180" fontId="94" fillId="33" borderId="10" xfId="0" applyNumberFormat="1" applyFont="1" applyFill="1" applyBorder="1" applyAlignment="1">
      <alignment horizontal="center" vertical="center"/>
    </xf>
    <xf numFmtId="181" fontId="94" fillId="33" borderId="10" xfId="0" applyNumberFormat="1" applyFont="1" applyFill="1" applyBorder="1" applyAlignment="1">
      <alignment horizontal="center" vertical="center"/>
    </xf>
    <xf numFmtId="0" fontId="94" fillId="33" borderId="0" xfId="0" applyFont="1" applyFill="1" applyBorder="1" applyAlignment="1">
      <alignment horizontal="left" vertical="center" wrapText="1"/>
    </xf>
    <xf numFmtId="0" fontId="95" fillId="33" borderId="0" xfId="0" applyFont="1" applyFill="1" applyAlignment="1">
      <alignment vertical="center" wrapText="1"/>
    </xf>
    <xf numFmtId="0" fontId="94" fillId="33" borderId="0" xfId="0" applyFont="1" applyFill="1" applyAlignment="1">
      <alignment vertical="center" wrapText="1"/>
    </xf>
    <xf numFmtId="0" fontId="95" fillId="33" borderId="0" xfId="0" applyFont="1" applyFill="1" applyAlignment="1">
      <alignment horizontal="justify" vertical="center"/>
    </xf>
    <xf numFmtId="0" fontId="6" fillId="33" borderId="0" xfId="0" applyFont="1" applyFill="1" applyAlignment="1">
      <alignment vertical="center" wrapText="1"/>
    </xf>
    <xf numFmtId="0" fontId="94" fillId="33" borderId="0" xfId="0" applyFont="1" applyFill="1" applyBorder="1" applyAlignment="1">
      <alignment vertical="center" wrapText="1"/>
    </xf>
    <xf numFmtId="0" fontId="100" fillId="33" borderId="0" xfId="0" applyFont="1" applyFill="1" applyAlignment="1">
      <alignment vertical="center"/>
    </xf>
    <xf numFmtId="0" fontId="101" fillId="33" borderId="0" xfId="0" applyFont="1" applyFill="1" applyAlignment="1">
      <alignment vertical="center"/>
    </xf>
    <xf numFmtId="0" fontId="101" fillId="33" borderId="0" xfId="0" applyFont="1" applyFill="1" applyAlignment="1">
      <alignment horizontal="justify" vertical="center" wrapText="1"/>
    </xf>
    <xf numFmtId="0" fontId="100" fillId="33" borderId="0" xfId="0" applyFont="1" applyFill="1" applyAlignment="1">
      <alignment horizontal="left" vertical="center"/>
    </xf>
    <xf numFmtId="0" fontId="100" fillId="33" borderId="10" xfId="0" applyFont="1" applyFill="1" applyBorder="1" applyAlignment="1">
      <alignment horizontal="center" vertical="center" wrapText="1"/>
    </xf>
    <xf numFmtId="0" fontId="101" fillId="33" borderId="10" xfId="0" applyFont="1" applyFill="1" applyBorder="1" applyAlignment="1">
      <alignment vertical="center"/>
    </xf>
    <xf numFmtId="181" fontId="101" fillId="33" borderId="10" xfId="0" applyNumberFormat="1" applyFont="1" applyFill="1" applyBorder="1" applyAlignment="1">
      <alignment vertical="center"/>
    </xf>
    <xf numFmtId="180" fontId="101" fillId="33" borderId="10" xfId="0" applyNumberFormat="1" applyFont="1" applyFill="1" applyBorder="1" applyAlignment="1">
      <alignment vertical="center"/>
    </xf>
    <xf numFmtId="0" fontId="100" fillId="33" borderId="10" xfId="0" applyFont="1" applyFill="1" applyBorder="1" applyAlignment="1">
      <alignment horizontal="center" vertical="center"/>
    </xf>
    <xf numFmtId="181" fontId="100" fillId="33" borderId="10" xfId="0" applyNumberFormat="1" applyFont="1" applyFill="1" applyBorder="1" applyAlignment="1">
      <alignment horizontal="center" vertical="center"/>
    </xf>
    <xf numFmtId="184" fontId="45" fillId="33" borderId="10" xfId="49" applyNumberFormat="1" applyFont="1" applyFill="1" applyBorder="1" applyAlignment="1">
      <alignment horizontal="right" vertical="center"/>
    </xf>
    <xf numFmtId="180" fontId="101" fillId="33" borderId="10" xfId="62" applyNumberFormat="1" applyFont="1" applyFill="1" applyBorder="1" applyAlignment="1">
      <alignment vertical="center"/>
    </xf>
    <xf numFmtId="0" fontId="46" fillId="33" borderId="0" xfId="0" applyFont="1" applyFill="1" applyAlignment="1">
      <alignment horizontal="left" vertical="center"/>
    </xf>
    <xf numFmtId="179" fontId="46" fillId="33" borderId="0" xfId="51" applyFont="1" applyFill="1" applyBorder="1" applyAlignment="1">
      <alignment horizontal="left" vertical="center"/>
    </xf>
    <xf numFmtId="0" fontId="101" fillId="33" borderId="0" xfId="0" applyFont="1" applyFill="1" applyAlignment="1">
      <alignment horizontal="center" vertical="center" wrapText="1"/>
    </xf>
    <xf numFmtId="0" fontId="101" fillId="33" borderId="10" xfId="0" applyFont="1" applyFill="1" applyBorder="1" applyAlignment="1">
      <alignment vertical="center" wrapText="1"/>
    </xf>
    <xf numFmtId="183" fontId="101" fillId="33" borderId="15" xfId="0" applyNumberFormat="1" applyFont="1" applyFill="1" applyBorder="1" applyAlignment="1">
      <alignment vertical="center" wrapText="1"/>
    </xf>
    <xf numFmtId="0" fontId="101" fillId="33" borderId="10" xfId="0" applyFont="1" applyFill="1" applyBorder="1" applyAlignment="1">
      <alignment horizontal="left" vertical="center" wrapText="1"/>
    </xf>
    <xf numFmtId="181" fontId="101" fillId="33" borderId="10" xfId="0" applyNumberFormat="1" applyFont="1" applyFill="1" applyBorder="1" applyAlignment="1">
      <alignment horizontal="right" vertical="center"/>
    </xf>
    <xf numFmtId="0" fontId="94" fillId="33" borderId="0" xfId="0" applyFont="1" applyFill="1" applyAlignment="1">
      <alignment horizontal="center" vertical="center" wrapText="1"/>
    </xf>
    <xf numFmtId="0" fontId="94" fillId="33" borderId="0" xfId="0" applyFont="1" applyFill="1" applyAlignment="1">
      <alignment horizontal="left" vertical="center" wrapText="1"/>
    </xf>
    <xf numFmtId="0" fontId="102" fillId="33" borderId="0" xfId="0" applyFont="1" applyFill="1" applyAlignment="1">
      <alignment vertical="center" wrapText="1"/>
    </xf>
    <xf numFmtId="0" fontId="102" fillId="33" borderId="0" xfId="0" applyFont="1" applyFill="1" applyAlignment="1">
      <alignment wrapText="1"/>
    </xf>
    <xf numFmtId="0" fontId="103" fillId="33" borderId="0" xfId="0" applyFont="1" applyFill="1" applyAlignment="1">
      <alignment vertical="center" wrapText="1"/>
    </xf>
    <xf numFmtId="0" fontId="104" fillId="33" borderId="0" xfId="0" applyFont="1" applyFill="1" applyAlignment="1">
      <alignment/>
    </xf>
    <xf numFmtId="0" fontId="105" fillId="33" borderId="0" xfId="0" applyFont="1" applyFill="1" applyAlignment="1">
      <alignment/>
    </xf>
    <xf numFmtId="0" fontId="0" fillId="33" borderId="0" xfId="0" applyFill="1" applyAlignment="1">
      <alignment/>
    </xf>
    <xf numFmtId="0" fontId="106" fillId="33" borderId="0" xfId="0" applyFont="1" applyFill="1" applyAlignment="1">
      <alignment horizontal="center"/>
    </xf>
    <xf numFmtId="17" fontId="106" fillId="33" borderId="0" xfId="0" applyNumberFormat="1" applyFont="1" applyFill="1" applyAlignment="1" quotePrefix="1">
      <alignment horizontal="center"/>
    </xf>
    <xf numFmtId="0" fontId="107" fillId="33" borderId="0" xfId="0" applyFont="1" applyFill="1" applyAlignment="1">
      <alignment horizontal="left" indent="15"/>
    </xf>
    <xf numFmtId="0" fontId="108" fillId="33" borderId="0" xfId="0" applyFont="1" applyFill="1" applyAlignment="1">
      <alignment horizontal="center"/>
    </xf>
    <xf numFmtId="0" fontId="109" fillId="33" borderId="0" xfId="0" applyFont="1" applyFill="1" applyAlignment="1">
      <alignment/>
    </xf>
    <xf numFmtId="0" fontId="104" fillId="33" borderId="0" xfId="0" applyFont="1" applyFill="1" applyAlignment="1" quotePrefix="1">
      <alignment/>
    </xf>
    <xf numFmtId="0" fontId="0" fillId="33" borderId="0" xfId="0" applyFill="1" applyBorder="1" applyAlignment="1">
      <alignment/>
    </xf>
    <xf numFmtId="0" fontId="10" fillId="33" borderId="16" xfId="60" applyFont="1" applyFill="1" applyBorder="1" applyAlignment="1" applyProtection="1">
      <alignment horizontal="left" vertical="center"/>
      <protection/>
    </xf>
    <xf numFmtId="0" fontId="10" fillId="33" borderId="17"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10" fillId="33" borderId="0" xfId="0" applyFont="1" applyFill="1" applyAlignment="1">
      <alignment/>
    </xf>
    <xf numFmtId="0" fontId="12" fillId="33" borderId="0" xfId="0" applyFont="1" applyFill="1" applyAlignment="1">
      <alignment/>
    </xf>
    <xf numFmtId="0" fontId="13" fillId="33" borderId="15"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60" applyFont="1" applyFill="1" applyBorder="1" applyAlignment="1" applyProtection="1">
      <alignment horizontal="center" vertical="center"/>
      <protection/>
    </xf>
    <xf numFmtId="0" fontId="106" fillId="33" borderId="0" xfId="0" applyFont="1" applyFill="1" applyBorder="1" applyAlignment="1">
      <alignment horizontal="center"/>
    </xf>
    <xf numFmtId="0" fontId="105" fillId="33" borderId="0" xfId="0" applyFont="1" applyFill="1" applyBorder="1" applyAlignment="1">
      <alignment vertical="top" wrapText="1"/>
    </xf>
    <xf numFmtId="0" fontId="10" fillId="33" borderId="0" xfId="0" applyFont="1" applyFill="1" applyBorder="1" applyAlignment="1">
      <alignment vertical="center"/>
    </xf>
    <xf numFmtId="0" fontId="105" fillId="33" borderId="0" xfId="0" applyFont="1" applyFill="1" applyBorder="1" applyAlignment="1">
      <alignment horizontal="center" vertical="top" wrapText="1"/>
    </xf>
    <xf numFmtId="0" fontId="111" fillId="33" borderId="0" xfId="0" applyFont="1" applyFill="1" applyBorder="1" applyAlignment="1">
      <alignment/>
    </xf>
    <xf numFmtId="0" fontId="112"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13"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104" fillId="33" borderId="0" xfId="0" applyFont="1" applyFill="1" applyBorder="1" applyAlignment="1">
      <alignment/>
    </xf>
    <xf numFmtId="0" fontId="105" fillId="33" borderId="0" xfId="0" applyFont="1" applyFill="1" applyBorder="1" applyAlignment="1">
      <alignment/>
    </xf>
    <xf numFmtId="0" fontId="112" fillId="33" borderId="0" xfId="0" applyFont="1" applyFill="1" applyBorder="1" applyAlignment="1">
      <alignment vertical="center"/>
    </xf>
    <xf numFmtId="49" fontId="84" fillId="33" borderId="18" xfId="46" applyNumberFormat="1" applyFill="1" applyBorder="1" applyAlignment="1" applyProtection="1">
      <alignment horizontal="center" vertical="center"/>
      <protection/>
    </xf>
    <xf numFmtId="49" fontId="84" fillId="33" borderId="20" xfId="46" applyNumberFormat="1" applyFill="1" applyBorder="1" applyAlignment="1" applyProtection="1">
      <alignment horizontal="center" vertical="center"/>
      <protection/>
    </xf>
    <xf numFmtId="49" fontId="84" fillId="33" borderId="10" xfId="46" applyNumberFormat="1" applyFill="1" applyBorder="1" applyAlignment="1" applyProtection="1">
      <alignment horizontal="center" vertical="center"/>
      <protection/>
    </xf>
    <xf numFmtId="49" fontId="95" fillId="33" borderId="0" xfId="0" applyNumberFormat="1" applyFont="1" applyFill="1" applyAlignment="1">
      <alignment vertical="center"/>
    </xf>
    <xf numFmtId="49" fontId="101" fillId="33" borderId="0" xfId="0" applyNumberFormat="1" applyFont="1" applyFill="1" applyAlignment="1">
      <alignment vertical="center"/>
    </xf>
    <xf numFmtId="49" fontId="98" fillId="33" borderId="0" xfId="0" applyNumberFormat="1" applyFont="1" applyFill="1" applyAlignment="1">
      <alignment vertical="center"/>
    </xf>
    <xf numFmtId="0" fontId="101" fillId="33" borderId="0" xfId="0" applyFont="1" applyFill="1" applyAlignment="1">
      <alignment vertical="center" wrapText="1"/>
    </xf>
    <xf numFmtId="0" fontId="101" fillId="33" borderId="0" xfId="0" applyFont="1" applyFill="1" applyBorder="1" applyAlignment="1">
      <alignment vertical="center"/>
    </xf>
    <xf numFmtId="0" fontId="100" fillId="33" borderId="0" xfId="0" applyFont="1" applyFill="1" applyBorder="1" applyAlignment="1">
      <alignment horizontal="center" vertical="center" wrapText="1"/>
    </xf>
    <xf numFmtId="181" fontId="101" fillId="33" borderId="0" xfId="0" applyNumberFormat="1" applyFont="1" applyFill="1" applyBorder="1" applyAlignment="1">
      <alignment vertical="center"/>
    </xf>
    <xf numFmtId="181" fontId="101" fillId="33" borderId="0" xfId="0" applyNumberFormat="1" applyFont="1" applyFill="1" applyBorder="1" applyAlignment="1">
      <alignment horizontal="right" vertical="center"/>
    </xf>
    <xf numFmtId="4" fontId="101" fillId="33" borderId="0" xfId="0" applyNumberFormat="1" applyFont="1" applyFill="1" applyBorder="1" applyAlignment="1">
      <alignment vertical="center"/>
    </xf>
    <xf numFmtId="180" fontId="101" fillId="33" borderId="0" xfId="62" applyNumberFormat="1" applyFont="1" applyFill="1" applyBorder="1" applyAlignment="1">
      <alignment vertical="center"/>
    </xf>
    <xf numFmtId="0" fontId="100" fillId="33" borderId="0" xfId="0" applyFont="1" applyFill="1" applyBorder="1" applyAlignment="1">
      <alignment vertical="center" wrapText="1"/>
    </xf>
    <xf numFmtId="0" fontId="98" fillId="33" borderId="0" xfId="0" applyFont="1" applyFill="1" applyAlignment="1">
      <alignment horizontal="center" vertical="center" wrapText="1"/>
    </xf>
    <xf numFmtId="0" fontId="59" fillId="33" borderId="0" xfId="59" applyFont="1" applyFill="1">
      <alignment/>
      <protection/>
    </xf>
    <xf numFmtId="0" fontId="60" fillId="33" borderId="0" xfId="59" applyFont="1" applyFill="1">
      <alignment/>
      <protection/>
    </xf>
    <xf numFmtId="3" fontId="60" fillId="33" borderId="0" xfId="59" applyNumberFormat="1" applyFont="1" applyFill="1">
      <alignment/>
      <protection/>
    </xf>
    <xf numFmtId="0" fontId="59" fillId="33" borderId="0" xfId="59" applyFont="1" applyFill="1" applyBorder="1" applyAlignment="1">
      <alignment vertical="center" wrapText="1"/>
      <protection/>
    </xf>
    <xf numFmtId="0" fontId="59" fillId="33" borderId="0" xfId="59" applyFont="1" applyFill="1" applyBorder="1" applyAlignment="1">
      <alignment vertical="center"/>
      <protection/>
    </xf>
    <xf numFmtId="0" fontId="59" fillId="33" borderId="10" xfId="59" applyFont="1" applyFill="1" applyBorder="1" applyAlignment="1">
      <alignment horizontal="center" vertical="center"/>
      <protection/>
    </xf>
    <xf numFmtId="0" fontId="59" fillId="33" borderId="13" xfId="59" applyFont="1" applyFill="1" applyBorder="1" applyAlignment="1">
      <alignment horizontal="center" vertical="center"/>
      <protection/>
    </xf>
    <xf numFmtId="0" fontId="59" fillId="33" borderId="14" xfId="59" applyFont="1" applyFill="1" applyBorder="1" applyAlignment="1">
      <alignment horizontal="center" vertical="center"/>
      <protection/>
    </xf>
    <xf numFmtId="0" fontId="59" fillId="33" borderId="21" xfId="59" applyFont="1" applyFill="1" applyBorder="1" applyAlignment="1">
      <alignment horizontal="center" vertical="center"/>
      <protection/>
    </xf>
    <xf numFmtId="0" fontId="60" fillId="33" borderId="10" xfId="59" applyFont="1" applyFill="1" applyBorder="1" applyAlignment="1">
      <alignment vertical="center"/>
      <protection/>
    </xf>
    <xf numFmtId="3" fontId="60" fillId="33" borderId="10" xfId="59" applyNumberFormat="1" applyFont="1" applyFill="1" applyBorder="1" applyAlignment="1">
      <alignment horizontal="right" vertical="center"/>
      <protection/>
    </xf>
    <xf numFmtId="180" fontId="60" fillId="33" borderId="10" xfId="63" applyNumberFormat="1" applyFont="1" applyFill="1" applyBorder="1" applyAlignment="1">
      <alignment horizontal="right" vertical="center"/>
    </xf>
    <xf numFmtId="180" fontId="60" fillId="33" borderId="10" xfId="63" applyNumberFormat="1" applyFont="1" applyFill="1" applyBorder="1" applyAlignment="1">
      <alignment horizontal="center" vertical="center"/>
    </xf>
    <xf numFmtId="3" fontId="59" fillId="33" borderId="10" xfId="59" applyNumberFormat="1" applyFont="1" applyFill="1" applyBorder="1" applyAlignment="1">
      <alignment horizontal="center" vertical="center"/>
      <protection/>
    </xf>
    <xf numFmtId="180" fontId="59" fillId="33" borderId="10" xfId="63" applyNumberFormat="1" applyFont="1" applyFill="1" applyBorder="1" applyAlignment="1">
      <alignment horizontal="center" vertical="center"/>
    </xf>
    <xf numFmtId="0" fontId="61" fillId="33" borderId="0" xfId="59" applyFont="1" applyFill="1" applyBorder="1" applyAlignment="1">
      <alignment horizontal="left" vertical="center"/>
      <protection/>
    </xf>
    <xf numFmtId="0" fontId="59" fillId="33" borderId="0" xfId="59" applyFont="1" applyFill="1" applyBorder="1" applyAlignment="1">
      <alignment horizontal="center" vertical="center"/>
      <protection/>
    </xf>
    <xf numFmtId="3" fontId="59" fillId="33" borderId="0" xfId="59" applyNumberFormat="1" applyFont="1" applyFill="1" applyBorder="1" applyAlignment="1">
      <alignment horizontal="center" vertical="center"/>
      <protection/>
    </xf>
    <xf numFmtId="180" fontId="59" fillId="33" borderId="0" xfId="63" applyNumberFormat="1" applyFont="1" applyFill="1" applyBorder="1" applyAlignment="1">
      <alignment horizontal="center" vertical="center"/>
    </xf>
    <xf numFmtId="0" fontId="59" fillId="33" borderId="0" xfId="59" applyFont="1" applyFill="1" applyBorder="1" applyAlignment="1">
      <alignment horizontal="left" vertical="center"/>
      <protection/>
    </xf>
    <xf numFmtId="0" fontId="59" fillId="33" borderId="22" xfId="59" applyFont="1" applyFill="1" applyBorder="1" applyAlignment="1">
      <alignment vertical="center" wrapText="1"/>
      <protection/>
    </xf>
    <xf numFmtId="0" fontId="59" fillId="33" borderId="23" xfId="59" applyFont="1" applyFill="1" applyBorder="1" applyAlignment="1">
      <alignment horizontal="center" vertical="center"/>
      <protection/>
    </xf>
    <xf numFmtId="16" fontId="59" fillId="33" borderId="0" xfId="59" applyNumberFormat="1" applyFont="1" applyFill="1" applyBorder="1" applyAlignment="1" quotePrefix="1">
      <alignment horizontal="center" vertical="center"/>
      <protection/>
    </xf>
    <xf numFmtId="16" fontId="59" fillId="33" borderId="21" xfId="59" applyNumberFormat="1" applyFont="1" applyFill="1" applyBorder="1" applyAlignment="1" quotePrefix="1">
      <alignment horizontal="center" vertical="center"/>
      <protection/>
    </xf>
    <xf numFmtId="0" fontId="59" fillId="33" borderId="22" xfId="59" applyFont="1" applyFill="1" applyBorder="1" applyAlignment="1">
      <alignment horizontal="center" vertical="center"/>
      <protection/>
    </xf>
    <xf numFmtId="1" fontId="59" fillId="33" borderId="21" xfId="59" applyNumberFormat="1" applyFont="1" applyFill="1" applyBorder="1" applyAlignment="1">
      <alignment horizontal="center" vertical="center"/>
      <protection/>
    </xf>
    <xf numFmtId="0" fontId="33" fillId="33" borderId="0" xfId="59" applyFont="1" applyFill="1">
      <alignment/>
      <protection/>
    </xf>
    <xf numFmtId="185" fontId="60" fillId="33" borderId="18" xfId="59" applyNumberFormat="1" applyFont="1" applyFill="1" applyBorder="1" applyAlignment="1" quotePrefix="1">
      <alignment horizontal="right" vertical="center"/>
      <protection/>
    </xf>
    <xf numFmtId="3" fontId="60" fillId="33" borderId="10" xfId="59" applyNumberFormat="1" applyFont="1" applyFill="1" applyBorder="1" applyAlignment="1">
      <alignment vertical="center"/>
      <protection/>
    </xf>
    <xf numFmtId="9" fontId="60" fillId="33" borderId="10" xfId="63" applyFont="1" applyFill="1" applyBorder="1" applyAlignment="1">
      <alignment horizontal="right" vertical="center"/>
    </xf>
    <xf numFmtId="9" fontId="60" fillId="33" borderId="10" xfId="62" applyFont="1" applyFill="1" applyBorder="1" applyAlignment="1">
      <alignment vertical="center"/>
    </xf>
    <xf numFmtId="9" fontId="60" fillId="33" borderId="10" xfId="63" applyFont="1" applyFill="1" applyBorder="1" applyAlignment="1" quotePrefix="1">
      <alignment horizontal="center" vertical="center"/>
    </xf>
    <xf numFmtId="9" fontId="60" fillId="33" borderId="10" xfId="63" applyFont="1" applyFill="1" applyBorder="1" applyAlignment="1">
      <alignment vertical="center"/>
    </xf>
    <xf numFmtId="0" fontId="60" fillId="33" borderId="18" xfId="59" applyFont="1" applyFill="1" applyBorder="1" applyAlignment="1" quotePrefix="1">
      <alignment horizontal="right" vertical="center"/>
      <protection/>
    </xf>
    <xf numFmtId="0" fontId="60" fillId="33" borderId="10" xfId="59" applyFont="1" applyFill="1" applyBorder="1" applyAlignment="1">
      <alignment horizontal="right" vertical="center"/>
      <protection/>
    </xf>
    <xf numFmtId="0" fontId="60" fillId="33" borderId="15" xfId="59" applyFont="1" applyFill="1" applyBorder="1" applyAlignment="1">
      <alignment horizontal="center" vertical="center"/>
      <protection/>
    </xf>
    <xf numFmtId="3" fontId="60" fillId="33" borderId="15" xfId="59" applyNumberFormat="1" applyFont="1" applyFill="1" applyBorder="1" applyAlignment="1">
      <alignment horizontal="center" vertical="center"/>
      <protection/>
    </xf>
    <xf numFmtId="3" fontId="59" fillId="33" borderId="15" xfId="59" applyNumberFormat="1" applyFont="1" applyFill="1" applyBorder="1" applyAlignment="1">
      <alignment horizontal="center" vertical="center"/>
      <protection/>
    </xf>
    <xf numFmtId="9" fontId="59" fillId="33" borderId="15" xfId="62" applyFont="1" applyFill="1" applyBorder="1" applyAlignment="1">
      <alignment horizontal="center" vertical="center"/>
    </xf>
    <xf numFmtId="9" fontId="59" fillId="33" borderId="15" xfId="63" applyFont="1" applyFill="1" applyBorder="1" applyAlignment="1">
      <alignment horizontal="center" vertical="center"/>
    </xf>
    <xf numFmtId="9" fontId="60" fillId="33" borderId="18" xfId="63" applyFont="1" applyFill="1" applyBorder="1" applyAlignment="1">
      <alignment horizontal="center" vertical="center"/>
    </xf>
    <xf numFmtId="0" fontId="61" fillId="33" borderId="0" xfId="59" applyFont="1" applyFill="1">
      <alignment/>
      <protection/>
    </xf>
    <xf numFmtId="3" fontId="95" fillId="33" borderId="23" xfId="0" applyNumberFormat="1" applyFont="1" applyFill="1" applyBorder="1" applyAlignment="1">
      <alignment horizontal="right" vertical="center"/>
    </xf>
    <xf numFmtId="180" fontId="95" fillId="33" borderId="23" xfId="62" applyNumberFormat="1" applyFont="1" applyFill="1" applyBorder="1" applyAlignment="1">
      <alignment horizontal="right" vertical="center"/>
    </xf>
    <xf numFmtId="3" fontId="95" fillId="33" borderId="24" xfId="0" applyNumberFormat="1" applyFont="1" applyFill="1" applyBorder="1" applyAlignment="1">
      <alignment horizontal="right" vertical="center"/>
    </xf>
    <xf numFmtId="180" fontId="95" fillId="33" borderId="24" xfId="62" applyNumberFormat="1" applyFont="1" applyFill="1" applyBorder="1" applyAlignment="1">
      <alignment horizontal="right" vertical="center"/>
    </xf>
    <xf numFmtId="3" fontId="94" fillId="33" borderId="24" xfId="0" applyNumberFormat="1" applyFont="1" applyFill="1" applyBorder="1" applyAlignment="1">
      <alignment horizontal="right" vertical="center"/>
    </xf>
    <xf numFmtId="180" fontId="94" fillId="33" borderId="24" xfId="62" applyNumberFormat="1" applyFont="1" applyFill="1" applyBorder="1" applyAlignment="1">
      <alignment horizontal="right" vertical="center"/>
    </xf>
    <xf numFmtId="3" fontId="95" fillId="33" borderId="21" xfId="0" applyNumberFormat="1" applyFont="1" applyFill="1" applyBorder="1" applyAlignment="1">
      <alignment horizontal="right" vertical="center"/>
    </xf>
    <xf numFmtId="180" fontId="95" fillId="33" borderId="21" xfId="62" applyNumberFormat="1" applyFont="1" applyFill="1" applyBorder="1" applyAlignment="1">
      <alignment horizontal="right" vertical="center"/>
    </xf>
    <xf numFmtId="0" fontId="114" fillId="33" borderId="0" xfId="0" applyFont="1" applyFill="1" applyBorder="1" applyAlignment="1">
      <alignment vertical="center"/>
    </xf>
    <xf numFmtId="0" fontId="115" fillId="33" borderId="0" xfId="0" applyFont="1" applyFill="1" applyBorder="1" applyAlignment="1">
      <alignment vertical="center"/>
    </xf>
    <xf numFmtId="0" fontId="116" fillId="33" borderId="0" xfId="0" applyFont="1" applyFill="1" applyBorder="1" applyAlignment="1">
      <alignment vertical="center"/>
    </xf>
    <xf numFmtId="0" fontId="94" fillId="33" borderId="10" xfId="0" applyFont="1" applyFill="1" applyBorder="1" applyAlignment="1">
      <alignment horizontal="center" vertical="center"/>
    </xf>
    <xf numFmtId="0" fontId="95" fillId="33" borderId="10" xfId="0" applyFont="1" applyFill="1" applyBorder="1" applyAlignment="1">
      <alignment horizontal="left" vertical="center" wrapText="1"/>
    </xf>
    <xf numFmtId="0" fontId="94" fillId="33" borderId="10" xfId="0" applyFont="1" applyFill="1" applyBorder="1" applyAlignment="1">
      <alignment vertical="center"/>
    </xf>
    <xf numFmtId="181" fontId="94" fillId="33" borderId="10" xfId="0" applyNumberFormat="1" applyFont="1" applyFill="1" applyBorder="1" applyAlignment="1">
      <alignment vertical="center"/>
    </xf>
    <xf numFmtId="181" fontId="95" fillId="33" borderId="10" xfId="0" applyNumberFormat="1" applyFont="1" applyFill="1" applyBorder="1" applyAlignment="1">
      <alignment horizontal="right" vertical="center"/>
    </xf>
    <xf numFmtId="181" fontId="94"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0" fontId="100" fillId="33" borderId="0" xfId="0" applyFont="1" applyFill="1" applyAlignment="1">
      <alignment horizontal="left" vertical="center" wrapText="1"/>
    </xf>
    <xf numFmtId="186" fontId="95" fillId="33" borderId="10" xfId="49" applyNumberFormat="1" applyFont="1" applyFill="1" applyBorder="1" applyAlignment="1">
      <alignment vertical="center"/>
    </xf>
    <xf numFmtId="187" fontId="101" fillId="33" borderId="0" xfId="0" applyNumberFormat="1" applyFont="1" applyFill="1" applyAlignment="1">
      <alignment vertical="center"/>
    </xf>
    <xf numFmtId="180" fontId="100" fillId="33" borderId="10" xfId="62" applyNumberFormat="1" applyFont="1" applyFill="1" applyBorder="1" applyAlignment="1">
      <alignment vertical="center"/>
    </xf>
    <xf numFmtId="180" fontId="100" fillId="33" borderId="10" xfId="62" applyNumberFormat="1" applyFont="1" applyFill="1" applyBorder="1" applyAlignment="1">
      <alignment horizontal="right" vertical="center"/>
    </xf>
    <xf numFmtId="0" fontId="65" fillId="33" borderId="0" xfId="0" applyFont="1" applyFill="1" applyAlignment="1">
      <alignment vertical="center"/>
    </xf>
    <xf numFmtId="0" fontId="66" fillId="33" borderId="0" xfId="0" applyFont="1" applyFill="1" applyAlignment="1">
      <alignment vertical="center"/>
    </xf>
    <xf numFmtId="0" fontId="94" fillId="33" borderId="0" xfId="0" applyFont="1" applyFill="1" applyAlignment="1">
      <alignment horizontal="left" vertical="center" wrapText="1"/>
    </xf>
    <xf numFmtId="0" fontId="96" fillId="33" borderId="0" xfId="0"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17" fillId="0" borderId="10" xfId="0" applyFont="1" applyBorder="1" applyAlignment="1" applyProtection="1">
      <alignment horizontal="left" vertical="center" wrapText="1" readingOrder="1"/>
      <protection locked="0"/>
    </xf>
    <xf numFmtId="189" fontId="18" fillId="0" borderId="10" xfId="0" applyNumberFormat="1" applyFont="1" applyBorder="1" applyAlignment="1" applyProtection="1">
      <alignment horizontal="right" vertical="center" wrapText="1" readingOrder="1"/>
      <protection locked="0"/>
    </xf>
    <xf numFmtId="0" fontId="17" fillId="0" borderId="17" xfId="0" applyFont="1" applyFill="1" applyBorder="1" applyAlignment="1" applyProtection="1">
      <alignment vertical="top" wrapText="1" readingOrder="1"/>
      <protection locked="0"/>
    </xf>
    <xf numFmtId="189" fontId="17" fillId="0" borderId="10" xfId="0" applyNumberFormat="1" applyFont="1" applyFill="1" applyBorder="1" applyAlignment="1" applyProtection="1">
      <alignment horizontal="right" vertical="top" wrapText="1" readingOrder="1"/>
      <protection locked="0"/>
    </xf>
    <xf numFmtId="180" fontId="18"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39" fillId="0" borderId="10" xfId="0" applyFont="1" applyBorder="1" applyAlignment="1" applyProtection="1">
      <alignment horizontal="left" vertical="top" wrapText="1" readingOrder="1"/>
      <protection locked="0"/>
    </xf>
    <xf numFmtId="189" fontId="40" fillId="0" borderId="10" xfId="0" applyNumberFormat="1" applyFont="1" applyBorder="1" applyAlignment="1" applyProtection="1">
      <alignment horizontal="right" vertical="top" wrapText="1" readingOrder="1"/>
      <protection locked="0"/>
    </xf>
    <xf numFmtId="189" fontId="39" fillId="0" borderId="26" xfId="0" applyNumberFormat="1" applyFont="1" applyBorder="1" applyAlignment="1" applyProtection="1">
      <alignment horizontal="right" vertical="top" wrapText="1" readingOrder="1"/>
      <protection locked="0"/>
    </xf>
    <xf numFmtId="189" fontId="39" fillId="0" borderId="24" xfId="0" applyNumberFormat="1" applyFont="1" applyBorder="1" applyAlignment="1" applyProtection="1">
      <alignment horizontal="right" vertical="top" wrapText="1" readingOrder="1"/>
      <protection locked="0"/>
    </xf>
    <xf numFmtId="189" fontId="39" fillId="0" borderId="0" xfId="0" applyNumberFormat="1" applyFont="1" applyBorder="1" applyAlignment="1" applyProtection="1">
      <alignment horizontal="right" vertical="top" wrapText="1" readingOrder="1"/>
      <protection locked="0"/>
    </xf>
    <xf numFmtId="0" fontId="39" fillId="33" borderId="10" xfId="0" applyFont="1" applyFill="1" applyBorder="1" applyAlignment="1">
      <alignment horizontal="left"/>
    </xf>
    <xf numFmtId="3" fontId="40" fillId="33" borderId="10" xfId="0" applyNumberFormat="1" applyFont="1" applyFill="1" applyBorder="1" applyAlignment="1">
      <alignment horizontal="right"/>
    </xf>
    <xf numFmtId="3" fontId="39" fillId="33" borderId="10" xfId="0" applyNumberFormat="1" applyFont="1" applyFill="1" applyBorder="1" applyAlignment="1">
      <alignment horizontal="right"/>
    </xf>
    <xf numFmtId="3" fontId="39" fillId="33" borderId="24" xfId="0" applyNumberFormat="1" applyFont="1" applyFill="1" applyBorder="1" applyAlignment="1">
      <alignment horizontal="right"/>
    </xf>
    <xf numFmtId="181" fontId="101" fillId="33" borderId="0" xfId="0" applyNumberFormat="1" applyFont="1" applyFill="1" applyAlignment="1">
      <alignment vertical="center"/>
    </xf>
    <xf numFmtId="0" fontId="46" fillId="33" borderId="0" xfId="0" applyFont="1" applyFill="1" applyBorder="1" applyAlignment="1">
      <alignment horizontal="left" vertical="center"/>
    </xf>
    <xf numFmtId="181" fontId="101" fillId="33" borderId="0" xfId="0" applyNumberFormat="1" applyFont="1" applyFill="1" applyAlignment="1">
      <alignment horizontal="justify" vertical="center" wrapText="1"/>
    </xf>
    <xf numFmtId="180" fontId="100" fillId="33" borderId="10" xfId="0" applyNumberFormat="1" applyFont="1" applyFill="1" applyBorder="1" applyAlignment="1">
      <alignment vertical="center"/>
    </xf>
    <xf numFmtId="0" fontId="101" fillId="33" borderId="0" xfId="0" applyFont="1" applyFill="1" applyAlignment="1">
      <alignment horizontal="justify" vertical="center" wrapText="1"/>
    </xf>
    <xf numFmtId="0" fontId="39" fillId="33" borderId="10" xfId="0" applyFont="1" applyFill="1" applyBorder="1" applyAlignment="1">
      <alignment horizontal="center" vertical="center" wrapText="1"/>
    </xf>
    <xf numFmtId="180" fontId="101" fillId="33" borderId="10" xfId="62" applyNumberFormat="1" applyFont="1" applyFill="1" applyBorder="1" applyAlignment="1">
      <alignment horizontal="right" vertical="center"/>
    </xf>
    <xf numFmtId="194" fontId="0" fillId="0" borderId="0" xfId="52" applyNumberFormat="1" applyFont="1" applyAlignment="1">
      <alignment/>
    </xf>
    <xf numFmtId="186" fontId="95" fillId="33" borderId="10" xfId="52" applyNumberFormat="1" applyFont="1" applyFill="1" applyBorder="1" applyAlignment="1">
      <alignment vertical="center"/>
    </xf>
    <xf numFmtId="186" fontId="59" fillId="33" borderId="0" xfId="49" applyNumberFormat="1" applyFont="1" applyFill="1" applyBorder="1" applyAlignment="1">
      <alignment vertical="center" wrapText="1"/>
    </xf>
    <xf numFmtId="0" fontId="95" fillId="33" borderId="0" xfId="0" applyFont="1" applyFill="1" applyAlignment="1">
      <alignment/>
    </xf>
    <xf numFmtId="0" fontId="95" fillId="33" borderId="0" xfId="0" applyFont="1" applyFill="1" applyBorder="1" applyAlignment="1">
      <alignment vertical="center"/>
    </xf>
    <xf numFmtId="0" fontId="100" fillId="33" borderId="0" xfId="0" applyFont="1" applyFill="1" applyAlignment="1">
      <alignment vertical="center" wrapText="1"/>
    </xf>
    <xf numFmtId="0" fontId="100" fillId="33" borderId="17" xfId="0" applyFont="1" applyFill="1" applyBorder="1" applyAlignment="1">
      <alignment horizontal="center" vertical="center" wrapText="1"/>
    </xf>
    <xf numFmtId="186" fontId="101" fillId="33" borderId="10" xfId="49" applyNumberFormat="1" applyFont="1" applyFill="1" applyBorder="1" applyAlignment="1">
      <alignment vertical="center" wrapText="1"/>
    </xf>
    <xf numFmtId="0" fontId="101" fillId="33" borderId="17" xfId="0" applyFont="1" applyFill="1" applyBorder="1" applyAlignment="1">
      <alignment vertical="center" wrapText="1"/>
    </xf>
    <xf numFmtId="0" fontId="100" fillId="33" borderId="17" xfId="0" applyFont="1" applyFill="1" applyBorder="1" applyAlignment="1">
      <alignment vertical="center" wrapText="1"/>
    </xf>
    <xf numFmtId="0" fontId="100" fillId="0" borderId="10" xfId="0" applyFont="1" applyFill="1" applyBorder="1" applyAlignment="1">
      <alignment vertical="center"/>
    </xf>
    <xf numFmtId="0" fontId="117" fillId="0" borderId="25" xfId="0" applyFont="1" applyBorder="1" applyAlignment="1">
      <alignment/>
    </xf>
    <xf numFmtId="0" fontId="118" fillId="0" borderId="0" xfId="0" applyFont="1" applyBorder="1" applyAlignment="1">
      <alignment/>
    </xf>
    <xf numFmtId="180" fontId="118" fillId="0" borderId="0" xfId="62" applyNumberFormat="1" applyFont="1" applyBorder="1" applyAlignment="1">
      <alignment/>
    </xf>
    <xf numFmtId="0" fontId="46" fillId="33" borderId="10" xfId="57" applyFont="1" applyFill="1" applyBorder="1" applyAlignment="1">
      <alignment horizontal="left" vertical="center"/>
      <protection/>
    </xf>
    <xf numFmtId="180" fontId="44" fillId="0" borderId="10" xfId="62" applyNumberFormat="1" applyFont="1" applyFill="1" applyBorder="1" applyAlignment="1" applyProtection="1">
      <alignment horizontal="right" vertical="top" wrapText="1" readingOrder="1"/>
      <protection locked="0"/>
    </xf>
    <xf numFmtId="180" fontId="43" fillId="0" borderId="10" xfId="62" applyNumberFormat="1" applyFont="1" applyFill="1" applyBorder="1" applyAlignment="1" applyProtection="1">
      <alignment horizontal="right" vertical="top" wrapText="1" readingOrder="1"/>
      <protection locked="0"/>
    </xf>
    <xf numFmtId="189" fontId="40" fillId="33" borderId="10" xfId="0" applyNumberFormat="1" applyFont="1" applyFill="1" applyBorder="1" applyAlignment="1">
      <alignment horizontal="right"/>
    </xf>
    <xf numFmtId="189" fontId="39" fillId="33" borderId="24" xfId="0" applyNumberFormat="1" applyFont="1" applyFill="1" applyBorder="1" applyAlignment="1">
      <alignment horizontal="right"/>
    </xf>
    <xf numFmtId="0" fontId="101" fillId="33" borderId="0" xfId="0" applyFont="1" applyFill="1" applyAlignment="1">
      <alignment horizontal="justify" vertical="center" wrapText="1"/>
    </xf>
    <xf numFmtId="0" fontId="39" fillId="33" borderId="10" xfId="0" applyFont="1" applyFill="1" applyBorder="1" applyAlignment="1">
      <alignment horizontal="center" vertical="center" wrapText="1"/>
    </xf>
    <xf numFmtId="0" fontId="0" fillId="0" borderId="0" xfId="0" applyAlignment="1">
      <alignment horizontal="center"/>
    </xf>
    <xf numFmtId="0" fontId="0" fillId="0" borderId="0" xfId="0" applyAlignment="1">
      <alignment/>
    </xf>
    <xf numFmtId="0" fontId="65" fillId="33" borderId="0" xfId="0" applyFont="1" applyFill="1" applyAlignment="1">
      <alignment vertical="center"/>
    </xf>
    <xf numFmtId="0" fontId="66" fillId="33" borderId="0" xfId="0" applyFont="1" applyFill="1" applyAlignment="1">
      <alignment vertical="center"/>
    </xf>
    <xf numFmtId="0" fontId="66" fillId="33" borderId="0" xfId="0" applyFont="1" applyFill="1" applyBorder="1" applyAlignment="1">
      <alignment vertical="center"/>
    </xf>
    <xf numFmtId="0" fontId="66" fillId="33" borderId="10" xfId="0" applyFont="1" applyFill="1" applyBorder="1" applyAlignment="1">
      <alignment vertical="center"/>
    </xf>
    <xf numFmtId="0" fontId="66" fillId="33" borderId="10" xfId="0" applyFont="1" applyFill="1" applyBorder="1" applyAlignment="1">
      <alignment horizontal="left" vertical="center"/>
    </xf>
    <xf numFmtId="0" fontId="60" fillId="33" borderId="0" xfId="0" applyFont="1" applyFill="1" applyAlignment="1">
      <alignment/>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5" fillId="33" borderId="0" xfId="0" applyFont="1" applyFill="1" applyAlignment="1">
      <alignment horizontal="left" vertical="center" wrapText="1"/>
    </xf>
    <xf numFmtId="0" fontId="102" fillId="33" borderId="0" xfId="0" applyFont="1" applyFill="1" applyAlignment="1">
      <alignment horizontal="center" wrapText="1"/>
    </xf>
    <xf numFmtId="0" fontId="106" fillId="33" borderId="0" xfId="0" applyFont="1" applyFill="1" applyAlignment="1">
      <alignment vertical="center"/>
    </xf>
    <xf numFmtId="0" fontId="103" fillId="33" borderId="0" xfId="0" applyFont="1" applyFill="1" applyAlignment="1">
      <alignment wrapText="1"/>
    </xf>
    <xf numFmtId="0" fontId="102" fillId="33" borderId="0" xfId="0" applyFont="1" applyFill="1" applyAlignment="1">
      <alignment horizontal="center" vertical="center" wrapText="1"/>
    </xf>
    <xf numFmtId="41" fontId="93" fillId="0" borderId="21" xfId="0" applyNumberFormat="1" applyFont="1" applyBorder="1" applyAlignment="1">
      <alignment horizontal="center"/>
    </xf>
    <xf numFmtId="41" fontId="93" fillId="0" borderId="18" xfId="0" applyNumberFormat="1" applyFont="1" applyBorder="1" applyAlignment="1">
      <alignment horizontal="center"/>
    </xf>
    <xf numFmtId="41" fontId="93" fillId="0" borderId="10" xfId="0" applyNumberFormat="1" applyFont="1" applyBorder="1" applyAlignment="1">
      <alignment horizontal="center"/>
    </xf>
    <xf numFmtId="41" fontId="0" fillId="0" borderId="21" xfId="0" applyNumberFormat="1" applyBorder="1" applyAlignment="1">
      <alignment horizontal="left"/>
    </xf>
    <xf numFmtId="180" fontId="0" fillId="0" borderId="10" xfId="0" applyNumberFormat="1" applyBorder="1" applyAlignment="1">
      <alignment horizontal="center" vertical="center" wrapText="1"/>
    </xf>
    <xf numFmtId="41" fontId="0" fillId="0" borderId="10" xfId="0" applyNumberFormat="1" applyBorder="1" applyAlignment="1">
      <alignment horizontal="left"/>
    </xf>
    <xf numFmtId="41" fontId="0" fillId="0" borderId="10" xfId="0" applyNumberFormat="1" applyFill="1" applyBorder="1" applyAlignment="1">
      <alignment horizontal="left"/>
    </xf>
    <xf numFmtId="180" fontId="0" fillId="0" borderId="10" xfId="0" applyNumberFormat="1" applyFill="1" applyBorder="1" applyAlignment="1">
      <alignment horizontal="center" vertical="center" wrapText="1"/>
    </xf>
    <xf numFmtId="0" fontId="0" fillId="0" borderId="0" xfId="0" applyFill="1" applyAlignment="1">
      <alignment/>
    </xf>
    <xf numFmtId="0" fontId="102" fillId="0" borderId="0" xfId="0" applyFont="1" applyFill="1" applyAlignment="1">
      <alignment wrapText="1"/>
    </xf>
    <xf numFmtId="0" fontId="0" fillId="0" borderId="0" xfId="0" applyAlignment="1">
      <alignment vertical="center"/>
    </xf>
    <xf numFmtId="41" fontId="0" fillId="2" borderId="10" xfId="0" applyNumberFormat="1" applyFill="1" applyBorder="1" applyAlignment="1">
      <alignment horizontal="left"/>
    </xf>
    <xf numFmtId="180" fontId="0" fillId="2" borderId="10" xfId="0" applyNumberFormat="1" applyFill="1" applyBorder="1" applyAlignment="1">
      <alignment horizontal="center" vertical="center" wrapText="1"/>
    </xf>
    <xf numFmtId="0" fontId="101" fillId="33" borderId="0" xfId="0" applyFont="1" applyFill="1" applyAlignment="1">
      <alignment horizontal="justify" vertical="center" wrapText="1"/>
    </xf>
    <xf numFmtId="3" fontId="94" fillId="33" borderId="10" xfId="0" applyNumberFormat="1" applyFont="1" applyFill="1" applyBorder="1" applyAlignment="1">
      <alignment horizontal="right" vertical="center"/>
    </xf>
    <xf numFmtId="180" fontId="94" fillId="33" borderId="10" xfId="62" applyNumberFormat="1" applyFont="1" applyFill="1" applyBorder="1" applyAlignment="1">
      <alignment horizontal="right" vertical="center"/>
    </xf>
    <xf numFmtId="180" fontId="94" fillId="33" borderId="10" xfId="62" applyNumberFormat="1" applyFont="1" applyFill="1" applyBorder="1" applyAlignment="1">
      <alignment horizontal="right" vertical="center" indent="1"/>
    </xf>
    <xf numFmtId="0" fontId="94" fillId="33" borderId="10" xfId="0" applyFont="1" applyFill="1" applyBorder="1" applyAlignment="1">
      <alignment horizontal="center" vertical="center"/>
    </xf>
    <xf numFmtId="3" fontId="94" fillId="33" borderId="0" xfId="0" applyNumberFormat="1" applyFont="1" applyFill="1" applyAlignment="1">
      <alignment vertical="center"/>
    </xf>
    <xf numFmtId="0" fontId="95" fillId="33" borderId="23" xfId="0" applyFont="1" applyFill="1" applyBorder="1" applyAlignment="1">
      <alignment horizontal="left" vertical="center"/>
    </xf>
    <xf numFmtId="0" fontId="95" fillId="33" borderId="24" xfId="0" applyFont="1" applyFill="1" applyBorder="1" applyAlignment="1">
      <alignment horizontal="left" vertical="center"/>
    </xf>
    <xf numFmtId="0" fontId="94" fillId="33" borderId="24" xfId="0" applyFont="1" applyFill="1" applyBorder="1" applyAlignment="1">
      <alignment horizontal="left" vertical="center"/>
    </xf>
    <xf numFmtId="0" fontId="95" fillId="33" borderId="21" xfId="0" applyFont="1" applyFill="1" applyBorder="1" applyAlignment="1">
      <alignment horizontal="left" vertical="center"/>
    </xf>
    <xf numFmtId="0" fontId="94" fillId="33" borderId="10" xfId="0" applyFont="1" applyFill="1" applyBorder="1" applyAlignment="1">
      <alignment horizontal="left" vertical="center" wrapText="1"/>
    </xf>
    <xf numFmtId="169" fontId="95" fillId="33" borderId="10" xfId="50" applyFont="1" applyFill="1" applyBorder="1" applyAlignment="1">
      <alignment vertical="center"/>
    </xf>
    <xf numFmtId="169" fontId="94" fillId="33" borderId="10" xfId="50" applyFont="1" applyFill="1" applyBorder="1" applyAlignment="1">
      <alignment vertical="center"/>
    </xf>
    <xf numFmtId="180" fontId="94" fillId="33" borderId="10" xfId="62" applyNumberFormat="1" applyFont="1" applyFill="1" applyBorder="1" applyAlignment="1">
      <alignment vertical="center"/>
    </xf>
    <xf numFmtId="41" fontId="93" fillId="0" borderId="10" xfId="0" applyNumberFormat="1" applyFont="1" applyBorder="1" applyAlignment="1">
      <alignment horizontal="left" vertical="top"/>
    </xf>
    <xf numFmtId="3" fontId="100" fillId="0" borderId="10" xfId="0" applyNumberFormat="1" applyFont="1" applyBorder="1" applyAlignment="1">
      <alignment/>
    </xf>
    <xf numFmtId="3" fontId="101" fillId="0" borderId="10" xfId="0" applyNumberFormat="1" applyFont="1" applyBorder="1" applyAlignment="1">
      <alignment/>
    </xf>
    <xf numFmtId="0" fontId="118" fillId="0" borderId="0" xfId="0" applyFont="1" applyFill="1" applyBorder="1" applyAlignment="1">
      <alignment/>
    </xf>
    <xf numFmtId="188" fontId="101" fillId="33" borderId="10" xfId="0" applyNumberFormat="1" applyFont="1" applyFill="1" applyBorder="1" applyAlignment="1">
      <alignment vertical="center"/>
    </xf>
    <xf numFmtId="188" fontId="100" fillId="33" borderId="10" xfId="0" applyNumberFormat="1" applyFont="1" applyFill="1" applyBorder="1" applyAlignment="1">
      <alignment horizontal="right" vertical="center"/>
    </xf>
    <xf numFmtId="200" fontId="45" fillId="33" borderId="10" xfId="49" applyNumberFormat="1" applyFont="1" applyFill="1" applyBorder="1" applyAlignment="1">
      <alignment horizontal="right" vertical="center"/>
    </xf>
    <xf numFmtId="200" fontId="46" fillId="33" borderId="10" xfId="49" applyNumberFormat="1" applyFont="1" applyFill="1" applyBorder="1" applyAlignment="1">
      <alignment horizontal="right" vertical="center"/>
    </xf>
    <xf numFmtId="0" fontId="45" fillId="33" borderId="10" xfId="51" applyNumberFormat="1" applyFont="1" applyFill="1" applyBorder="1" applyAlignment="1">
      <alignment horizontal="left" vertical="center"/>
    </xf>
    <xf numFmtId="179" fontId="45" fillId="33" borderId="10" xfId="51" applyFont="1" applyFill="1" applyBorder="1" applyAlignment="1">
      <alignment vertical="center"/>
    </xf>
    <xf numFmtId="41" fontId="101" fillId="33" borderId="10" xfId="0" applyNumberFormat="1" applyFont="1" applyFill="1" applyBorder="1" applyAlignment="1">
      <alignment vertical="center"/>
    </xf>
    <xf numFmtId="201" fontId="101" fillId="33" borderId="10" xfId="0" applyNumberFormat="1" applyFont="1" applyFill="1" applyBorder="1" applyAlignment="1">
      <alignment vertical="center"/>
    </xf>
    <xf numFmtId="0" fontId="94" fillId="33" borderId="10" xfId="0" applyFont="1" applyFill="1" applyBorder="1" applyAlignment="1">
      <alignment horizontal="center" vertical="center"/>
    </xf>
    <xf numFmtId="171" fontId="45" fillId="33" borderId="10" xfId="49" applyNumberFormat="1" applyFont="1" applyFill="1" applyBorder="1" applyAlignment="1">
      <alignment horizontal="right" vertical="center"/>
    </xf>
    <xf numFmtId="171" fontId="100" fillId="33" borderId="10" xfId="50" applyNumberFormat="1" applyFont="1" applyFill="1" applyBorder="1" applyAlignment="1">
      <alignment vertical="center"/>
    </xf>
    <xf numFmtId="171" fontId="100" fillId="33" borderId="10" xfId="0" applyNumberFormat="1" applyFont="1" applyFill="1" applyBorder="1" applyAlignment="1">
      <alignment horizontal="right" vertical="center"/>
    </xf>
    <xf numFmtId="0" fontId="94" fillId="33" borderId="10" xfId="0" applyFont="1" applyFill="1" applyBorder="1" applyAlignment="1">
      <alignment horizontal="center" vertical="center" wrapText="1"/>
    </xf>
    <xf numFmtId="3" fontId="100" fillId="0" borderId="10" xfId="52" applyNumberFormat="1" applyFont="1" applyBorder="1" applyAlignment="1">
      <alignment/>
    </xf>
    <xf numFmtId="3" fontId="100" fillId="33" borderId="10" xfId="62" applyNumberFormat="1" applyFont="1" applyFill="1" applyBorder="1" applyAlignment="1">
      <alignment vertical="center"/>
    </xf>
    <xf numFmtId="3" fontId="101" fillId="0" borderId="10" xfId="52" applyNumberFormat="1" applyFont="1" applyBorder="1" applyAlignment="1">
      <alignment/>
    </xf>
    <xf numFmtId="3" fontId="101" fillId="33" borderId="10" xfId="62" applyNumberFormat="1" applyFont="1" applyFill="1" applyBorder="1" applyAlignment="1">
      <alignment vertical="center"/>
    </xf>
    <xf numFmtId="202" fontId="101" fillId="33" borderId="10" xfId="0" applyNumberFormat="1" applyFont="1" applyFill="1" applyBorder="1" applyAlignment="1">
      <alignment vertical="center"/>
    </xf>
    <xf numFmtId="0" fontId="94" fillId="0" borderId="0" xfId="0" applyFont="1" applyAlignment="1">
      <alignment/>
    </xf>
    <xf numFmtId="0" fontId="119" fillId="0" borderId="0" xfId="0" applyFont="1" applyFill="1" applyBorder="1" applyAlignment="1">
      <alignment/>
    </xf>
    <xf numFmtId="0" fontId="94" fillId="0" borderId="22" xfId="0" applyFont="1" applyFill="1" applyBorder="1" applyAlignment="1">
      <alignment horizontal="center" vertical="center" wrapText="1"/>
    </xf>
    <xf numFmtId="0" fontId="95" fillId="0" borderId="10" xfId="0" applyFont="1" applyBorder="1" applyAlignment="1">
      <alignment/>
    </xf>
    <xf numFmtId="3" fontId="95" fillId="0" borderId="10" xfId="0" applyNumberFormat="1" applyFont="1" applyBorder="1" applyAlignment="1">
      <alignment/>
    </xf>
    <xf numFmtId="183" fontId="95" fillId="0" borderId="10" xfId="0" applyNumberFormat="1" applyFont="1" applyBorder="1" applyAlignment="1">
      <alignment/>
    </xf>
    <xf numFmtId="0" fontId="94" fillId="0" borderId="10" xfId="0" applyFont="1" applyBorder="1" applyAlignment="1">
      <alignment/>
    </xf>
    <xf numFmtId="3" fontId="94" fillId="0" borderId="10" xfId="0" applyNumberFormat="1" applyFont="1" applyBorder="1" applyAlignment="1">
      <alignment/>
    </xf>
    <xf numFmtId="183" fontId="94" fillId="0" borderId="10" xfId="0" applyNumberFormat="1" applyFont="1" applyBorder="1" applyAlignment="1">
      <alignment/>
    </xf>
    <xf numFmtId="3" fontId="94" fillId="0" borderId="10" xfId="0" applyNumberFormat="1" applyFont="1" applyBorder="1" applyAlignment="1">
      <alignment wrapText="1"/>
    </xf>
    <xf numFmtId="202" fontId="94" fillId="33" borderId="10" xfId="0" applyNumberFormat="1" applyFont="1" applyFill="1" applyBorder="1" applyAlignment="1">
      <alignment vertical="center"/>
    </xf>
    <xf numFmtId="0" fontId="120" fillId="0" borderId="0" xfId="0" applyFont="1" applyFill="1" applyBorder="1" applyAlignment="1">
      <alignment/>
    </xf>
    <xf numFmtId="202" fontId="120" fillId="0" borderId="0" xfId="0" applyNumberFormat="1" applyFont="1" applyFill="1" applyBorder="1" applyAlignment="1">
      <alignment/>
    </xf>
    <xf numFmtId="180" fontId="120" fillId="0" borderId="0" xfId="0" applyNumberFormat="1" applyFont="1" applyFill="1" applyBorder="1" applyAlignment="1">
      <alignment/>
    </xf>
    <xf numFmtId="180" fontId="120" fillId="0" borderId="0" xfId="62" applyNumberFormat="1" applyFont="1" applyFill="1" applyBorder="1" applyAlignment="1">
      <alignment/>
    </xf>
    <xf numFmtId="0" fontId="120" fillId="0" borderId="0" xfId="0" applyFont="1" applyFill="1" applyBorder="1" applyAlignment="1">
      <alignment horizontal="right"/>
    </xf>
    <xf numFmtId="0" fontId="6" fillId="33" borderId="10" xfId="0" applyFont="1" applyFill="1" applyBorder="1" applyAlignment="1">
      <alignment horizontal="left" vertical="center"/>
    </xf>
    <xf numFmtId="0" fontId="5" fillId="33" borderId="10" xfId="0" applyFont="1" applyFill="1" applyBorder="1" applyAlignment="1">
      <alignment horizontal="left" vertical="center"/>
    </xf>
    <xf numFmtId="0" fontId="94" fillId="33" borderId="10" xfId="0" applyFont="1" applyFill="1" applyBorder="1" applyAlignment="1">
      <alignment horizontal="center" vertical="center" wrapText="1"/>
    </xf>
    <xf numFmtId="0" fontId="95" fillId="33" borderId="0" xfId="0" applyFont="1" applyFill="1" applyAlignment="1">
      <alignment horizontal="justify" vertical="center" wrapText="1"/>
    </xf>
    <xf numFmtId="0" fontId="94" fillId="33" borderId="0" xfId="0" applyFont="1" applyFill="1" applyAlignment="1">
      <alignment horizontal="left" vertical="center" wrapText="1"/>
    </xf>
    <xf numFmtId="0" fontId="96" fillId="33" borderId="0" xfId="0" applyFont="1" applyFill="1" applyAlignment="1">
      <alignment horizontal="left" vertical="center" wrapText="1"/>
    </xf>
    <xf numFmtId="0" fontId="94" fillId="33" borderId="0" xfId="0" applyFont="1" applyFill="1" applyBorder="1" applyAlignment="1">
      <alignment horizontal="left" vertical="center" wrapText="1"/>
    </xf>
    <xf numFmtId="203" fontId="0" fillId="0" borderId="0" xfId="0" applyNumberFormat="1" applyAlignment="1">
      <alignment/>
    </xf>
    <xf numFmtId="0" fontId="94" fillId="33" borderId="0" xfId="0" applyFont="1" applyFill="1" applyBorder="1" applyAlignment="1">
      <alignment horizontal="center" vertical="center" wrapText="1"/>
    </xf>
    <xf numFmtId="181" fontId="95" fillId="33" borderId="0" xfId="0" applyNumberFormat="1" applyFont="1" applyFill="1" applyBorder="1" applyAlignment="1">
      <alignment horizontal="right" vertical="center"/>
    </xf>
    <xf numFmtId="181" fontId="94" fillId="33" borderId="0" xfId="0" applyNumberFormat="1" applyFont="1" applyFill="1" applyBorder="1" applyAlignment="1">
      <alignment horizontal="right" vertical="center"/>
    </xf>
    <xf numFmtId="203" fontId="0" fillId="0" borderId="10" xfId="0" applyNumberFormat="1" applyBorder="1" applyAlignment="1">
      <alignment/>
    </xf>
    <xf numFmtId="0" fontId="93" fillId="0" borderId="10" xfId="0" applyFont="1" applyBorder="1" applyAlignment="1">
      <alignment/>
    </xf>
    <xf numFmtId="0" fontId="93" fillId="0" borderId="0" xfId="0" applyFont="1" applyAlignment="1">
      <alignment/>
    </xf>
    <xf numFmtId="203" fontId="93" fillId="0" borderId="10" xfId="0" applyNumberFormat="1" applyFont="1" applyBorder="1" applyAlignment="1">
      <alignment/>
    </xf>
    <xf numFmtId="203" fontId="93" fillId="0" borderId="0" xfId="0" applyNumberFormat="1" applyFont="1" applyAlignment="1">
      <alignment/>
    </xf>
    <xf numFmtId="180" fontId="95" fillId="33" borderId="0" xfId="62" applyNumberFormat="1" applyFont="1" applyFill="1" applyAlignment="1">
      <alignment vertical="center"/>
    </xf>
    <xf numFmtId="203" fontId="95" fillId="33" borderId="10" xfId="0" applyNumberFormat="1" applyFont="1" applyFill="1" applyBorder="1" applyAlignment="1">
      <alignment vertical="center"/>
    </xf>
    <xf numFmtId="203" fontId="94" fillId="33" borderId="10" xfId="0" applyNumberFormat="1" applyFont="1" applyFill="1" applyBorder="1" applyAlignment="1">
      <alignment vertical="center"/>
    </xf>
    <xf numFmtId="3" fontId="100" fillId="33" borderId="10" xfId="0" applyNumberFormat="1" applyFont="1" applyFill="1" applyBorder="1" applyAlignment="1">
      <alignment horizontal="right" vertical="center"/>
    </xf>
    <xf numFmtId="3" fontId="101" fillId="33" borderId="10" xfId="0" applyNumberFormat="1" applyFont="1" applyFill="1" applyBorder="1" applyAlignment="1">
      <alignment vertical="center"/>
    </xf>
    <xf numFmtId="41" fontId="100" fillId="33" borderId="10" xfId="0" applyNumberFormat="1" applyFont="1" applyFill="1" applyBorder="1" applyAlignment="1">
      <alignment horizontal="center" vertical="center"/>
    </xf>
    <xf numFmtId="0" fontId="121" fillId="33" borderId="0" xfId="0" applyFont="1" applyFill="1" applyBorder="1" applyAlignment="1">
      <alignment horizontal="center" wrapText="1"/>
    </xf>
    <xf numFmtId="0" fontId="13" fillId="33" borderId="27" xfId="0" applyFont="1" applyFill="1" applyBorder="1" applyAlignment="1">
      <alignment horizontal="left" vertical="center"/>
    </xf>
    <xf numFmtId="0" fontId="13" fillId="33" borderId="15" xfId="0" applyFont="1" applyFill="1" applyBorder="1" applyAlignment="1">
      <alignment horizontal="left" vertical="center"/>
    </xf>
    <xf numFmtId="0" fontId="13" fillId="33" borderId="18" xfId="0" applyFont="1" applyFill="1" applyBorder="1" applyAlignment="1">
      <alignment horizontal="left" vertical="center"/>
    </xf>
    <xf numFmtId="0" fontId="106" fillId="33" borderId="0" xfId="0" applyFont="1" applyFill="1" applyAlignment="1">
      <alignment horizontal="center"/>
    </xf>
    <xf numFmtId="0" fontId="108" fillId="33" borderId="0" xfId="0" applyFont="1" applyFill="1" applyAlignment="1">
      <alignment horizontal="center" vertical="center"/>
    </xf>
    <xf numFmtId="0" fontId="113"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8" xfId="60" applyFont="1" applyFill="1" applyBorder="1" applyAlignment="1" applyProtection="1">
      <alignment horizontal="center"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15" fillId="33" borderId="31" xfId="60" applyFont="1" applyFill="1" applyBorder="1" applyAlignment="1" applyProtection="1">
      <alignment horizontal="left" vertical="center"/>
      <protection/>
    </xf>
    <xf numFmtId="0" fontId="8" fillId="33" borderId="0" xfId="60"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06" fillId="33" borderId="0" xfId="0" applyFont="1" applyFill="1" applyAlignment="1">
      <alignment horizontal="center" vertical="center"/>
    </xf>
    <xf numFmtId="0" fontId="94" fillId="0" borderId="27" xfId="0" applyFont="1" applyFill="1" applyBorder="1" applyAlignment="1">
      <alignment horizontal="left" vertical="center"/>
    </xf>
    <xf numFmtId="0" fontId="94" fillId="0" borderId="22" xfId="0" applyFont="1" applyFill="1" applyBorder="1" applyAlignment="1">
      <alignment horizontal="left" vertical="center"/>
    </xf>
    <xf numFmtId="49" fontId="94" fillId="0" borderId="15" xfId="0" applyNumberFormat="1" applyFont="1" applyFill="1" applyBorder="1" applyAlignment="1">
      <alignment horizontal="center"/>
    </xf>
    <xf numFmtId="0" fontId="94" fillId="0" borderId="27" xfId="0" applyFont="1" applyFill="1" applyBorder="1" applyAlignment="1">
      <alignment horizontal="center" vertical="center" wrapText="1"/>
    </xf>
    <xf numFmtId="0" fontId="94" fillId="0" borderId="22" xfId="0" applyFont="1" applyFill="1" applyBorder="1" applyAlignment="1">
      <alignment horizontal="center" vertical="center" wrapText="1"/>
    </xf>
    <xf numFmtId="0" fontId="5" fillId="33" borderId="0" xfId="0" applyFont="1" applyFill="1" applyAlignment="1">
      <alignment horizontal="center" vertical="center"/>
    </xf>
    <xf numFmtId="0" fontId="5" fillId="33" borderId="10" xfId="0" applyFont="1" applyFill="1" applyBorder="1" applyAlignment="1">
      <alignment horizontal="center" vertical="center"/>
    </xf>
    <xf numFmtId="0" fontId="94" fillId="33" borderId="10" xfId="0" applyFont="1" applyFill="1" applyBorder="1" applyAlignment="1">
      <alignment horizontal="center" vertical="center"/>
    </xf>
    <xf numFmtId="0" fontId="94" fillId="33" borderId="0" xfId="0" applyFont="1" applyFill="1" applyBorder="1" applyAlignment="1">
      <alignment horizontal="center" vertical="center"/>
    </xf>
    <xf numFmtId="0" fontId="94" fillId="33" borderId="10" xfId="0" applyFont="1" applyFill="1" applyBorder="1" applyAlignment="1">
      <alignment horizontal="center" vertical="center" wrapText="1"/>
    </xf>
    <xf numFmtId="0" fontId="94" fillId="33" borderId="10" xfId="0" applyFont="1" applyFill="1" applyBorder="1" applyAlignment="1">
      <alignment horizontal="left" vertical="top"/>
    </xf>
    <xf numFmtId="0" fontId="95" fillId="33" borderId="0" xfId="0" applyFont="1" applyFill="1" applyAlignment="1">
      <alignment horizontal="justify" vertical="center" wrapText="1"/>
    </xf>
    <xf numFmtId="0" fontId="98" fillId="33" borderId="0" xfId="0" applyFont="1" applyFill="1" applyAlignment="1">
      <alignment horizontal="justify" vertical="top" wrapText="1"/>
    </xf>
    <xf numFmtId="183" fontId="40" fillId="33" borderId="18" xfId="62" applyNumberFormat="1" applyFont="1" applyFill="1" applyBorder="1" applyAlignment="1">
      <alignment horizontal="center" vertical="center"/>
    </xf>
    <xf numFmtId="0" fontId="39" fillId="33" borderId="0" xfId="0" applyFont="1" applyFill="1" applyAlignment="1">
      <alignment horizontal="left" vertical="center" wrapText="1"/>
    </xf>
    <xf numFmtId="0" fontId="39" fillId="33" borderId="23" xfId="0" applyFont="1" applyFill="1" applyBorder="1" applyAlignment="1">
      <alignment horizontal="center" vertical="center" wrapText="1"/>
    </xf>
    <xf numFmtId="181" fontId="40" fillId="33" borderId="23" xfId="0" applyNumberFormat="1" applyFont="1" applyFill="1" applyBorder="1" applyAlignment="1">
      <alignment horizontal="center" vertical="center"/>
    </xf>
    <xf numFmtId="181" fontId="40" fillId="33" borderId="21" xfId="0" applyNumberFormat="1" applyFont="1" applyFill="1" applyBorder="1" applyAlignment="1">
      <alignment horizontal="center" vertical="center"/>
    </xf>
    <xf numFmtId="3" fontId="40" fillId="33" borderId="23" xfId="0" applyNumberFormat="1" applyFont="1" applyFill="1" applyBorder="1" applyAlignment="1">
      <alignment horizontal="center" vertical="center"/>
    </xf>
    <xf numFmtId="3" fontId="40" fillId="33" borderId="21" xfId="0" applyNumberFormat="1" applyFont="1" applyFill="1" applyBorder="1" applyAlignment="1">
      <alignment horizontal="center" vertical="center"/>
    </xf>
    <xf numFmtId="183" fontId="98" fillId="33" borderId="23" xfId="0" applyNumberFormat="1" applyFont="1" applyFill="1" applyBorder="1" applyAlignment="1">
      <alignment horizontal="center" vertical="center"/>
    </xf>
    <xf numFmtId="183" fontId="98" fillId="33" borderId="21" xfId="0" applyNumberFormat="1" applyFont="1" applyFill="1" applyBorder="1" applyAlignment="1">
      <alignment horizontal="center" vertical="center"/>
    </xf>
    <xf numFmtId="0" fontId="39" fillId="33" borderId="10" xfId="0" applyFont="1" applyFill="1" applyBorder="1" applyAlignment="1">
      <alignment horizontal="center" vertical="center" wrapText="1"/>
    </xf>
    <xf numFmtId="0" fontId="98" fillId="33" borderId="0" xfId="0" applyFont="1" applyFill="1" applyAlignment="1">
      <alignment horizontal="center" vertical="center" wrapText="1"/>
    </xf>
    <xf numFmtId="0" fontId="122" fillId="0" borderId="0" xfId="0" applyFont="1" applyBorder="1" applyAlignment="1">
      <alignment horizontal="left" vertical="center" wrapText="1"/>
    </xf>
    <xf numFmtId="181" fontId="40" fillId="33" borderId="17" xfId="0" applyNumberFormat="1" applyFont="1" applyFill="1" applyBorder="1" applyAlignment="1">
      <alignment horizontal="right" vertical="center"/>
    </xf>
    <xf numFmtId="181" fontId="40" fillId="33" borderId="18" xfId="0" applyNumberFormat="1" applyFont="1" applyFill="1" applyBorder="1" applyAlignment="1">
      <alignment horizontal="right" vertical="center"/>
    </xf>
    <xf numFmtId="0" fontId="97" fillId="33" borderId="0" xfId="0" applyFont="1" applyFill="1" applyAlignment="1">
      <alignment horizontal="left" vertical="center" wrapText="1"/>
    </xf>
    <xf numFmtId="181" fontId="39" fillId="33" borderId="17" xfId="0" applyNumberFormat="1" applyFont="1" applyFill="1" applyBorder="1" applyAlignment="1">
      <alignment horizontal="center" vertical="center"/>
    </xf>
    <xf numFmtId="181" fontId="39" fillId="33" borderId="18" xfId="0" applyNumberFormat="1" applyFont="1" applyFill="1" applyBorder="1" applyAlignment="1">
      <alignment horizontal="center" vertical="center"/>
    </xf>
    <xf numFmtId="0" fontId="40" fillId="33" borderId="10" xfId="0" applyFont="1" applyFill="1" applyBorder="1" applyAlignment="1">
      <alignment horizontal="center" vertical="center" wrapText="1"/>
    </xf>
    <xf numFmtId="0" fontId="100" fillId="33" borderId="0" xfId="0" applyFont="1" applyFill="1" applyAlignment="1">
      <alignment horizontal="left" vertical="center" wrapText="1"/>
    </xf>
    <xf numFmtId="0" fontId="101" fillId="33" borderId="0" xfId="0" applyFont="1" applyFill="1" applyAlignment="1">
      <alignment horizontal="justify" vertical="center" wrapText="1"/>
    </xf>
    <xf numFmtId="0" fontId="100" fillId="33" borderId="0" xfId="0" applyFont="1" applyFill="1" applyBorder="1" applyAlignment="1">
      <alignment horizontal="left" vertical="center" wrapText="1"/>
    </xf>
    <xf numFmtId="0" fontId="46" fillId="33" borderId="0" xfId="0" applyFont="1" applyFill="1" applyAlignment="1">
      <alignment horizontal="left" vertical="top"/>
    </xf>
    <xf numFmtId="0" fontId="100" fillId="33" borderId="17" xfId="0" applyFont="1" applyFill="1" applyBorder="1" applyAlignment="1">
      <alignment horizontal="left" vertical="center"/>
    </xf>
    <xf numFmtId="0" fontId="100" fillId="33" borderId="15" xfId="0" applyFont="1" applyFill="1" applyBorder="1" applyAlignment="1">
      <alignment horizontal="left" vertical="center"/>
    </xf>
    <xf numFmtId="0" fontId="100" fillId="33" borderId="18" xfId="0" applyFont="1" applyFill="1" applyBorder="1" applyAlignment="1">
      <alignment horizontal="left" vertical="center"/>
    </xf>
    <xf numFmtId="0" fontId="100" fillId="33" borderId="27" xfId="0" applyFont="1" applyFill="1" applyBorder="1" applyAlignment="1">
      <alignment horizontal="left" vertical="center" wrapText="1"/>
    </xf>
    <xf numFmtId="0" fontId="94" fillId="33" borderId="0" xfId="0" applyFont="1" applyFill="1" applyAlignment="1">
      <alignment horizontal="left" vertical="center" wrapText="1"/>
    </xf>
    <xf numFmtId="0" fontId="94" fillId="33" borderId="27" xfId="0" applyFont="1" applyFill="1" applyBorder="1" applyAlignment="1">
      <alignment horizontal="left" vertical="center" wrapText="1"/>
    </xf>
    <xf numFmtId="0" fontId="94" fillId="33" borderId="23" xfId="0" applyFont="1" applyFill="1" applyBorder="1" applyAlignment="1">
      <alignment horizontal="center" vertical="center"/>
    </xf>
    <xf numFmtId="0" fontId="94" fillId="33" borderId="21" xfId="0" applyFont="1" applyFill="1" applyBorder="1" applyAlignment="1">
      <alignment horizontal="center" vertical="center"/>
    </xf>
    <xf numFmtId="0" fontId="94" fillId="33" borderId="17" xfId="0" applyFont="1" applyFill="1" applyBorder="1" applyAlignment="1">
      <alignment horizontal="center" vertical="center"/>
    </xf>
    <xf numFmtId="0" fontId="94" fillId="33" borderId="15" xfId="0" applyFont="1" applyFill="1" applyBorder="1" applyAlignment="1">
      <alignment horizontal="center" vertical="center"/>
    </xf>
    <xf numFmtId="0" fontId="94" fillId="33" borderId="18" xfId="0" applyFont="1" applyFill="1" applyBorder="1" applyAlignment="1">
      <alignment horizontal="center" vertical="center"/>
    </xf>
    <xf numFmtId="49" fontId="94" fillId="33" borderId="0" xfId="0" applyNumberFormat="1" applyFont="1" applyFill="1" applyAlignment="1">
      <alignment horizontal="left" vertical="center" wrapText="1"/>
    </xf>
    <xf numFmtId="0" fontId="96" fillId="33" borderId="0" xfId="0" applyFont="1" applyFill="1" applyAlignment="1">
      <alignment horizontal="left" vertical="center" wrapText="1"/>
    </xf>
    <xf numFmtId="0" fontId="17" fillId="0" borderId="17" xfId="0" applyFont="1" applyFill="1" applyBorder="1" applyAlignment="1" applyProtection="1">
      <alignment horizontal="center" vertical="top" wrapText="1" readingOrder="1"/>
      <protection locked="0"/>
    </xf>
    <xf numFmtId="0" fontId="17" fillId="0" borderId="15" xfId="0" applyFont="1" applyFill="1" applyBorder="1" applyAlignment="1" applyProtection="1">
      <alignment horizontal="center" vertical="top" wrapText="1" readingOrder="1"/>
      <protection locked="0"/>
    </xf>
    <xf numFmtId="0" fontId="17" fillId="0" borderId="18" xfId="0" applyFont="1" applyFill="1" applyBorder="1" applyAlignment="1" applyProtection="1">
      <alignment horizontal="center" vertical="top" wrapText="1" readingOrder="1"/>
      <protection locked="0"/>
    </xf>
    <xf numFmtId="0" fontId="60" fillId="33" borderId="0" xfId="59" applyFont="1" applyFill="1" applyAlignment="1">
      <alignment horizontal="justify" vertical="center"/>
      <protection/>
    </xf>
    <xf numFmtId="0" fontId="59" fillId="33" borderId="10" xfId="59" applyFont="1" applyFill="1" applyBorder="1" applyAlignment="1">
      <alignment horizontal="center" vertical="center"/>
      <protection/>
    </xf>
    <xf numFmtId="0" fontId="59" fillId="33" borderId="17" xfId="59" applyFont="1" applyFill="1" applyBorder="1" applyAlignment="1">
      <alignment horizontal="center" vertical="center"/>
      <protection/>
    </xf>
    <xf numFmtId="0" fontId="59" fillId="33" borderId="18" xfId="59" applyFont="1" applyFill="1" applyBorder="1" applyAlignment="1">
      <alignment horizontal="center" vertical="center"/>
      <protection/>
    </xf>
    <xf numFmtId="0" fontId="60" fillId="33" borderId="24" xfId="59" applyFont="1" applyFill="1" applyBorder="1" applyAlignment="1">
      <alignment horizontal="center" vertical="center" wrapText="1"/>
      <protection/>
    </xf>
    <xf numFmtId="0" fontId="60" fillId="33" borderId="21" xfId="59" applyFont="1" applyFill="1" applyBorder="1" applyAlignment="1">
      <alignment horizontal="center" vertical="center" wrapText="1"/>
      <protection/>
    </xf>
    <xf numFmtId="0" fontId="59" fillId="33" borderId="11" xfId="59" applyFont="1" applyFill="1" applyBorder="1" applyAlignment="1">
      <alignment horizontal="center" vertical="distributed"/>
      <protection/>
    </xf>
    <xf numFmtId="0" fontId="59" fillId="33" borderId="27" xfId="59" applyFont="1" applyFill="1" applyBorder="1" applyAlignment="1">
      <alignment horizontal="center" vertical="distributed"/>
      <protection/>
    </xf>
    <xf numFmtId="0" fontId="59" fillId="33" borderId="12" xfId="59" applyFont="1" applyFill="1" applyBorder="1" applyAlignment="1">
      <alignment horizontal="center" vertical="distributed"/>
      <protection/>
    </xf>
    <xf numFmtId="0" fontId="59" fillId="33" borderId="25" xfId="59" applyFont="1" applyFill="1" applyBorder="1" applyAlignment="1">
      <alignment horizontal="center" vertical="distributed"/>
      <protection/>
    </xf>
    <xf numFmtId="0" fontId="59" fillId="33" borderId="0" xfId="59" applyFont="1" applyFill="1" applyBorder="1" applyAlignment="1">
      <alignment horizontal="center" vertical="distributed"/>
      <protection/>
    </xf>
    <xf numFmtId="0" fontId="59" fillId="33" borderId="32" xfId="59" applyFont="1" applyFill="1" applyBorder="1" applyAlignment="1">
      <alignment horizontal="center" vertical="distributed"/>
      <protection/>
    </xf>
    <xf numFmtId="0" fontId="59" fillId="33" borderId="13" xfId="59" applyFont="1" applyFill="1" applyBorder="1" applyAlignment="1">
      <alignment horizontal="center" vertical="distributed"/>
      <protection/>
    </xf>
    <xf numFmtId="0" fontId="59" fillId="33" borderId="22" xfId="59" applyFont="1" applyFill="1" applyBorder="1" applyAlignment="1">
      <alignment horizontal="center" vertical="distributed"/>
      <protection/>
    </xf>
    <xf numFmtId="0" fontId="59" fillId="33" borderId="14" xfId="59" applyFont="1" applyFill="1" applyBorder="1" applyAlignment="1">
      <alignment horizontal="center" vertical="distributed"/>
      <protection/>
    </xf>
    <xf numFmtId="0" fontId="59" fillId="33" borderId="10" xfId="59" applyFont="1" applyFill="1" applyBorder="1" applyAlignment="1">
      <alignment horizontal="center" vertical="center" wrapText="1"/>
      <protection/>
    </xf>
    <xf numFmtId="3" fontId="59" fillId="33" borderId="17" xfId="59" applyNumberFormat="1" applyFont="1" applyFill="1" applyBorder="1" applyAlignment="1">
      <alignment horizontal="center" vertical="center"/>
      <protection/>
    </xf>
    <xf numFmtId="3" fontId="59" fillId="33" borderId="15" xfId="59" applyNumberFormat="1" applyFont="1" applyFill="1" applyBorder="1" applyAlignment="1">
      <alignment horizontal="center" vertical="center"/>
      <protection/>
    </xf>
    <xf numFmtId="3" fontId="59" fillId="33" borderId="18" xfId="59" applyNumberFormat="1" applyFont="1" applyFill="1" applyBorder="1" applyAlignment="1">
      <alignment horizontal="center" vertical="center"/>
      <protection/>
    </xf>
    <xf numFmtId="3" fontId="59" fillId="33" borderId="11" xfId="59" applyNumberFormat="1" applyFont="1" applyFill="1" applyBorder="1" applyAlignment="1">
      <alignment horizontal="center" vertical="center"/>
      <protection/>
    </xf>
    <xf numFmtId="3" fontId="59" fillId="33" borderId="12" xfId="59" applyNumberFormat="1" applyFont="1" applyFill="1" applyBorder="1" applyAlignment="1">
      <alignment horizontal="center" vertical="center"/>
      <protection/>
    </xf>
    <xf numFmtId="0" fontId="0" fillId="0" borderId="17" xfId="0" applyFill="1" applyBorder="1" applyAlignment="1">
      <alignment horizontal="left" vertical="center"/>
    </xf>
    <xf numFmtId="0" fontId="0" fillId="0" borderId="15" xfId="0" applyFill="1" applyBorder="1" applyAlignment="1">
      <alignment horizontal="left" vertical="center"/>
    </xf>
    <xf numFmtId="0" fontId="0" fillId="0" borderId="18" xfId="0" applyFill="1" applyBorder="1" applyAlignment="1">
      <alignment horizontal="left" vertical="center"/>
    </xf>
    <xf numFmtId="0" fontId="12" fillId="0" borderId="17"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8" xfId="0" applyFont="1" applyFill="1" applyBorder="1" applyAlignment="1">
      <alignment horizontal="left" vertical="center"/>
    </xf>
    <xf numFmtId="0" fontId="59" fillId="33" borderId="0" xfId="59" applyFont="1" applyFill="1" applyBorder="1" applyAlignment="1">
      <alignment horizontal="left" vertical="top" wrapText="1"/>
      <protection/>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94" fillId="33" borderId="0" xfId="0" applyFont="1" applyFill="1" applyBorder="1" applyAlignment="1">
      <alignment horizontal="left" vertical="center" wrapText="1"/>
    </xf>
    <xf numFmtId="0" fontId="3" fillId="33" borderId="0" xfId="0" applyFont="1" applyFill="1" applyAlignment="1">
      <alignment horizontal="justify" vertical="center" wrapText="1"/>
    </xf>
    <xf numFmtId="0" fontId="95" fillId="33" borderId="10" xfId="0" applyFont="1" applyFill="1" applyBorder="1" applyAlignment="1">
      <alignment horizontal="center" vertical="center"/>
    </xf>
    <xf numFmtId="0" fontId="94" fillId="33" borderId="0" xfId="0" applyFont="1" applyFill="1" applyAlignment="1">
      <alignment horizontal="left" wrapText="1"/>
    </xf>
    <xf numFmtId="0" fontId="94" fillId="34" borderId="17" xfId="0" applyFont="1" applyFill="1" applyBorder="1" applyAlignment="1">
      <alignment horizontal="center" vertical="center" wrapText="1"/>
    </xf>
    <xf numFmtId="0" fontId="94" fillId="34" borderId="18" xfId="0" applyFont="1" applyFill="1" applyBorder="1" applyAlignment="1">
      <alignment horizontal="center" vertical="center" wrapText="1"/>
    </xf>
    <xf numFmtId="0" fontId="95" fillId="33" borderId="17" xfId="0" applyFont="1" applyFill="1" applyBorder="1" applyAlignment="1">
      <alignment horizontal="center" vertical="center"/>
    </xf>
    <xf numFmtId="0" fontId="95" fillId="33" borderId="18" xfId="0" applyFont="1" applyFill="1" applyBorder="1" applyAlignment="1">
      <alignment horizontal="center" vertical="center"/>
    </xf>
    <xf numFmtId="0" fontId="94" fillId="34" borderId="10" xfId="0" applyFont="1" applyFill="1" applyBorder="1" applyAlignment="1">
      <alignment horizontal="center" vertical="center" wrapText="1"/>
    </xf>
    <xf numFmtId="0" fontId="94" fillId="34" borderId="17" xfId="0" applyFont="1" applyFill="1" applyBorder="1" applyAlignment="1">
      <alignment horizontal="center" vertical="center"/>
    </xf>
    <xf numFmtId="0" fontId="94" fillId="34" borderId="18" xfId="0" applyFont="1" applyFill="1" applyBorder="1" applyAlignment="1">
      <alignment horizontal="center" vertical="center"/>
    </xf>
    <xf numFmtId="0" fontId="65" fillId="33" borderId="0" xfId="0" applyFont="1" applyFill="1" applyAlignment="1">
      <alignment horizontal="left" vertical="center" wrapText="1"/>
    </xf>
    <xf numFmtId="0" fontId="65" fillId="33" borderId="17" xfId="0" applyFont="1" applyFill="1" applyBorder="1" applyAlignment="1">
      <alignment horizontal="center" vertical="center"/>
    </xf>
    <xf numFmtId="0" fontId="65" fillId="33" borderId="18" xfId="0" applyFont="1" applyFill="1" applyBorder="1" applyAlignment="1">
      <alignment horizontal="center" vertical="center"/>
    </xf>
    <xf numFmtId="0" fontId="66" fillId="33" borderId="17" xfId="0" applyFont="1" applyFill="1" applyBorder="1" applyAlignment="1">
      <alignment horizontal="center" vertical="center"/>
    </xf>
    <xf numFmtId="0" fontId="66" fillId="33" borderId="18" xfId="0" applyFont="1" applyFill="1" applyBorder="1" applyAlignment="1">
      <alignment horizontal="center" vertical="center"/>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103" fillId="33" borderId="0" xfId="0" applyFont="1" applyFill="1" applyAlignment="1">
      <alignment horizontal="left" vertical="center" wrapText="1"/>
    </xf>
    <xf numFmtId="41" fontId="93" fillId="0" borderId="17" xfId="0" applyNumberFormat="1" applyFont="1" applyBorder="1" applyAlignment="1">
      <alignment horizontal="center" vertical="top" wrapText="1"/>
    </xf>
    <xf numFmtId="41" fontId="93" fillId="0" borderId="15" xfId="0" applyNumberFormat="1" applyFont="1" applyBorder="1" applyAlignment="1">
      <alignment horizontal="center" vertical="top" wrapText="1"/>
    </xf>
    <xf numFmtId="41" fontId="93" fillId="0" borderId="18" xfId="0" applyNumberFormat="1" applyFont="1" applyBorder="1" applyAlignment="1">
      <alignment horizontal="center" vertical="top" wrapText="1"/>
    </xf>
    <xf numFmtId="41" fontId="93" fillId="0" borderId="10" xfId="0" applyNumberFormat="1" applyFont="1" applyBorder="1" applyAlignment="1">
      <alignment horizontal="center" wrapText="1"/>
    </xf>
    <xf numFmtId="41" fontId="93" fillId="0" borderId="10" xfId="0" applyNumberFormat="1" applyFont="1" applyBorder="1" applyAlignment="1">
      <alignment horizontal="center"/>
    </xf>
    <xf numFmtId="0" fontId="93" fillId="33" borderId="0" xfId="0" applyFont="1" applyFill="1" applyAlignment="1">
      <alignment horizontal="left" vertical="center" wrapText="1"/>
    </xf>
    <xf numFmtId="0" fontId="123" fillId="0" borderId="0" xfId="0" applyFont="1" applyAlignment="1">
      <alignment vertical="center"/>
    </xf>
    <xf numFmtId="0" fontId="124" fillId="0" borderId="0" xfId="0" applyFont="1" applyAlignment="1">
      <alignment vertical="center"/>
    </xf>
    <xf numFmtId="0" fontId="125" fillId="0" borderId="0" xfId="0" applyFont="1" applyAlignment="1">
      <alignment vertical="center"/>
    </xf>
    <xf numFmtId="0" fontId="125" fillId="0" borderId="0" xfId="0" applyFont="1" applyAlignment="1">
      <alignment horizontal="left"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67675"/>
          <a:ext cx="194310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2" name="Picture 41" descr="pie"/>
        <xdr:cNvPicPr preferRelativeResize="1">
          <a:picLocks noChangeAspect="1"/>
        </xdr:cNvPicPr>
      </xdr:nvPicPr>
      <xdr:blipFill>
        <a:blip r:embed="rId2"/>
        <a:stretch>
          <a:fillRect/>
        </a:stretch>
      </xdr:blipFill>
      <xdr:spPr>
        <a:xfrm>
          <a:off x="0" y="17916525"/>
          <a:ext cx="1238250" cy="5715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3" name="Picture 41" descr="pie"/>
        <xdr:cNvPicPr preferRelativeResize="1">
          <a:picLocks noChangeAspect="1"/>
        </xdr:cNvPicPr>
      </xdr:nvPicPr>
      <xdr:blipFill>
        <a:blip r:embed="rId2"/>
        <a:stretch>
          <a:fillRect/>
        </a:stretch>
      </xdr:blipFill>
      <xdr:spPr>
        <a:xfrm>
          <a:off x="0" y="17916525"/>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581525"/>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1</xdr:col>
      <xdr:colOff>495300</xdr:colOff>
      <xdr:row>5</xdr:row>
      <xdr:rowOff>190500</xdr:rowOff>
    </xdr:to>
    <xdr:pic>
      <xdr:nvPicPr>
        <xdr:cNvPr id="7" name="Imagen 8" descr="image002"/>
        <xdr:cNvPicPr preferRelativeResize="1">
          <a:picLocks noChangeAspect="1"/>
        </xdr:cNvPicPr>
      </xdr:nvPicPr>
      <xdr:blipFill>
        <a:blip r:embed="rId3"/>
        <a:stretch>
          <a:fillRect/>
        </a:stretch>
      </xdr:blipFill>
      <xdr:spPr>
        <a:xfrm>
          <a:off x="0" y="0"/>
          <a:ext cx="1257300" cy="1152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ase_empleo 2019"/>
      <sheetName val="Empleo categoria"/>
      <sheetName val="PIB2017"/>
      <sheetName val="PIB"/>
      <sheetName val="BBDD empleo"/>
      <sheetName val="Colocaciones"/>
      <sheetName val="Riego"/>
      <sheetName val="exp_rubros"/>
      <sheetName val="exp_productos"/>
      <sheetName val="Beneficio_carne"/>
      <sheetName val="Lacteos"/>
      <sheetName val="Pobreza"/>
      <sheetName val="Ambientales"/>
      <sheetName val="comparacion emple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6"/>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68" customWidth="1"/>
    <col min="3" max="3" width="10.7109375" style="68" customWidth="1"/>
    <col min="4" max="6" width="11.421875" style="68" customWidth="1"/>
    <col min="7" max="7" width="11.140625" style="68" customWidth="1"/>
    <col min="8" max="8" width="12.00390625" style="68" customWidth="1"/>
    <col min="9" max="10" width="11.421875" style="68" customWidth="1"/>
    <col min="11" max="11" width="31.28125" style="68" customWidth="1"/>
    <col min="12" max="16384" width="11.421875" style="68" customWidth="1"/>
  </cols>
  <sheetData>
    <row r="1" spans="1:7" ht="15.75">
      <c r="A1" s="66"/>
      <c r="B1" s="67"/>
      <c r="C1" s="67"/>
      <c r="D1" s="67"/>
      <c r="E1" s="67"/>
      <c r="F1" s="67"/>
      <c r="G1" s="67"/>
    </row>
    <row r="2" spans="1:7" ht="14.25">
      <c r="A2" s="67"/>
      <c r="B2" s="67"/>
      <c r="C2" s="67"/>
      <c r="D2" s="67"/>
      <c r="E2" s="67"/>
      <c r="F2" s="67"/>
      <c r="G2" s="67"/>
    </row>
    <row r="3" spans="1:7" ht="15.75">
      <c r="A3" s="66"/>
      <c r="B3" s="67"/>
      <c r="C3" s="67"/>
      <c r="D3" s="67"/>
      <c r="E3" s="67"/>
      <c r="F3" s="67"/>
      <c r="G3" s="67"/>
    </row>
    <row r="4" spans="1:7" ht="14.25">
      <c r="A4" s="67"/>
      <c r="B4" s="67"/>
      <c r="C4" s="67"/>
      <c r="D4" s="69"/>
      <c r="E4" s="67"/>
      <c r="F4" s="67"/>
      <c r="G4" s="67"/>
    </row>
    <row r="5" spans="1:7" ht="15.75">
      <c r="A5" s="66"/>
      <c r="B5" s="67"/>
      <c r="C5" s="67"/>
      <c r="D5" s="70"/>
      <c r="E5" s="67"/>
      <c r="F5" s="67"/>
      <c r="G5" s="67"/>
    </row>
    <row r="6" spans="1:7" ht="15.75">
      <c r="A6" s="66"/>
      <c r="B6" s="67"/>
      <c r="C6" s="67"/>
      <c r="D6" s="67"/>
      <c r="E6" s="67"/>
      <c r="F6" s="67"/>
      <c r="G6" s="67"/>
    </row>
    <row r="7" spans="1:7" ht="15.75">
      <c r="A7" s="66"/>
      <c r="B7" s="67"/>
      <c r="C7" s="67"/>
      <c r="D7" s="67"/>
      <c r="E7" s="67"/>
      <c r="F7" s="67"/>
      <c r="G7" s="67"/>
    </row>
    <row r="8" spans="1:7" ht="14.25">
      <c r="A8" s="67"/>
      <c r="B8" s="67"/>
      <c r="C8" s="67"/>
      <c r="D8" s="69"/>
      <c r="E8" s="67"/>
      <c r="F8" s="67"/>
      <c r="G8" s="67"/>
    </row>
    <row r="9" spans="1:7" ht="15.75">
      <c r="A9" s="71"/>
      <c r="B9" s="67"/>
      <c r="C9" s="67"/>
      <c r="D9" s="67"/>
      <c r="E9" s="67"/>
      <c r="F9" s="67"/>
      <c r="G9" s="67"/>
    </row>
    <row r="10" spans="1:7" ht="15.75">
      <c r="A10" s="71"/>
      <c r="B10" s="67"/>
      <c r="C10" s="67"/>
      <c r="D10" s="67"/>
      <c r="E10" s="67"/>
      <c r="F10" s="67"/>
      <c r="G10" s="67"/>
    </row>
    <row r="11" spans="1:7" ht="15.75">
      <c r="A11" s="71"/>
      <c r="B11" s="67"/>
      <c r="C11" s="67"/>
      <c r="D11" s="67"/>
      <c r="E11" s="67"/>
      <c r="F11" s="67"/>
      <c r="G11" s="67"/>
    </row>
    <row r="12" spans="1:7" ht="15.75">
      <c r="A12" s="71"/>
      <c r="B12" s="67"/>
      <c r="C12" s="67"/>
      <c r="D12" s="67"/>
      <c r="E12" s="67"/>
      <c r="F12" s="67"/>
      <c r="G12" s="67"/>
    </row>
    <row r="13" spans="1:7" ht="15.75">
      <c r="A13" s="66"/>
      <c r="B13" s="67"/>
      <c r="C13" s="67"/>
      <c r="D13" s="67"/>
      <c r="E13" s="67"/>
      <c r="F13" s="67"/>
      <c r="G13" s="67"/>
    </row>
    <row r="14" spans="1:8" ht="15.75">
      <c r="A14" s="113"/>
      <c r="B14" s="114"/>
      <c r="C14" s="114"/>
      <c r="D14" s="114"/>
      <c r="E14" s="114"/>
      <c r="F14" s="114"/>
      <c r="G14" s="114"/>
      <c r="H14" s="75"/>
    </row>
    <row r="15" spans="1:8" ht="15.75">
      <c r="A15" s="113"/>
      <c r="B15" s="114"/>
      <c r="C15" s="114"/>
      <c r="D15" s="114"/>
      <c r="E15" s="114"/>
      <c r="F15" s="114"/>
      <c r="G15" s="114"/>
      <c r="H15" s="75"/>
    </row>
    <row r="16" spans="1:8" ht="51" customHeight="1">
      <c r="A16" s="114"/>
      <c r="B16" s="114"/>
      <c r="C16" s="181" t="s">
        <v>15</v>
      </c>
      <c r="D16" s="181"/>
      <c r="E16" s="181"/>
      <c r="F16" s="115"/>
      <c r="G16" s="115"/>
      <c r="H16" s="115"/>
    </row>
    <row r="17" spans="1:8" ht="46.5" customHeight="1">
      <c r="A17" s="114"/>
      <c r="B17" s="114"/>
      <c r="C17" s="182" t="s">
        <v>141</v>
      </c>
      <c r="D17" s="115"/>
      <c r="E17" s="115"/>
      <c r="F17" s="115"/>
      <c r="G17" s="115"/>
      <c r="H17" s="115"/>
    </row>
    <row r="18" spans="1:8" ht="30">
      <c r="A18" s="114"/>
      <c r="B18" s="114"/>
      <c r="C18" s="183" t="s">
        <v>376</v>
      </c>
      <c r="D18" s="115"/>
      <c r="E18" s="115"/>
      <c r="F18" s="115"/>
      <c r="G18" s="115"/>
      <c r="H18" s="115"/>
    </row>
    <row r="19" spans="1:8" ht="15">
      <c r="A19" s="114"/>
      <c r="B19" s="114"/>
      <c r="C19" s="114"/>
      <c r="D19" s="114"/>
      <c r="E19" s="114"/>
      <c r="F19" s="114"/>
      <c r="G19" s="114"/>
      <c r="H19" s="75"/>
    </row>
    <row r="20" spans="1:8" ht="15.75">
      <c r="A20" s="114"/>
      <c r="B20" s="114"/>
      <c r="C20" s="356"/>
      <c r="D20" s="356"/>
      <c r="E20" s="356"/>
      <c r="F20" s="356"/>
      <c r="G20" s="356"/>
      <c r="H20" s="356"/>
    </row>
    <row r="21" spans="1:7" ht="14.25">
      <c r="A21" s="67"/>
      <c r="B21" s="67"/>
      <c r="C21" s="67"/>
      <c r="D21" s="67"/>
      <c r="E21" s="67"/>
      <c r="F21" s="67"/>
      <c r="G21" s="67"/>
    </row>
    <row r="22" spans="1:7" ht="14.25">
      <c r="A22" s="67"/>
      <c r="B22" s="67"/>
      <c r="C22" s="67"/>
      <c r="D22" s="67"/>
      <c r="E22" s="67"/>
      <c r="F22" s="67"/>
      <c r="G22" s="67"/>
    </row>
    <row r="23" spans="1:7" ht="14.25">
      <c r="A23" s="67"/>
      <c r="B23" s="67"/>
      <c r="C23" s="67"/>
      <c r="D23" s="67"/>
      <c r="E23" s="67"/>
      <c r="F23" s="67"/>
      <c r="G23" s="67"/>
    </row>
    <row r="24" spans="1:7" ht="14.25">
      <c r="A24" s="67"/>
      <c r="B24" s="67"/>
      <c r="C24" s="67"/>
      <c r="D24" s="67"/>
      <c r="E24" s="67"/>
      <c r="F24" s="67"/>
      <c r="G24" s="67"/>
    </row>
    <row r="25" spans="1:7" ht="14.25">
      <c r="A25" s="67"/>
      <c r="B25" s="67"/>
      <c r="C25" s="67"/>
      <c r="D25" s="67"/>
      <c r="E25" s="67"/>
      <c r="F25" s="67"/>
      <c r="G25" s="67"/>
    </row>
    <row r="26" spans="1:7" ht="14.25">
      <c r="A26" s="67"/>
      <c r="B26" s="67"/>
      <c r="C26" s="67"/>
      <c r="D26" s="67"/>
      <c r="E26" s="67"/>
      <c r="F26" s="67"/>
      <c r="G26" s="67"/>
    </row>
    <row r="27" spans="1:7" ht="14.25">
      <c r="A27" s="67"/>
      <c r="B27" s="67"/>
      <c r="C27" s="67"/>
      <c r="D27" s="67"/>
      <c r="E27" s="67"/>
      <c r="F27" s="67"/>
      <c r="G27" s="67"/>
    </row>
    <row r="28" spans="1:7" ht="14.25">
      <c r="A28" s="67"/>
      <c r="B28" s="67"/>
      <c r="C28" s="67"/>
      <c r="D28" s="67"/>
      <c r="E28" s="67"/>
      <c r="F28" s="67"/>
      <c r="G28" s="67"/>
    </row>
    <row r="29" spans="1:7" ht="15.75">
      <c r="A29" s="66"/>
      <c r="B29" s="67"/>
      <c r="C29" s="67"/>
      <c r="D29" s="67"/>
      <c r="E29" s="67"/>
      <c r="F29" s="67"/>
      <c r="G29" s="67"/>
    </row>
    <row r="30" spans="1:7" ht="15.75">
      <c r="A30" s="66"/>
      <c r="B30" s="67"/>
      <c r="C30" s="67"/>
      <c r="D30" s="69"/>
      <c r="E30" s="67"/>
      <c r="F30" s="67"/>
      <c r="G30" s="67"/>
    </row>
    <row r="31" spans="1:7" ht="15.75">
      <c r="A31" s="66"/>
      <c r="B31" s="67"/>
      <c r="C31" s="67"/>
      <c r="D31" s="72"/>
      <c r="E31" s="67"/>
      <c r="F31" s="67"/>
      <c r="G31" s="67"/>
    </row>
    <row r="32" spans="1:7" ht="15.75">
      <c r="A32" s="66"/>
      <c r="B32" s="67"/>
      <c r="C32" s="67"/>
      <c r="D32" s="67"/>
      <c r="E32" s="67"/>
      <c r="F32" s="67"/>
      <c r="G32" s="67"/>
    </row>
    <row r="33" spans="1:7" ht="15.75">
      <c r="A33" s="66"/>
      <c r="B33" s="67"/>
      <c r="C33" s="67"/>
      <c r="D33" s="67"/>
      <c r="E33" s="67"/>
      <c r="F33" s="67"/>
      <c r="G33" s="67"/>
    </row>
    <row r="34" spans="1:7" ht="15.75">
      <c r="A34" s="66"/>
      <c r="B34" s="67"/>
      <c r="C34" s="67"/>
      <c r="D34" s="67"/>
      <c r="E34" s="67"/>
      <c r="F34" s="67"/>
      <c r="G34" s="67"/>
    </row>
    <row r="35" spans="1:7" ht="15.75">
      <c r="A35" s="73"/>
      <c r="B35" s="67"/>
      <c r="C35" s="73"/>
      <c r="D35" s="74"/>
      <c r="E35" s="67"/>
      <c r="F35" s="67"/>
      <c r="G35" s="67"/>
    </row>
    <row r="36" spans="1:7" ht="15.75" customHeight="1">
      <c r="A36" s="66"/>
      <c r="E36" s="67"/>
      <c r="F36" s="67"/>
      <c r="G36" s="67"/>
    </row>
    <row r="37" spans="3:7" ht="15.75">
      <c r="C37" s="66"/>
      <c r="D37" s="29" t="s">
        <v>455</v>
      </c>
      <c r="E37" s="67"/>
      <c r="F37" s="67"/>
      <c r="G37" s="67"/>
    </row>
    <row r="40" spans="1:7" ht="24.75" customHeight="1">
      <c r="A40" s="357" t="s">
        <v>107</v>
      </c>
      <c r="B40" s="357"/>
      <c r="C40" s="357"/>
      <c r="D40" s="357"/>
      <c r="E40" s="357"/>
      <c r="F40" s="357"/>
      <c r="G40" s="357"/>
    </row>
    <row r="41" spans="1:13" ht="24.75" customHeight="1">
      <c r="A41" s="358"/>
      <c r="B41" s="358"/>
      <c r="C41" s="358"/>
      <c r="D41" s="358"/>
      <c r="E41" s="358"/>
      <c r="F41" s="358"/>
      <c r="G41" s="358"/>
      <c r="I41" s="75"/>
      <c r="J41" s="75"/>
      <c r="K41" s="75"/>
      <c r="L41" s="99"/>
      <c r="M41" s="75"/>
    </row>
    <row r="42" spans="1:13" ht="24.75" customHeight="1">
      <c r="A42" s="359" t="s">
        <v>193</v>
      </c>
      <c r="B42" s="360"/>
      <c r="C42" s="360"/>
      <c r="D42" s="360"/>
      <c r="E42" s="360"/>
      <c r="F42" s="361"/>
      <c r="G42" s="98" t="s">
        <v>108</v>
      </c>
      <c r="H42" s="75"/>
      <c r="I42" s="75"/>
      <c r="J42" s="350"/>
      <c r="K42" s="350"/>
      <c r="L42" s="350"/>
      <c r="M42" s="75"/>
    </row>
    <row r="43" spans="1:13" ht="18" customHeight="1">
      <c r="A43" s="76"/>
      <c r="B43" s="351" t="s">
        <v>121</v>
      </c>
      <c r="C43" s="351"/>
      <c r="D43" s="351"/>
      <c r="E43" s="351"/>
      <c r="F43" s="351"/>
      <c r="G43" s="117" t="s">
        <v>223</v>
      </c>
      <c r="I43" s="75"/>
      <c r="J43" s="100"/>
      <c r="K43" s="101"/>
      <c r="L43" s="102"/>
      <c r="M43" s="75"/>
    </row>
    <row r="44" spans="1:13" ht="18" customHeight="1">
      <c r="A44" s="77"/>
      <c r="B44" s="352" t="s">
        <v>120</v>
      </c>
      <c r="C44" s="352"/>
      <c r="D44" s="352"/>
      <c r="E44" s="352"/>
      <c r="F44" s="353"/>
      <c r="G44" s="118" t="s">
        <v>449</v>
      </c>
      <c r="I44" s="75"/>
      <c r="J44" s="100"/>
      <c r="K44" s="101"/>
      <c r="L44" s="102"/>
      <c r="M44" s="75"/>
    </row>
    <row r="45" spans="1:13" ht="18" customHeight="1">
      <c r="A45" s="77"/>
      <c r="B45" s="352" t="s">
        <v>448</v>
      </c>
      <c r="C45" s="352"/>
      <c r="D45" s="352"/>
      <c r="E45" s="352"/>
      <c r="F45" s="353"/>
      <c r="G45" s="118" t="s">
        <v>224</v>
      </c>
      <c r="I45" s="75"/>
      <c r="J45" s="100"/>
      <c r="K45" s="101"/>
      <c r="L45" s="102"/>
      <c r="M45" s="75"/>
    </row>
    <row r="46" spans="1:13" ht="18" customHeight="1">
      <c r="A46" s="77"/>
      <c r="B46" s="352" t="s">
        <v>116</v>
      </c>
      <c r="C46" s="352"/>
      <c r="D46" s="352"/>
      <c r="E46" s="352"/>
      <c r="F46" s="352"/>
      <c r="G46" s="118" t="s">
        <v>450</v>
      </c>
      <c r="I46" s="75"/>
      <c r="J46" s="100"/>
      <c r="K46" s="101"/>
      <c r="L46" s="102"/>
      <c r="M46" s="75"/>
    </row>
    <row r="47" spans="1:13" ht="18" customHeight="1">
      <c r="A47" s="77"/>
      <c r="B47" s="96" t="s">
        <v>117</v>
      </c>
      <c r="C47" s="96"/>
      <c r="D47" s="96"/>
      <c r="E47" s="96"/>
      <c r="F47" s="97"/>
      <c r="G47" s="116" t="s">
        <v>450</v>
      </c>
      <c r="I47" s="75"/>
      <c r="J47" s="100"/>
      <c r="K47" s="101"/>
      <c r="L47" s="102"/>
      <c r="M47" s="75"/>
    </row>
    <row r="48" spans="1:13" ht="18" customHeight="1">
      <c r="A48" s="77"/>
      <c r="B48" s="96" t="s">
        <v>123</v>
      </c>
      <c r="C48" s="96"/>
      <c r="D48" s="96"/>
      <c r="E48" s="96"/>
      <c r="F48" s="97"/>
      <c r="G48" s="116" t="s">
        <v>451</v>
      </c>
      <c r="I48" s="75"/>
      <c r="J48" s="100"/>
      <c r="K48" s="101"/>
      <c r="L48" s="102"/>
      <c r="M48" s="75"/>
    </row>
    <row r="49" spans="1:13" ht="18" customHeight="1">
      <c r="A49" s="77"/>
      <c r="B49" s="96" t="s">
        <v>124</v>
      </c>
      <c r="C49" s="96"/>
      <c r="D49" s="96"/>
      <c r="E49" s="96"/>
      <c r="F49" s="97"/>
      <c r="G49" s="116" t="s">
        <v>452</v>
      </c>
      <c r="I49" s="75"/>
      <c r="J49" s="100"/>
      <c r="K49" s="101"/>
      <c r="L49" s="102"/>
      <c r="M49" s="75"/>
    </row>
    <row r="50" spans="1:13" ht="18" customHeight="1">
      <c r="A50" s="77"/>
      <c r="B50" s="96" t="s">
        <v>125</v>
      </c>
      <c r="C50" s="96"/>
      <c r="D50" s="96"/>
      <c r="E50" s="96"/>
      <c r="F50" s="97"/>
      <c r="G50" s="116" t="s">
        <v>453</v>
      </c>
      <c r="I50" s="75"/>
      <c r="J50" s="100"/>
      <c r="K50" s="101"/>
      <c r="L50" s="102"/>
      <c r="M50" s="75"/>
    </row>
    <row r="51" spans="1:13" ht="18" customHeight="1">
      <c r="A51" s="77"/>
      <c r="B51" s="96" t="s">
        <v>122</v>
      </c>
      <c r="C51" s="96"/>
      <c r="D51" s="96"/>
      <c r="E51" s="96"/>
      <c r="F51" s="97"/>
      <c r="G51" s="116" t="s">
        <v>454</v>
      </c>
      <c r="I51" s="75"/>
      <c r="J51" s="100"/>
      <c r="K51" s="101"/>
      <c r="L51" s="102"/>
      <c r="M51" s="75"/>
    </row>
    <row r="52" spans="1:13" ht="18" customHeight="1">
      <c r="A52" s="77"/>
      <c r="B52" s="96" t="s">
        <v>118</v>
      </c>
      <c r="C52" s="96"/>
      <c r="D52" s="96"/>
      <c r="E52" s="96"/>
      <c r="F52" s="97"/>
      <c r="G52" s="116" t="s">
        <v>225</v>
      </c>
      <c r="I52" s="75"/>
      <c r="J52" s="100"/>
      <c r="K52" s="101"/>
      <c r="L52" s="102"/>
      <c r="M52" s="75"/>
    </row>
    <row r="53" spans="1:13" ht="18" customHeight="1">
      <c r="A53" s="77"/>
      <c r="B53" s="96" t="s">
        <v>119</v>
      </c>
      <c r="C53" s="96"/>
      <c r="D53" s="96"/>
      <c r="E53" s="96"/>
      <c r="F53" s="97"/>
      <c r="G53" s="116" t="s">
        <v>316</v>
      </c>
      <c r="I53" s="75"/>
      <c r="J53" s="100"/>
      <c r="K53" s="101"/>
      <c r="L53" s="102"/>
      <c r="M53" s="75"/>
    </row>
    <row r="54" ht="18" customHeight="1"/>
    <row r="55" ht="18" customHeight="1"/>
    <row r="56" ht="18" customHeight="1"/>
    <row r="57" spans="1:13" ht="15" customHeight="1">
      <c r="A57" s="78"/>
      <c r="B57" s="79"/>
      <c r="C57" s="80"/>
      <c r="D57" s="80"/>
      <c r="E57" s="80"/>
      <c r="F57" s="80"/>
      <c r="G57" s="81"/>
      <c r="I57" s="75"/>
      <c r="J57" s="75"/>
      <c r="K57" s="75"/>
      <c r="L57" s="103"/>
      <c r="M57" s="75"/>
    </row>
    <row r="58" spans="1:13" ht="15" customHeight="1">
      <c r="A58" s="354" t="s">
        <v>245</v>
      </c>
      <c r="B58" s="354"/>
      <c r="C58" s="354"/>
      <c r="D58" s="354"/>
      <c r="E58" s="354"/>
      <c r="F58" s="354"/>
      <c r="G58" s="354"/>
      <c r="H58" s="354"/>
      <c r="I58" s="75"/>
      <c r="J58" s="75"/>
      <c r="K58" s="75"/>
      <c r="L58" s="103"/>
      <c r="M58" s="75"/>
    </row>
    <row r="59" spans="1:13" ht="15" customHeight="1">
      <c r="A59" s="78"/>
      <c r="B59" s="79"/>
      <c r="C59" s="80"/>
      <c r="D59" s="69"/>
      <c r="E59" s="80"/>
      <c r="F59" s="80"/>
      <c r="G59" s="81"/>
      <c r="I59" s="75"/>
      <c r="J59" s="75"/>
      <c r="K59" s="75"/>
      <c r="L59" s="103"/>
      <c r="M59" s="75"/>
    </row>
    <row r="60" spans="1:7" ht="15" customHeight="1">
      <c r="A60" s="82"/>
      <c r="B60" s="83"/>
      <c r="C60" s="84"/>
      <c r="D60" s="84"/>
      <c r="E60" s="84"/>
      <c r="F60" s="84"/>
      <c r="G60" s="85"/>
    </row>
    <row r="61" spans="1:8" ht="15" customHeight="1">
      <c r="A61" s="355" t="s">
        <v>109</v>
      </c>
      <c r="B61" s="355"/>
      <c r="C61" s="355"/>
      <c r="D61" s="355"/>
      <c r="E61" s="355"/>
      <c r="F61" s="355"/>
      <c r="G61" s="355"/>
      <c r="H61" s="355"/>
    </row>
    <row r="62" spans="1:8" ht="15" customHeight="1">
      <c r="A62" s="355" t="s">
        <v>110</v>
      </c>
      <c r="B62" s="355"/>
      <c r="C62" s="355"/>
      <c r="D62" s="355"/>
      <c r="E62" s="355"/>
      <c r="F62" s="355"/>
      <c r="G62" s="355"/>
      <c r="H62" s="355"/>
    </row>
    <row r="63" spans="1:7" ht="15" customHeight="1">
      <c r="A63" s="90"/>
      <c r="B63" s="84"/>
      <c r="C63" s="84"/>
      <c r="D63" s="84"/>
      <c r="E63" s="84"/>
      <c r="F63" s="84"/>
      <c r="G63" s="85"/>
    </row>
    <row r="64" spans="1:7" ht="15" customHeight="1">
      <c r="A64" s="90"/>
      <c r="B64" s="84"/>
      <c r="C64" s="84"/>
      <c r="D64" s="84"/>
      <c r="E64" s="84"/>
      <c r="F64" s="84"/>
      <c r="G64" s="85"/>
    </row>
    <row r="65" spans="1:7" ht="15" customHeight="1">
      <c r="A65" s="82"/>
      <c r="B65" s="86"/>
      <c r="C65" s="84"/>
      <c r="D65" s="84"/>
      <c r="E65" s="84"/>
      <c r="F65" s="84"/>
      <c r="G65" s="85"/>
    </row>
    <row r="66" spans="1:8" ht="15" customHeight="1">
      <c r="A66" s="364" t="s">
        <v>348</v>
      </c>
      <c r="B66" s="364"/>
      <c r="C66" s="364"/>
      <c r="D66" s="364"/>
      <c r="E66" s="364"/>
      <c r="F66" s="364"/>
      <c r="G66" s="364"/>
      <c r="H66" s="364"/>
    </row>
    <row r="67" spans="1:8" ht="15" customHeight="1">
      <c r="A67" s="355" t="s">
        <v>349</v>
      </c>
      <c r="B67" s="355"/>
      <c r="C67" s="355"/>
      <c r="D67" s="355"/>
      <c r="E67" s="355"/>
      <c r="F67" s="355"/>
      <c r="G67" s="355"/>
      <c r="H67" s="355"/>
    </row>
    <row r="68" spans="1:7" ht="15" customHeight="1">
      <c r="A68" s="82"/>
      <c r="B68" s="86"/>
      <c r="C68" s="84"/>
      <c r="D68" s="91"/>
      <c r="E68" s="84"/>
      <c r="F68" s="84"/>
      <c r="G68" s="85"/>
    </row>
    <row r="69" spans="1:7" ht="15" customHeight="1">
      <c r="A69" s="82"/>
      <c r="B69" s="86"/>
      <c r="C69" s="84"/>
      <c r="D69" s="91"/>
      <c r="E69" s="84"/>
      <c r="F69" s="84"/>
      <c r="G69" s="85"/>
    </row>
    <row r="70" spans="1:7" ht="15" customHeight="1">
      <c r="A70" s="82"/>
      <c r="B70" s="86"/>
      <c r="C70" s="84"/>
      <c r="D70" s="91"/>
      <c r="E70" s="84"/>
      <c r="F70" s="84"/>
      <c r="G70" s="85"/>
    </row>
    <row r="71" spans="1:8" ht="15" customHeight="1">
      <c r="A71" s="354" t="s">
        <v>111</v>
      </c>
      <c r="B71" s="354"/>
      <c r="C71" s="354"/>
      <c r="D71" s="354"/>
      <c r="E71" s="354"/>
      <c r="F71" s="354"/>
      <c r="G71" s="354"/>
      <c r="H71" s="354"/>
    </row>
    <row r="78" spans="1:7" ht="15" customHeight="1">
      <c r="A78" s="82"/>
      <c r="B78" s="86"/>
      <c r="C78" s="84"/>
      <c r="D78" s="84"/>
      <c r="E78" s="84"/>
      <c r="F78" s="84"/>
      <c r="G78" s="85"/>
    </row>
    <row r="79" spans="1:7" ht="15" customHeight="1">
      <c r="A79" s="82"/>
      <c r="B79" s="86"/>
      <c r="C79" s="84"/>
      <c r="D79" s="84"/>
      <c r="E79" s="84"/>
      <c r="F79" s="84"/>
      <c r="G79" s="85"/>
    </row>
    <row r="80" spans="1:7" ht="15" customHeight="1">
      <c r="A80" s="92"/>
      <c r="B80" s="92"/>
      <c r="C80" s="92"/>
      <c r="D80" s="84"/>
      <c r="E80" s="84"/>
      <c r="F80" s="84"/>
      <c r="G80" s="85"/>
    </row>
    <row r="81" spans="1:7" ht="12.75" customHeight="1">
      <c r="A81" s="93" t="s">
        <v>112</v>
      </c>
      <c r="C81" s="75"/>
      <c r="D81" s="92"/>
      <c r="E81" s="92"/>
      <c r="F81" s="92"/>
      <c r="G81" s="92"/>
    </row>
    <row r="82" spans="1:7" ht="10.5" customHeight="1">
      <c r="A82" s="93" t="s">
        <v>113</v>
      </c>
      <c r="C82" s="75"/>
      <c r="D82" s="75"/>
      <c r="E82" s="75"/>
      <c r="F82" s="75"/>
      <c r="G82" s="75"/>
    </row>
    <row r="83" spans="1:7" ht="10.5" customHeight="1">
      <c r="A83" s="93" t="s">
        <v>114</v>
      </c>
      <c r="C83" s="75"/>
      <c r="D83" s="75"/>
      <c r="E83" s="75"/>
      <c r="F83" s="75"/>
      <c r="G83" s="75"/>
    </row>
    <row r="84" spans="1:7" ht="10.5" customHeight="1">
      <c r="A84" s="94" t="s">
        <v>115</v>
      </c>
      <c r="B84" s="95"/>
      <c r="C84" s="75"/>
      <c r="D84" s="75"/>
      <c r="E84" s="75"/>
      <c r="F84" s="75"/>
      <c r="G84" s="75"/>
    </row>
    <row r="85" ht="10.5" customHeight="1"/>
    <row r="86" spans="1:7" ht="10.5" customHeight="1">
      <c r="A86" s="93"/>
      <c r="C86" s="75"/>
      <c r="D86" s="75"/>
      <c r="E86" s="75"/>
      <c r="F86" s="75"/>
      <c r="G86" s="75"/>
    </row>
    <row r="87" spans="1:7" ht="10.5" customHeight="1">
      <c r="A87" s="93"/>
      <c r="C87" s="75"/>
      <c r="D87" s="75"/>
      <c r="E87" s="75"/>
      <c r="F87" s="75"/>
      <c r="G87" s="75"/>
    </row>
    <row r="88" spans="1:7" ht="10.5" customHeight="1">
      <c r="A88" s="94"/>
      <c r="B88" s="95"/>
      <c r="C88" s="75"/>
      <c r="D88" s="75"/>
      <c r="E88" s="75"/>
      <c r="F88" s="75"/>
      <c r="G88" s="75"/>
    </row>
    <row r="89" ht="10.5" customHeight="1"/>
    <row r="90" ht="10.5" customHeight="1"/>
    <row r="91" spans="1:7" ht="14.25">
      <c r="A91" s="362"/>
      <c r="B91" s="362"/>
      <c r="C91" s="362"/>
      <c r="D91" s="362"/>
      <c r="E91" s="362"/>
      <c r="F91" s="362"/>
      <c r="G91" s="362"/>
    </row>
    <row r="92" spans="1:7" ht="19.5">
      <c r="A92" s="88"/>
      <c r="B92" s="88"/>
      <c r="C92" s="104"/>
      <c r="D92" s="88"/>
      <c r="E92" s="88"/>
      <c r="F92" s="88"/>
      <c r="G92" s="88"/>
    </row>
    <row r="93" spans="1:8" ht="19.5">
      <c r="A93" s="90"/>
      <c r="B93" s="105"/>
      <c r="C93" s="104"/>
      <c r="D93" s="105"/>
      <c r="E93" s="105"/>
      <c r="F93" s="105"/>
      <c r="G93" s="106"/>
      <c r="H93" s="75"/>
    </row>
    <row r="94" spans="1:7" ht="15.75">
      <c r="A94" s="84"/>
      <c r="B94" s="84"/>
      <c r="C94" s="66"/>
      <c r="D94" s="84"/>
      <c r="E94" s="84"/>
      <c r="F94" s="84"/>
      <c r="G94" s="107"/>
    </row>
    <row r="95" spans="1:7" ht="15.75">
      <c r="A95" s="87"/>
      <c r="B95" s="92"/>
      <c r="C95" s="108"/>
      <c r="D95" s="88"/>
      <c r="E95" s="88"/>
      <c r="F95" s="88"/>
      <c r="G95" s="109"/>
    </row>
    <row r="96" spans="1:7" ht="15.75">
      <c r="A96" s="87"/>
      <c r="B96" s="92"/>
      <c r="C96" s="108"/>
      <c r="D96" s="88"/>
      <c r="E96" s="88"/>
      <c r="F96" s="88"/>
      <c r="G96" s="109"/>
    </row>
    <row r="97" spans="1:7" ht="14.25">
      <c r="A97" s="87"/>
      <c r="B97" s="92"/>
      <c r="C97" s="88"/>
      <c r="D97" s="88"/>
      <c r="E97" s="88"/>
      <c r="F97" s="88"/>
      <c r="G97" s="109"/>
    </row>
    <row r="98" spans="1:7" ht="14.25">
      <c r="A98" s="87"/>
      <c r="B98" s="92"/>
      <c r="C98" s="88"/>
      <c r="D98" s="88"/>
      <c r="E98" s="88"/>
      <c r="F98" s="88"/>
      <c r="G98" s="109"/>
    </row>
    <row r="99" spans="1:7" ht="14.25">
      <c r="A99" s="87"/>
      <c r="B99" s="92"/>
      <c r="C99" s="88"/>
      <c r="D99" s="88"/>
      <c r="E99" s="88"/>
      <c r="F99" s="88"/>
      <c r="G99" s="109"/>
    </row>
    <row r="100" spans="1:7" ht="14.25">
      <c r="A100" s="87"/>
      <c r="B100" s="92"/>
      <c r="C100" s="88"/>
      <c r="D100" s="88"/>
      <c r="E100" s="88"/>
      <c r="F100" s="88"/>
      <c r="G100" s="109"/>
    </row>
    <row r="101" spans="1:7" ht="14.25">
      <c r="A101" s="87"/>
      <c r="B101" s="92"/>
      <c r="C101" s="88"/>
      <c r="D101" s="88"/>
      <c r="E101" s="88"/>
      <c r="F101" s="88"/>
      <c r="G101" s="109"/>
    </row>
    <row r="102" spans="1:7" ht="14.25">
      <c r="A102" s="87"/>
      <c r="B102" s="92"/>
      <c r="C102" s="88"/>
      <c r="D102" s="88"/>
      <c r="E102" s="88"/>
      <c r="F102" s="88"/>
      <c r="G102" s="109"/>
    </row>
    <row r="103" spans="1:7" ht="14.25">
      <c r="A103" s="87"/>
      <c r="B103" s="92"/>
      <c r="C103" s="88"/>
      <c r="D103" s="88"/>
      <c r="E103" s="88"/>
      <c r="F103" s="88"/>
      <c r="G103" s="109"/>
    </row>
    <row r="104" spans="1:7" ht="14.25">
      <c r="A104" s="87"/>
      <c r="B104" s="92"/>
      <c r="C104" s="92"/>
      <c r="D104" s="92"/>
      <c r="E104" s="88"/>
      <c r="F104" s="88"/>
      <c r="G104" s="109"/>
    </row>
    <row r="105" spans="1:7" ht="14.25">
      <c r="A105" s="87"/>
      <c r="B105" s="92"/>
      <c r="C105" s="88"/>
      <c r="D105" s="88"/>
      <c r="E105" s="88"/>
      <c r="F105" s="88"/>
      <c r="G105" s="109"/>
    </row>
    <row r="106" spans="1:7" ht="14.25">
      <c r="A106" s="87"/>
      <c r="B106" s="92"/>
      <c r="C106" s="88"/>
      <c r="D106" s="88"/>
      <c r="E106" s="88"/>
      <c r="F106" s="88"/>
      <c r="G106" s="109"/>
    </row>
    <row r="107" spans="1:7" ht="14.25">
      <c r="A107" s="87"/>
      <c r="B107" s="92"/>
      <c r="C107" s="88"/>
      <c r="D107" s="88"/>
      <c r="E107" s="88"/>
      <c r="F107" s="88"/>
      <c r="G107" s="109"/>
    </row>
    <row r="108" spans="1:7" ht="14.25">
      <c r="A108" s="87"/>
      <c r="B108" s="92"/>
      <c r="C108" s="88"/>
      <c r="D108" s="88"/>
      <c r="E108" s="88"/>
      <c r="F108" s="88"/>
      <c r="G108" s="109"/>
    </row>
    <row r="109" spans="1:7" ht="14.25">
      <c r="A109" s="87"/>
      <c r="B109" s="92"/>
      <c r="C109" s="88"/>
      <c r="D109" s="88"/>
      <c r="E109" s="88"/>
      <c r="F109" s="88"/>
      <c r="G109" s="109"/>
    </row>
    <row r="110" spans="1:7" ht="14.25">
      <c r="A110" s="87"/>
      <c r="B110" s="92"/>
      <c r="C110" s="88"/>
      <c r="D110" s="88"/>
      <c r="E110" s="88"/>
      <c r="F110" s="88"/>
      <c r="G110" s="109"/>
    </row>
    <row r="111" spans="1:7" ht="14.25">
      <c r="A111" s="87"/>
      <c r="B111" s="92"/>
      <c r="C111" s="88"/>
      <c r="D111" s="88"/>
      <c r="E111" s="88"/>
      <c r="F111" s="88"/>
      <c r="G111" s="109"/>
    </row>
    <row r="112" spans="1:7" ht="14.25">
      <c r="A112" s="87"/>
      <c r="B112" s="92"/>
      <c r="C112" s="88"/>
      <c r="D112" s="88"/>
      <c r="E112" s="88"/>
      <c r="F112" s="88"/>
      <c r="G112" s="109"/>
    </row>
    <row r="113" spans="1:7" ht="14.25">
      <c r="A113" s="87"/>
      <c r="B113" s="92"/>
      <c r="C113" s="88"/>
      <c r="D113" s="88"/>
      <c r="E113" s="88"/>
      <c r="F113" s="88"/>
      <c r="G113" s="109"/>
    </row>
    <row r="114" spans="1:7" ht="15" customHeight="1">
      <c r="A114" s="87"/>
      <c r="B114" s="88"/>
      <c r="C114" s="88"/>
      <c r="D114" s="88"/>
      <c r="E114" s="88"/>
      <c r="F114" s="88"/>
      <c r="G114" s="89"/>
    </row>
    <row r="115" spans="1:9" ht="14.25">
      <c r="A115" s="90"/>
      <c r="B115" s="105"/>
      <c r="C115" s="105"/>
      <c r="D115" s="105"/>
      <c r="E115" s="105"/>
      <c r="F115" s="105"/>
      <c r="G115" s="106"/>
      <c r="H115" s="75"/>
      <c r="I115" s="75"/>
    </row>
    <row r="116" spans="1:7" ht="14.25">
      <c r="A116" s="90"/>
      <c r="B116" s="84"/>
      <c r="C116" s="84"/>
      <c r="D116" s="84"/>
      <c r="E116" s="84"/>
      <c r="F116" s="84"/>
      <c r="G116" s="85"/>
    </row>
    <row r="117" spans="1:7" ht="14.25">
      <c r="A117" s="87"/>
      <c r="B117" s="92"/>
      <c r="C117" s="88"/>
      <c r="D117" s="88"/>
      <c r="E117" s="88"/>
      <c r="F117" s="88"/>
      <c r="G117" s="109"/>
    </row>
    <row r="118" spans="1:7" ht="14.25">
      <c r="A118" s="87"/>
      <c r="B118" s="92"/>
      <c r="C118" s="88"/>
      <c r="D118" s="88"/>
      <c r="E118" s="88"/>
      <c r="F118" s="88"/>
      <c r="G118" s="109"/>
    </row>
    <row r="119" spans="1:7" ht="14.25">
      <c r="A119" s="87"/>
      <c r="B119" s="92"/>
      <c r="C119" s="88"/>
      <c r="D119" s="88"/>
      <c r="E119" s="88"/>
      <c r="F119" s="88"/>
      <c r="G119" s="109"/>
    </row>
    <row r="120" spans="1:7" ht="14.25">
      <c r="A120" s="87"/>
      <c r="B120" s="92"/>
      <c r="C120" s="88"/>
      <c r="D120" s="88"/>
      <c r="E120" s="88"/>
      <c r="F120" s="88"/>
      <c r="G120" s="109"/>
    </row>
    <row r="121" spans="1:7" ht="14.25">
      <c r="A121" s="87"/>
      <c r="B121" s="92"/>
      <c r="C121" s="88"/>
      <c r="D121" s="88"/>
      <c r="E121" s="88"/>
      <c r="F121" s="88"/>
      <c r="G121" s="109"/>
    </row>
    <row r="122" spans="1:7" ht="14.25">
      <c r="A122" s="87"/>
      <c r="B122" s="92"/>
      <c r="C122" s="88"/>
      <c r="D122" s="88"/>
      <c r="E122" s="88"/>
      <c r="F122" s="88"/>
      <c r="G122" s="109"/>
    </row>
    <row r="123" spans="1:7" ht="14.25">
      <c r="A123" s="87"/>
      <c r="B123" s="92"/>
      <c r="C123" s="88"/>
      <c r="D123" s="88"/>
      <c r="E123" s="88"/>
      <c r="F123" s="88"/>
      <c r="G123" s="109"/>
    </row>
    <row r="124" spans="1:7" ht="14.25">
      <c r="A124" s="87"/>
      <c r="B124" s="92"/>
      <c r="C124" s="88"/>
      <c r="D124" s="88"/>
      <c r="E124" s="88"/>
      <c r="F124" s="88"/>
      <c r="G124" s="109"/>
    </row>
    <row r="125" spans="1:7" ht="14.25">
      <c r="A125" s="87"/>
      <c r="B125" s="92"/>
      <c r="C125" s="88"/>
      <c r="D125" s="88"/>
      <c r="E125" s="88"/>
      <c r="F125" s="88"/>
      <c r="G125" s="109"/>
    </row>
    <row r="126" spans="1:7" ht="14.25">
      <c r="A126" s="87"/>
      <c r="B126" s="92"/>
      <c r="C126" s="88"/>
      <c r="D126" s="88"/>
      <c r="E126" s="88"/>
      <c r="F126" s="88"/>
      <c r="G126" s="109"/>
    </row>
    <row r="127" spans="1:7" ht="14.25">
      <c r="A127" s="87"/>
      <c r="B127" s="92"/>
      <c r="C127" s="88"/>
      <c r="D127" s="88"/>
      <c r="E127" s="88"/>
      <c r="F127" s="88"/>
      <c r="G127" s="109"/>
    </row>
    <row r="128" spans="1:9" ht="14.25">
      <c r="A128" s="87"/>
      <c r="B128" s="110"/>
      <c r="C128" s="88"/>
      <c r="D128" s="88"/>
      <c r="E128" s="88"/>
      <c r="F128" s="88"/>
      <c r="G128" s="109"/>
      <c r="H128" s="75"/>
      <c r="I128" s="75"/>
    </row>
    <row r="129" spans="1:9" ht="14.25">
      <c r="A129" s="363"/>
      <c r="B129" s="363"/>
      <c r="C129" s="363"/>
      <c r="D129" s="363"/>
      <c r="E129" s="363"/>
      <c r="F129" s="363"/>
      <c r="G129" s="363"/>
      <c r="H129" s="75"/>
      <c r="I129" s="75"/>
    </row>
    <row r="130" spans="1:7" ht="14.25">
      <c r="A130" s="111"/>
      <c r="B130" s="111"/>
      <c r="C130" s="111"/>
      <c r="D130" s="111"/>
      <c r="E130" s="111"/>
      <c r="F130" s="111"/>
      <c r="G130" s="111"/>
    </row>
    <row r="131" spans="1:7" ht="14.25">
      <c r="A131" s="112"/>
      <c r="B131" s="112"/>
      <c r="C131" s="112"/>
      <c r="D131" s="112"/>
      <c r="E131" s="112"/>
      <c r="F131" s="112"/>
      <c r="G131" s="112"/>
    </row>
    <row r="132" spans="4:7" ht="14.25">
      <c r="D132" s="92"/>
      <c r="E132" s="92"/>
      <c r="F132" s="92"/>
      <c r="G132" s="92"/>
    </row>
    <row r="133" spans="4:7" ht="10.5" customHeight="1">
      <c r="D133" s="75"/>
      <c r="E133" s="75"/>
      <c r="F133" s="75"/>
      <c r="G133" s="75"/>
    </row>
    <row r="134" spans="4:7" ht="10.5" customHeight="1">
      <c r="D134" s="75"/>
      <c r="E134" s="75"/>
      <c r="F134" s="75"/>
      <c r="G134" s="75"/>
    </row>
    <row r="135" spans="4:7" ht="10.5" customHeight="1">
      <c r="D135" s="75"/>
      <c r="E135" s="75"/>
      <c r="F135" s="75"/>
      <c r="G135" s="75"/>
    </row>
    <row r="136" spans="4:7" ht="10.5" customHeight="1">
      <c r="D136" s="75"/>
      <c r="E136" s="75"/>
      <c r="F136" s="75"/>
      <c r="G136" s="75"/>
    </row>
    <row r="137" ht="10.5" customHeight="1"/>
  </sheetData>
  <sheetProtection/>
  <mergeCells count="16">
    <mergeCell ref="A71:H71"/>
    <mergeCell ref="C20:H20"/>
    <mergeCell ref="A40:G41"/>
    <mergeCell ref="A42:F42"/>
    <mergeCell ref="A91:G91"/>
    <mergeCell ref="A129:G129"/>
    <mergeCell ref="A62:H62"/>
    <mergeCell ref="A66:H66"/>
    <mergeCell ref="A67:H67"/>
    <mergeCell ref="B45:F45"/>
    <mergeCell ref="J42:L42"/>
    <mergeCell ref="B43:F43"/>
    <mergeCell ref="B46:F46"/>
    <mergeCell ref="B44:F44"/>
    <mergeCell ref="A58:H58"/>
    <mergeCell ref="A61:H61"/>
  </mergeCells>
  <hyperlinks>
    <hyperlink ref="G43" location="'Economía regional'!A1" display="3"/>
    <hyperlink ref="G46" location="'Aspectos GyD - Perfil productor'!A1" display="2"/>
    <hyperlink ref="G47" location="'Aspectos GyD - Perfil productor'!A1" display="2"/>
    <hyperlink ref="G48" location="'Cultivos Información Anual'!A1" display="5-6"/>
    <hyperlink ref="G49" location="'Ganadería y Riego'!A1" display="5"/>
    <hyperlink ref="G50" location="Exportaciones!A1" display="9"/>
    <hyperlink ref="G52" location="'División Político-Adminisrativa'!A1" display="7"/>
    <hyperlink ref="G53" location="Autoridades!A1" display="11"/>
    <hyperlink ref="G51" location="'Cultivos Información Censal'!A1" display="3 - 4"/>
    <hyperlink ref="G44" location="'Antecedentes sociales'!A1" display="12-13-14"/>
    <hyperlink ref="G45" location="'Antecedentes ambientales'!A1" display="5"/>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4" max="7" man="1"/>
  </rowBreaks>
  <drawing r:id="rId1"/>
</worksheet>
</file>

<file path=xl/worksheets/sheet10.xml><?xml version="1.0" encoding="utf-8"?>
<worksheet xmlns="http://schemas.openxmlformats.org/spreadsheetml/2006/main" xmlns:r="http://schemas.openxmlformats.org/officeDocument/2006/relationships">
  <dimension ref="A1:G29"/>
  <sheetViews>
    <sheetView view="pageBreakPreview" zoomScaleSheetLayoutView="100" zoomScalePageLayoutView="0" workbookViewId="0" topLeftCell="A1">
      <selection activeCell="A1" sqref="A1"/>
    </sheetView>
  </sheetViews>
  <sheetFormatPr defaultColWidth="11.421875" defaultRowHeight="12" customHeight="1"/>
  <cols>
    <col min="1" max="2" width="20.8515625" style="2" customWidth="1"/>
    <col min="3" max="3" width="7.28125" style="2" customWidth="1"/>
    <col min="4" max="5" width="20.8515625" style="2" customWidth="1"/>
    <col min="6" max="16384" width="11.421875" style="2" customWidth="1"/>
  </cols>
  <sheetData>
    <row r="1" ht="15.75" customHeight="1">
      <c r="A1" s="1" t="s">
        <v>67</v>
      </c>
    </row>
    <row r="2" ht="15.75" customHeight="1">
      <c r="A2" s="1"/>
    </row>
    <row r="3" ht="15.75" customHeight="1"/>
    <row r="4" spans="1:5" ht="21" customHeight="1">
      <c r="A4" s="455" t="s">
        <v>172</v>
      </c>
      <c r="B4" s="456"/>
      <c r="D4" s="455" t="s">
        <v>184</v>
      </c>
      <c r="E4" s="456"/>
    </row>
    <row r="5" spans="1:5" ht="15.75" customHeight="1">
      <c r="A5" s="408" t="s">
        <v>68</v>
      </c>
      <c r="B5" s="410"/>
      <c r="D5" s="408" t="s">
        <v>68</v>
      </c>
      <c r="E5" s="410"/>
    </row>
    <row r="6" spans="1:5" ht="15.75" customHeight="1">
      <c r="A6" s="452" t="s">
        <v>163</v>
      </c>
      <c r="B6" s="453"/>
      <c r="D6" s="452" t="s">
        <v>176</v>
      </c>
      <c r="E6" s="453"/>
    </row>
    <row r="7" spans="1:5" ht="15.75" customHeight="1">
      <c r="A7" s="452" t="s">
        <v>164</v>
      </c>
      <c r="B7" s="453"/>
      <c r="D7" s="452" t="s">
        <v>177</v>
      </c>
      <c r="E7" s="453"/>
    </row>
    <row r="8" spans="1:5" ht="15.75" customHeight="1">
      <c r="A8" s="452" t="s">
        <v>165</v>
      </c>
      <c r="B8" s="453"/>
      <c r="D8" s="452" t="s">
        <v>178</v>
      </c>
      <c r="E8" s="453"/>
    </row>
    <row r="9" spans="1:5" ht="15.75" customHeight="1">
      <c r="A9" s="452" t="s">
        <v>166</v>
      </c>
      <c r="B9" s="453"/>
      <c r="D9" s="452" t="s">
        <v>179</v>
      </c>
      <c r="E9" s="453"/>
    </row>
    <row r="10" spans="1:5" ht="15.75" customHeight="1">
      <c r="A10" s="452" t="s">
        <v>160</v>
      </c>
      <c r="B10" s="453"/>
      <c r="D10" s="452" t="s">
        <v>161</v>
      </c>
      <c r="E10" s="453"/>
    </row>
    <row r="11" spans="1:5" ht="15.75" customHeight="1">
      <c r="A11" s="452" t="s">
        <v>167</v>
      </c>
      <c r="B11" s="453"/>
      <c r="D11" s="452" t="s">
        <v>180</v>
      </c>
      <c r="E11" s="453"/>
    </row>
    <row r="12" spans="1:5" ht="15.75" customHeight="1">
      <c r="A12" s="452" t="s">
        <v>168</v>
      </c>
      <c r="B12" s="453"/>
      <c r="D12" s="452" t="s">
        <v>181</v>
      </c>
      <c r="E12" s="453"/>
    </row>
    <row r="13" spans="1:5" ht="15.75" customHeight="1">
      <c r="A13" s="452" t="s">
        <v>169</v>
      </c>
      <c r="B13" s="453"/>
      <c r="D13" s="452" t="s">
        <v>182</v>
      </c>
      <c r="E13" s="453"/>
    </row>
    <row r="14" spans="1:5" ht="15.75" customHeight="1">
      <c r="A14" s="452" t="s">
        <v>170</v>
      </c>
      <c r="B14" s="453"/>
      <c r="D14" s="452" t="s">
        <v>183</v>
      </c>
      <c r="E14" s="453"/>
    </row>
    <row r="15" spans="1:2" ht="15.75" customHeight="1">
      <c r="A15" s="452" t="s">
        <v>171</v>
      </c>
      <c r="B15" s="453"/>
    </row>
    <row r="16" spans="1:2" ht="15.75" customHeight="1">
      <c r="A16" s="231"/>
      <c r="B16" s="231"/>
    </row>
    <row r="17" spans="1:5" ht="15.75" customHeight="1">
      <c r="A17" s="230"/>
      <c r="B17" s="230"/>
      <c r="D17" s="450" t="s">
        <v>192</v>
      </c>
      <c r="E17" s="451"/>
    </row>
    <row r="18" spans="1:5" ht="21" customHeight="1">
      <c r="A18" s="454" t="s">
        <v>175</v>
      </c>
      <c r="B18" s="454"/>
      <c r="D18" s="408" t="s">
        <v>68</v>
      </c>
      <c r="E18" s="410"/>
    </row>
    <row r="19" spans="1:5" ht="15.75" customHeight="1">
      <c r="A19" s="372" t="s">
        <v>68</v>
      </c>
      <c r="B19" s="372"/>
      <c r="D19" s="452" t="s">
        <v>185</v>
      </c>
      <c r="E19" s="453"/>
    </row>
    <row r="20" spans="1:5" ht="15.75" customHeight="1">
      <c r="A20" s="448" t="s">
        <v>173</v>
      </c>
      <c r="B20" s="448"/>
      <c r="D20" s="452" t="s">
        <v>186</v>
      </c>
      <c r="E20" s="453"/>
    </row>
    <row r="21" spans="1:5" ht="15.75" customHeight="1">
      <c r="A21" s="448" t="s">
        <v>162</v>
      </c>
      <c r="B21" s="448"/>
      <c r="D21" s="452" t="s">
        <v>187</v>
      </c>
      <c r="E21" s="453"/>
    </row>
    <row r="22" spans="1:5" ht="15.75" customHeight="1">
      <c r="A22" s="448" t="s">
        <v>174</v>
      </c>
      <c r="B22" s="448"/>
      <c r="D22" s="452" t="s">
        <v>188</v>
      </c>
      <c r="E22" s="453"/>
    </row>
    <row r="23" spans="4:5" ht="15.75" customHeight="1">
      <c r="D23" s="452" t="s">
        <v>159</v>
      </c>
      <c r="E23" s="453"/>
    </row>
    <row r="24" spans="4:5" ht="15.75" customHeight="1">
      <c r="D24" s="452" t="s">
        <v>189</v>
      </c>
      <c r="E24" s="453"/>
    </row>
    <row r="25" spans="4:5" ht="21" customHeight="1">
      <c r="D25" s="452" t="s">
        <v>190</v>
      </c>
      <c r="E25" s="453"/>
    </row>
    <row r="26" spans="3:6" ht="15.75" customHeight="1">
      <c r="C26" s="38"/>
      <c r="D26" s="452" t="s">
        <v>191</v>
      </c>
      <c r="E26" s="453"/>
      <c r="F26" s="38"/>
    </row>
    <row r="27" spans="3:7" ht="15.75" customHeight="1">
      <c r="C27" s="38"/>
      <c r="D27" s="38"/>
      <c r="E27" s="38"/>
      <c r="F27" s="38"/>
      <c r="G27" s="119"/>
    </row>
    <row r="28" spans="1:5" ht="15.75" customHeight="1">
      <c r="A28" s="449" t="s">
        <v>317</v>
      </c>
      <c r="B28" s="449"/>
      <c r="C28" s="449"/>
      <c r="D28" s="449"/>
      <c r="E28" s="449"/>
    </row>
    <row r="29" spans="1:5" ht="15.75" customHeight="1">
      <c r="A29" s="449"/>
      <c r="B29" s="449"/>
      <c r="C29" s="449"/>
      <c r="D29" s="449"/>
      <c r="E29" s="449"/>
    </row>
  </sheetData>
  <sheetProtection/>
  <mergeCells count="39">
    <mergeCell ref="A14:B14"/>
    <mergeCell ref="A12:B12"/>
    <mergeCell ref="D8:E8"/>
    <mergeCell ref="A8:B8"/>
    <mergeCell ref="A9:B9"/>
    <mergeCell ref="A10:B10"/>
    <mergeCell ref="A11:B11"/>
    <mergeCell ref="A13:B13"/>
    <mergeCell ref="D14:E14"/>
    <mergeCell ref="A5:B5"/>
    <mergeCell ref="A18:B18"/>
    <mergeCell ref="A4:B4"/>
    <mergeCell ref="A6:B6"/>
    <mergeCell ref="A7:B7"/>
    <mergeCell ref="D4:E4"/>
    <mergeCell ref="D5:E5"/>
    <mergeCell ref="D6:E6"/>
    <mergeCell ref="D7:E7"/>
    <mergeCell ref="A15:B15"/>
    <mergeCell ref="D23:E23"/>
    <mergeCell ref="D24:E24"/>
    <mergeCell ref="D25:E25"/>
    <mergeCell ref="D26:E26"/>
    <mergeCell ref="D22:E22"/>
    <mergeCell ref="D9:E9"/>
    <mergeCell ref="D10:E10"/>
    <mergeCell ref="D11:E11"/>
    <mergeCell ref="D12:E12"/>
    <mergeCell ref="D13:E13"/>
    <mergeCell ref="A20:B20"/>
    <mergeCell ref="A21:B21"/>
    <mergeCell ref="A19:B19"/>
    <mergeCell ref="A28:E29"/>
    <mergeCell ref="D17:E17"/>
    <mergeCell ref="D18:E18"/>
    <mergeCell ref="D19:E19"/>
    <mergeCell ref="D20:E20"/>
    <mergeCell ref="D21:E21"/>
    <mergeCell ref="A22:B22"/>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del Maule</oddHeader>
  </headerFooter>
</worksheet>
</file>

<file path=xl/worksheets/sheet11.xml><?xml version="1.0" encoding="utf-8"?>
<worksheet xmlns="http://schemas.openxmlformats.org/spreadsheetml/2006/main" xmlns:r="http://schemas.openxmlformats.org/officeDocument/2006/relationships">
  <dimension ref="A1:G61"/>
  <sheetViews>
    <sheetView showGridLines="0" view="pageBreakPreview" zoomScale="80" zoomScaleSheetLayoutView="80" zoomScalePageLayoutView="0" workbookViewId="0" topLeftCell="A1">
      <selection activeCell="A1" sqref="A1"/>
    </sheetView>
  </sheetViews>
  <sheetFormatPr defaultColWidth="11.421875" defaultRowHeight="15"/>
  <cols>
    <col min="1" max="1" width="51.00390625" style="197" bestFit="1" customWidth="1"/>
    <col min="2" max="2" width="24.421875" style="197" customWidth="1"/>
    <col min="3" max="3" width="9.28125" style="197" customWidth="1"/>
    <col min="4" max="4" width="36.140625" style="197" customWidth="1"/>
    <col min="5" max="5" width="20.421875" style="197" customWidth="1"/>
    <col min="6" max="6" width="17.00390625" style="197" customWidth="1"/>
    <col min="7" max="16384" width="11.421875" style="197" customWidth="1"/>
  </cols>
  <sheetData>
    <row r="1" spans="1:7" ht="21">
      <c r="A1" s="250" t="s">
        <v>64</v>
      </c>
      <c r="B1" s="249"/>
      <c r="C1" s="249"/>
      <c r="D1" s="249"/>
      <c r="E1" s="249"/>
      <c r="F1" s="249"/>
      <c r="G1" s="249"/>
    </row>
    <row r="2" spans="1:7" ht="21">
      <c r="A2" s="249"/>
      <c r="B2" s="249"/>
      <c r="C2" s="250"/>
      <c r="D2" s="250"/>
      <c r="E2" s="250"/>
      <c r="F2" s="250"/>
      <c r="G2" s="250"/>
    </row>
    <row r="3" spans="1:7" ht="21">
      <c r="A3" s="256" t="s">
        <v>7</v>
      </c>
      <c r="B3" s="256" t="s">
        <v>46</v>
      </c>
      <c r="C3" s="250"/>
      <c r="D3" s="256" t="s">
        <v>12</v>
      </c>
      <c r="E3" s="256" t="s">
        <v>48</v>
      </c>
      <c r="F3" s="256" t="s">
        <v>46</v>
      </c>
      <c r="G3" s="250"/>
    </row>
    <row r="4" spans="1:7" ht="21">
      <c r="A4" s="253" t="s">
        <v>265</v>
      </c>
      <c r="B4" s="257" t="s">
        <v>44</v>
      </c>
      <c r="C4" s="249"/>
      <c r="D4" s="253" t="s">
        <v>313</v>
      </c>
      <c r="E4" s="253" t="s">
        <v>160</v>
      </c>
      <c r="F4" s="257" t="s">
        <v>47</v>
      </c>
      <c r="G4" s="250"/>
    </row>
    <row r="5" spans="1:7" ht="21">
      <c r="A5" s="253" t="s">
        <v>322</v>
      </c>
      <c r="B5" s="257" t="s">
        <v>81</v>
      </c>
      <c r="C5" s="249"/>
      <c r="D5" s="253" t="s">
        <v>266</v>
      </c>
      <c r="E5" s="253" t="s">
        <v>165</v>
      </c>
      <c r="F5" s="257" t="s">
        <v>81</v>
      </c>
      <c r="G5" s="250"/>
    </row>
    <row r="6" spans="1:7" ht="21">
      <c r="A6" s="253" t="s">
        <v>323</v>
      </c>
      <c r="B6" s="257" t="s">
        <v>324</v>
      </c>
      <c r="C6" s="249"/>
      <c r="D6" s="253" t="s">
        <v>267</v>
      </c>
      <c r="E6" s="253" t="s">
        <v>163</v>
      </c>
      <c r="F6" s="257" t="s">
        <v>81</v>
      </c>
      <c r="G6" s="250"/>
    </row>
    <row r="7" spans="1:7" ht="21">
      <c r="A7" s="253" t="s">
        <v>325</v>
      </c>
      <c r="B7" s="257" t="s">
        <v>47</v>
      </c>
      <c r="C7" s="249"/>
      <c r="D7" s="253" t="s">
        <v>268</v>
      </c>
      <c r="E7" s="253" t="s">
        <v>170</v>
      </c>
      <c r="F7" s="257" t="s">
        <v>44</v>
      </c>
      <c r="G7" s="250"/>
    </row>
    <row r="8" spans="1:7" ht="21">
      <c r="A8" s="253" t="s">
        <v>326</v>
      </c>
      <c r="B8" s="257" t="s">
        <v>93</v>
      </c>
      <c r="C8" s="249"/>
      <c r="D8" s="253" t="s">
        <v>269</v>
      </c>
      <c r="E8" s="253" t="s">
        <v>169</v>
      </c>
      <c r="F8" s="257" t="s">
        <v>93</v>
      </c>
      <c r="G8" s="249"/>
    </row>
    <row r="9" spans="1:7" ht="21">
      <c r="A9" s="249"/>
      <c r="B9" s="249"/>
      <c r="C9" s="249"/>
      <c r="D9" s="253" t="s">
        <v>270</v>
      </c>
      <c r="E9" s="253" t="s">
        <v>167</v>
      </c>
      <c r="F9" s="257" t="s">
        <v>44</v>
      </c>
      <c r="G9" s="249"/>
    </row>
    <row r="10" spans="1:7" ht="21">
      <c r="A10" s="256" t="s">
        <v>8</v>
      </c>
      <c r="B10" s="256" t="s">
        <v>46</v>
      </c>
      <c r="C10" s="249"/>
      <c r="D10" s="253" t="s">
        <v>271</v>
      </c>
      <c r="E10" s="253" t="s">
        <v>166</v>
      </c>
      <c r="F10" s="257" t="s">
        <v>47</v>
      </c>
      <c r="G10" s="249"/>
    </row>
    <row r="11" spans="1:7" ht="21">
      <c r="A11" s="254" t="s">
        <v>327</v>
      </c>
      <c r="B11" s="257" t="s">
        <v>328</v>
      </c>
      <c r="C11" s="249"/>
      <c r="D11" s="253" t="s">
        <v>273</v>
      </c>
      <c r="E11" s="253" t="s">
        <v>164</v>
      </c>
      <c r="F11" s="257" t="s">
        <v>274</v>
      </c>
      <c r="G11" s="249"/>
    </row>
    <row r="12" spans="1:7" ht="21">
      <c r="A12" s="254" t="s">
        <v>329</v>
      </c>
      <c r="B12" s="257" t="s">
        <v>44</v>
      </c>
      <c r="C12" s="249"/>
      <c r="D12" s="253" t="s">
        <v>275</v>
      </c>
      <c r="E12" s="253" t="s">
        <v>168</v>
      </c>
      <c r="F12" s="257" t="s">
        <v>93</v>
      </c>
      <c r="G12" s="249"/>
    </row>
    <row r="13" spans="1:7" ht="21">
      <c r="A13" s="254" t="s">
        <v>277</v>
      </c>
      <c r="B13" s="257" t="s">
        <v>93</v>
      </c>
      <c r="C13" s="249"/>
      <c r="D13" s="253" t="s">
        <v>276</v>
      </c>
      <c r="E13" s="253" t="s">
        <v>171</v>
      </c>
      <c r="F13" s="257" t="s">
        <v>93</v>
      </c>
      <c r="G13" s="249"/>
    </row>
    <row r="14" spans="1:7" ht="21">
      <c r="A14" s="254" t="s">
        <v>272</v>
      </c>
      <c r="B14" s="257" t="s">
        <v>44</v>
      </c>
      <c r="C14" s="249"/>
      <c r="D14" s="253" t="s">
        <v>278</v>
      </c>
      <c r="E14" s="253" t="s">
        <v>162</v>
      </c>
      <c r="F14" s="257" t="s">
        <v>47</v>
      </c>
      <c r="G14" s="249"/>
    </row>
    <row r="15" spans="1:7" ht="21">
      <c r="A15" s="254" t="s">
        <v>330</v>
      </c>
      <c r="B15" s="257" t="s">
        <v>47</v>
      </c>
      <c r="C15" s="249"/>
      <c r="D15" s="253" t="s">
        <v>279</v>
      </c>
      <c r="E15" s="253" t="s">
        <v>173</v>
      </c>
      <c r="F15" s="257" t="s">
        <v>47</v>
      </c>
      <c r="G15" s="249"/>
    </row>
    <row r="16" spans="1:7" ht="21">
      <c r="A16" s="254" t="s">
        <v>331</v>
      </c>
      <c r="B16" s="257" t="s">
        <v>47</v>
      </c>
      <c r="C16" s="249"/>
      <c r="D16" s="253" t="s">
        <v>280</v>
      </c>
      <c r="E16" s="253" t="s">
        <v>174</v>
      </c>
      <c r="F16" s="257" t="s">
        <v>81</v>
      </c>
      <c r="G16" s="249"/>
    </row>
    <row r="17" spans="1:6" ht="21">
      <c r="A17" s="254" t="s">
        <v>332</v>
      </c>
      <c r="B17" s="257" t="s">
        <v>287</v>
      </c>
      <c r="C17" s="249"/>
      <c r="D17" s="253" t="s">
        <v>281</v>
      </c>
      <c r="E17" s="253" t="s">
        <v>161</v>
      </c>
      <c r="F17" s="257" t="s">
        <v>93</v>
      </c>
    </row>
    <row r="18" spans="1:6" ht="21">
      <c r="A18" s="254" t="s">
        <v>333</v>
      </c>
      <c r="B18" s="257" t="s">
        <v>93</v>
      </c>
      <c r="C18" s="249"/>
      <c r="D18" s="253" t="s">
        <v>282</v>
      </c>
      <c r="E18" s="253" t="s">
        <v>178</v>
      </c>
      <c r="F18" s="257" t="s">
        <v>47</v>
      </c>
    </row>
    <row r="19" spans="1:6" ht="21">
      <c r="A19" s="254" t="s">
        <v>334</v>
      </c>
      <c r="B19" s="257" t="s">
        <v>324</v>
      </c>
      <c r="C19" s="249"/>
      <c r="D19" s="253" t="s">
        <v>284</v>
      </c>
      <c r="E19" s="253" t="s">
        <v>181</v>
      </c>
      <c r="F19" s="257" t="s">
        <v>81</v>
      </c>
    </row>
    <row r="20" spans="1:6" ht="21">
      <c r="A20" s="254" t="s">
        <v>335</v>
      </c>
      <c r="B20" s="257" t="s">
        <v>44</v>
      </c>
      <c r="C20" s="249"/>
      <c r="D20" s="253" t="s">
        <v>285</v>
      </c>
      <c r="E20" s="253" t="s">
        <v>183</v>
      </c>
      <c r="F20" s="257" t="s">
        <v>93</v>
      </c>
    </row>
    <row r="21" spans="1:6" ht="21">
      <c r="A21" s="254" t="s">
        <v>283</v>
      </c>
      <c r="B21" s="257" t="s">
        <v>44</v>
      </c>
      <c r="C21" s="249"/>
      <c r="D21" s="253" t="s">
        <v>286</v>
      </c>
      <c r="E21" s="253" t="s">
        <v>179</v>
      </c>
      <c r="F21" s="257" t="s">
        <v>287</v>
      </c>
    </row>
    <row r="22" spans="1:6" ht="21">
      <c r="A22" s="255"/>
      <c r="B22" s="255"/>
      <c r="C22" s="249"/>
      <c r="D22" s="253" t="s">
        <v>288</v>
      </c>
      <c r="E22" s="253" t="s">
        <v>180</v>
      </c>
      <c r="F22" s="257" t="s">
        <v>81</v>
      </c>
    </row>
    <row r="23" spans="1:6" ht="21">
      <c r="A23" s="458" t="s">
        <v>9</v>
      </c>
      <c r="B23" s="459"/>
      <c r="C23" s="249"/>
      <c r="D23" s="253" t="s">
        <v>289</v>
      </c>
      <c r="E23" s="253" t="s">
        <v>182</v>
      </c>
      <c r="F23" s="257" t="s">
        <v>44</v>
      </c>
    </row>
    <row r="24" spans="1:6" ht="21">
      <c r="A24" s="460" t="s">
        <v>350</v>
      </c>
      <c r="B24" s="461"/>
      <c r="C24" s="249"/>
      <c r="D24" s="253" t="s">
        <v>290</v>
      </c>
      <c r="E24" s="253" t="s">
        <v>176</v>
      </c>
      <c r="F24" s="257" t="s">
        <v>44</v>
      </c>
    </row>
    <row r="25" spans="1:6" ht="21">
      <c r="A25" s="249"/>
      <c r="B25" s="249"/>
      <c r="C25" s="249"/>
      <c r="D25" s="253" t="s">
        <v>291</v>
      </c>
      <c r="E25" s="253" t="s">
        <v>177</v>
      </c>
      <c r="F25" s="257" t="s">
        <v>264</v>
      </c>
    </row>
    <row r="26" spans="1:6" ht="21">
      <c r="A26" s="256" t="s">
        <v>10</v>
      </c>
      <c r="B26" s="256" t="s">
        <v>45</v>
      </c>
      <c r="C26" s="249"/>
      <c r="D26" s="253" t="s">
        <v>314</v>
      </c>
      <c r="E26" s="253" t="s">
        <v>159</v>
      </c>
      <c r="F26" s="257" t="s">
        <v>44</v>
      </c>
    </row>
    <row r="27" spans="1:6" ht="21">
      <c r="A27" s="253" t="s">
        <v>336</v>
      </c>
      <c r="B27" s="253" t="s">
        <v>160</v>
      </c>
      <c r="C27" s="249"/>
      <c r="D27" s="253" t="s">
        <v>292</v>
      </c>
      <c r="E27" s="253" t="s">
        <v>188</v>
      </c>
      <c r="F27" s="257" t="s">
        <v>81</v>
      </c>
    </row>
    <row r="28" spans="1:6" ht="21">
      <c r="A28" s="253" t="s">
        <v>351</v>
      </c>
      <c r="B28" s="253" t="s">
        <v>162</v>
      </c>
      <c r="C28" s="249"/>
      <c r="D28" s="253" t="s">
        <v>293</v>
      </c>
      <c r="E28" s="253" t="s">
        <v>190</v>
      </c>
      <c r="F28" s="257" t="s">
        <v>44</v>
      </c>
    </row>
    <row r="29" spans="1:6" ht="21">
      <c r="A29" s="253" t="s">
        <v>337</v>
      </c>
      <c r="B29" s="253" t="s">
        <v>161</v>
      </c>
      <c r="C29" s="249"/>
      <c r="D29" s="253" t="s">
        <v>294</v>
      </c>
      <c r="E29" s="253" t="s">
        <v>191</v>
      </c>
      <c r="F29" s="257" t="s">
        <v>44</v>
      </c>
    </row>
    <row r="30" spans="1:6" ht="21">
      <c r="A30" s="253" t="s">
        <v>338</v>
      </c>
      <c r="B30" s="253" t="s">
        <v>159</v>
      </c>
      <c r="C30" s="249"/>
      <c r="D30" s="253" t="s">
        <v>295</v>
      </c>
      <c r="E30" s="253" t="s">
        <v>189</v>
      </c>
      <c r="F30" s="257" t="s">
        <v>47</v>
      </c>
    </row>
    <row r="31" spans="1:6" ht="21">
      <c r="A31" s="252"/>
      <c r="B31" s="252"/>
      <c r="C31" s="249"/>
      <c r="D31" s="253" t="s">
        <v>296</v>
      </c>
      <c r="E31" s="253" t="s">
        <v>185</v>
      </c>
      <c r="F31" s="257" t="s">
        <v>297</v>
      </c>
    </row>
    <row r="32" spans="1:6" ht="21">
      <c r="A32" s="462" t="s">
        <v>11</v>
      </c>
      <c r="B32" s="462"/>
      <c r="C32" s="249"/>
      <c r="D32" s="253" t="s">
        <v>298</v>
      </c>
      <c r="E32" s="253" t="s">
        <v>186</v>
      </c>
      <c r="F32" s="257" t="s">
        <v>80</v>
      </c>
    </row>
    <row r="33" spans="1:6" ht="21">
      <c r="A33" s="463" t="s">
        <v>352</v>
      </c>
      <c r="B33" s="463"/>
      <c r="C33" s="249"/>
      <c r="D33" s="253" t="s">
        <v>299</v>
      </c>
      <c r="E33" s="253" t="s">
        <v>187</v>
      </c>
      <c r="F33" s="257" t="s">
        <v>81</v>
      </c>
    </row>
    <row r="34" spans="1:6" ht="21" customHeight="1">
      <c r="A34" s="249"/>
      <c r="B34" s="249"/>
      <c r="C34" s="258"/>
      <c r="D34" s="258"/>
      <c r="E34" s="258"/>
      <c r="F34" s="258"/>
    </row>
    <row r="35" spans="1:6" ht="21">
      <c r="A35" s="457" t="s">
        <v>300</v>
      </c>
      <c r="B35" s="457"/>
      <c r="C35" s="457"/>
      <c r="D35" s="457"/>
      <c r="E35" s="457"/>
      <c r="F35" s="457"/>
    </row>
    <row r="36" spans="1:6" ht="21">
      <c r="A36" s="258"/>
      <c r="B36" s="258"/>
      <c r="C36" s="249"/>
      <c r="D36" s="249"/>
      <c r="E36" s="249"/>
      <c r="F36" s="249"/>
    </row>
    <row r="60" spans="1:3" s="196" customFormat="1" ht="21">
      <c r="A60" s="197"/>
      <c r="B60" s="197"/>
      <c r="C60" s="197"/>
    </row>
    <row r="61" spans="1:3" ht="21">
      <c r="A61" s="251"/>
      <c r="B61" s="251"/>
      <c r="C61" s="251"/>
    </row>
  </sheetData>
  <sheetProtection/>
  <mergeCells count="5">
    <mergeCell ref="A35:F35"/>
    <mergeCell ref="A23:B23"/>
    <mergeCell ref="A24:B24"/>
    <mergeCell ref="A32:B32"/>
    <mergeCell ref="A33:B33"/>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oddHeader>&amp;R&amp;12Región del Maule</oddHeader>
  </headerFooter>
</worksheet>
</file>

<file path=xl/worksheets/sheet2.xml><?xml version="1.0" encoding="utf-8"?>
<worksheet xmlns="http://schemas.openxmlformats.org/spreadsheetml/2006/main" xmlns:r="http://schemas.openxmlformats.org/officeDocument/2006/relationships">
  <dimension ref="A1:X124"/>
  <sheetViews>
    <sheetView showGridLines="0" view="pageBreakPreview" zoomScale="88" zoomScaleNormal="90" zoomScaleSheetLayoutView="88" zoomScalePageLayoutView="0" workbookViewId="0" topLeftCell="A1">
      <selection activeCell="A1" sqref="A1"/>
    </sheetView>
  </sheetViews>
  <sheetFormatPr defaultColWidth="11.421875" defaultRowHeight="15"/>
  <cols>
    <col min="1" max="1" width="49.8515625" style="2" customWidth="1"/>
    <col min="2" max="2" width="15.28125" style="2" customWidth="1"/>
    <col min="3" max="3" width="16.28125" style="2" customWidth="1"/>
    <col min="4" max="4" width="20.7109375" style="2" customWidth="1"/>
    <col min="5" max="5" width="19.00390625" style="2" customWidth="1"/>
    <col min="6" max="6" width="19.421875" style="2" customWidth="1"/>
    <col min="7" max="7" width="19.57421875" style="2" customWidth="1"/>
    <col min="8" max="8" width="18.140625" style="2" customWidth="1"/>
    <col min="9" max="9" width="18.421875" style="2" customWidth="1"/>
    <col min="10" max="10" width="14.140625" style="2" customWidth="1"/>
    <col min="11" max="16384" width="11.421875" style="2" customWidth="1"/>
  </cols>
  <sheetData>
    <row r="1" ht="15">
      <c r="A1" s="1" t="s">
        <v>59</v>
      </c>
    </row>
    <row r="3" spans="1:16" ht="15">
      <c r="A3" s="312" t="s">
        <v>398</v>
      </c>
      <c r="B3" s="313"/>
      <c r="C3" s="313"/>
      <c r="D3" s="313"/>
      <c r="E3" s="313"/>
      <c r="F3" s="313"/>
      <c r="K3" s="312"/>
      <c r="L3" s="313"/>
      <c r="M3" s="313"/>
      <c r="N3" s="313"/>
      <c r="O3" s="313"/>
      <c r="P3" s="313"/>
    </row>
    <row r="4" spans="1:16" ht="15">
      <c r="A4" s="312" t="s">
        <v>399</v>
      </c>
      <c r="B4" s="1"/>
      <c r="C4" s="1"/>
      <c r="D4" s="1"/>
      <c r="E4" s="1"/>
      <c r="F4" s="1"/>
      <c r="K4" s="312"/>
      <c r="L4" s="313"/>
      <c r="M4" s="313"/>
      <c r="N4" s="313"/>
      <c r="O4" s="313"/>
      <c r="P4" s="313"/>
    </row>
    <row r="5" spans="1:16" ht="15">
      <c r="A5" s="365" t="s">
        <v>15</v>
      </c>
      <c r="B5" s="367" t="s">
        <v>400</v>
      </c>
      <c r="C5" s="367"/>
      <c r="D5" s="367"/>
      <c r="E5" s="367"/>
      <c r="F5" s="368" t="s">
        <v>401</v>
      </c>
      <c r="K5" s="312"/>
      <c r="L5" s="313"/>
      <c r="M5" s="313"/>
      <c r="N5" s="313"/>
      <c r="O5" s="313"/>
      <c r="P5" s="313"/>
    </row>
    <row r="6" spans="1:16" ht="48.75" customHeight="1">
      <c r="A6" s="366"/>
      <c r="B6" s="314" t="s">
        <v>402</v>
      </c>
      <c r="C6" s="314" t="s">
        <v>403</v>
      </c>
      <c r="D6" s="314" t="s">
        <v>404</v>
      </c>
      <c r="E6" s="314" t="s">
        <v>405</v>
      </c>
      <c r="F6" s="369"/>
      <c r="K6" s="312"/>
      <c r="L6" s="313"/>
      <c r="M6" s="313"/>
      <c r="N6" s="313"/>
      <c r="O6" s="313"/>
      <c r="P6" s="313"/>
    </row>
    <row r="7" spans="1:16" ht="15">
      <c r="A7" s="315" t="s">
        <v>406</v>
      </c>
      <c r="B7" s="316">
        <v>1126.32750238713</v>
      </c>
      <c r="C7" s="317">
        <v>6.14620175643414</v>
      </c>
      <c r="D7" s="316">
        <v>58.7839603235781</v>
      </c>
      <c r="E7" s="317">
        <v>-4.584175730923379</v>
      </c>
      <c r="F7" s="317">
        <v>1.2277494205155415</v>
      </c>
      <c r="K7" s="312"/>
      <c r="L7" s="313"/>
      <c r="M7" s="313"/>
      <c r="N7" s="313"/>
      <c r="O7" s="313"/>
      <c r="P7" s="313"/>
    </row>
    <row r="8" spans="1:16" ht="15">
      <c r="A8" s="315" t="s">
        <v>356</v>
      </c>
      <c r="B8" s="316">
        <v>3336.54099074375</v>
      </c>
      <c r="C8" s="317">
        <v>2.49088112005329</v>
      </c>
      <c r="D8" s="316">
        <v>2.49261033214694</v>
      </c>
      <c r="E8" s="317">
        <v>-2.114928865234289</v>
      </c>
      <c r="F8" s="317">
        <v>0.046772043341053</v>
      </c>
      <c r="K8" s="312"/>
      <c r="L8" s="313"/>
      <c r="M8" s="313"/>
      <c r="N8" s="313"/>
      <c r="O8" s="313"/>
      <c r="P8" s="313"/>
    </row>
    <row r="9" spans="1:16" ht="15">
      <c r="A9" s="315" t="s">
        <v>357</v>
      </c>
      <c r="B9" s="316">
        <v>13641.542664027</v>
      </c>
      <c r="C9" s="317">
        <v>-2.98528691846858</v>
      </c>
      <c r="D9" s="316">
        <v>3.54831848990051</v>
      </c>
      <c r="E9" s="317">
        <v>0.3496990536326239</v>
      </c>
      <c r="F9" s="317">
        <v>0.07707408979227956</v>
      </c>
      <c r="K9" s="312"/>
      <c r="L9" s="313"/>
      <c r="M9" s="313"/>
      <c r="N9" s="313"/>
      <c r="O9" s="313"/>
      <c r="P9" s="313"/>
    </row>
    <row r="10" spans="1:16" s="1" customFormat="1" ht="15">
      <c r="A10" s="318" t="s">
        <v>358</v>
      </c>
      <c r="B10" s="319">
        <v>3539.34643339946</v>
      </c>
      <c r="C10" s="320">
        <v>-1.07371864418061</v>
      </c>
      <c r="D10" s="319">
        <v>62.4749230819839</v>
      </c>
      <c r="E10" s="320">
        <v>-3.5972508961402583</v>
      </c>
      <c r="F10" s="320">
        <v>1.6737307850709136</v>
      </c>
      <c r="K10" s="312"/>
      <c r="L10" s="313"/>
      <c r="M10" s="313"/>
      <c r="N10" s="313"/>
      <c r="O10" s="313"/>
      <c r="P10" s="313"/>
    </row>
    <row r="11" spans="1:16" ht="15">
      <c r="A11" s="315" t="s">
        <v>359</v>
      </c>
      <c r="B11" s="316">
        <v>4135.14265417026</v>
      </c>
      <c r="C11" s="317">
        <v>1.66617045215394</v>
      </c>
      <c r="D11" s="316">
        <v>290.762323565645</v>
      </c>
      <c r="E11" s="317">
        <v>1.319961956521376</v>
      </c>
      <c r="F11" s="317">
        <v>5.757875615906324</v>
      </c>
      <c r="K11" s="312"/>
      <c r="L11" s="313"/>
      <c r="M11" s="313"/>
      <c r="N11" s="313"/>
      <c r="O11" s="313"/>
      <c r="P11" s="313"/>
    </row>
    <row r="12" spans="1:16" ht="15">
      <c r="A12" s="315" t="s">
        <v>360</v>
      </c>
      <c r="B12" s="316">
        <v>12390.2463483727</v>
      </c>
      <c r="C12" s="317">
        <v>2.33752574098811</v>
      </c>
      <c r="D12" s="316">
        <v>498.550138582124</v>
      </c>
      <c r="E12" s="317">
        <v>1.2655711424057525</v>
      </c>
      <c r="F12" s="317">
        <v>9.40984014134297</v>
      </c>
      <c r="K12" s="312"/>
      <c r="L12" s="313"/>
      <c r="M12" s="313"/>
      <c r="N12" s="313"/>
      <c r="O12" s="313"/>
      <c r="P12" s="313"/>
    </row>
    <row r="13" spans="1:16" ht="15">
      <c r="A13" s="315" t="s">
        <v>407</v>
      </c>
      <c r="B13" s="316">
        <v>62372.1038250841</v>
      </c>
      <c r="C13" s="317">
        <v>1.10486824841365</v>
      </c>
      <c r="D13" s="316">
        <v>524.259222986549</v>
      </c>
      <c r="E13" s="317">
        <v>-0.4999330821317649</v>
      </c>
      <c r="F13" s="317">
        <v>11.13318486084547</v>
      </c>
      <c r="K13" s="312"/>
      <c r="L13" s="313"/>
      <c r="M13" s="313"/>
      <c r="N13" s="313"/>
      <c r="O13" s="313"/>
      <c r="P13" s="313"/>
    </row>
    <row r="14" spans="1:16" ht="15">
      <c r="A14" s="315" t="s">
        <v>408</v>
      </c>
      <c r="B14" s="316">
        <v>6463.92656232221</v>
      </c>
      <c r="C14" s="317">
        <v>-2.21104910915064</v>
      </c>
      <c r="D14" s="316">
        <v>808.771029907428</v>
      </c>
      <c r="E14" s="317">
        <v>-6.07109535092799</v>
      </c>
      <c r="F14" s="317">
        <v>18.644869997773764</v>
      </c>
      <c r="K14" s="312"/>
      <c r="L14" s="313"/>
      <c r="M14" s="313"/>
      <c r="N14" s="313"/>
      <c r="O14" s="313"/>
      <c r="P14" s="313"/>
    </row>
    <row r="15" spans="1:16" ht="15">
      <c r="A15" s="315" t="s">
        <v>169</v>
      </c>
      <c r="B15" s="316">
        <v>4597.74844729499</v>
      </c>
      <c r="C15" s="317">
        <v>-0.606790668542967</v>
      </c>
      <c r="D15" s="316">
        <v>603.56662820084</v>
      </c>
      <c r="E15" s="317">
        <v>-3.3893550549258133</v>
      </c>
      <c r="F15" s="317">
        <v>13.771797468281626</v>
      </c>
      <c r="K15" s="312"/>
      <c r="L15" s="313"/>
      <c r="M15" s="313"/>
      <c r="N15" s="313"/>
      <c r="O15" s="313"/>
      <c r="P15" s="313"/>
    </row>
    <row r="16" spans="1:16" ht="15">
      <c r="A16" s="315" t="s">
        <v>409</v>
      </c>
      <c r="B16" s="316">
        <v>10633.9072501142</v>
      </c>
      <c r="C16" s="317">
        <v>2.4800480459692</v>
      </c>
      <c r="D16" s="316">
        <v>617.320023556524</v>
      </c>
      <c r="E16" s="317">
        <v>-1.0595154539791096</v>
      </c>
      <c r="F16" s="317">
        <v>15.593995283414017</v>
      </c>
      <c r="K16" s="312"/>
      <c r="L16" s="313"/>
      <c r="M16" s="313"/>
      <c r="N16" s="313"/>
      <c r="O16" s="313"/>
      <c r="P16" s="313"/>
    </row>
    <row r="17" spans="1:16" ht="15">
      <c r="A17" s="315" t="s">
        <v>366</v>
      </c>
      <c r="B17" s="316">
        <v>3786.62082758739</v>
      </c>
      <c r="C17" s="317">
        <v>2.67982173914203</v>
      </c>
      <c r="D17" s="316">
        <v>372.486871390088</v>
      </c>
      <c r="E17" s="317">
        <v>1.1272814310860912</v>
      </c>
      <c r="F17" s="317">
        <v>10.318707606837933</v>
      </c>
      <c r="K17" s="312"/>
      <c r="L17" s="313"/>
      <c r="M17" s="313"/>
      <c r="N17" s="313"/>
      <c r="O17" s="313"/>
      <c r="P17" s="313"/>
    </row>
    <row r="18" spans="1:16" ht="15">
      <c r="A18" s="315" t="s">
        <v>367</v>
      </c>
      <c r="B18" s="316">
        <v>1900.88910392075</v>
      </c>
      <c r="C18" s="317">
        <v>1.69973408162625</v>
      </c>
      <c r="D18" s="316">
        <v>195.487362176089</v>
      </c>
      <c r="E18" s="317">
        <v>-0.47728312046600996</v>
      </c>
      <c r="F18" s="317">
        <v>5.009925436448291</v>
      </c>
      <c r="K18" s="312"/>
      <c r="L18" s="313"/>
      <c r="M18" s="313"/>
      <c r="N18" s="313"/>
      <c r="O18" s="313"/>
      <c r="P18" s="313"/>
    </row>
    <row r="19" spans="1:16" ht="15">
      <c r="A19" s="315" t="s">
        <v>368</v>
      </c>
      <c r="B19" s="316">
        <v>4427.38229678588</v>
      </c>
      <c r="C19" s="317">
        <v>8.26241828564369</v>
      </c>
      <c r="D19" s="316">
        <v>255.570687079382</v>
      </c>
      <c r="E19" s="317">
        <v>-4.584175730923379</v>
      </c>
      <c r="F19" s="317">
        <v>6.420047215687806</v>
      </c>
      <c r="K19" s="312"/>
      <c r="L19" s="313"/>
      <c r="M19" s="313"/>
      <c r="N19" s="313"/>
      <c r="O19" s="313"/>
      <c r="P19" s="313"/>
    </row>
    <row r="20" spans="1:16" ht="15">
      <c r="A20" s="315" t="s">
        <v>369</v>
      </c>
      <c r="B20" s="316">
        <v>849.553798533853</v>
      </c>
      <c r="C20" s="317">
        <v>6.65466665803272</v>
      </c>
      <c r="D20" s="316">
        <v>16.4953255795781</v>
      </c>
      <c r="E20" s="317">
        <v>5.619293830211025</v>
      </c>
      <c r="F20" s="317">
        <v>0.33300942615421397</v>
      </c>
      <c r="K20" s="312"/>
      <c r="L20" s="313"/>
      <c r="M20" s="313"/>
      <c r="N20" s="313"/>
      <c r="O20" s="313"/>
      <c r="P20" s="313"/>
    </row>
    <row r="21" spans="1:16" ht="15">
      <c r="A21" s="315" t="s">
        <v>370</v>
      </c>
      <c r="B21" s="316">
        <v>1596.77787763324</v>
      </c>
      <c r="C21" s="317">
        <v>6.28294071228632</v>
      </c>
      <c r="D21" s="316">
        <v>22.4597808496667</v>
      </c>
      <c r="E21" s="317">
        <v>-4.584175730923379</v>
      </c>
      <c r="F21" s="317">
        <v>0.5814206085877873</v>
      </c>
      <c r="K21" s="312"/>
      <c r="L21" s="313"/>
      <c r="M21" s="313"/>
      <c r="N21" s="313"/>
      <c r="O21" s="313"/>
      <c r="P21" s="313"/>
    </row>
    <row r="22" spans="1:16" ht="15">
      <c r="A22" s="315" t="s">
        <v>410</v>
      </c>
      <c r="B22" s="316">
        <v>134982.91299507</v>
      </c>
      <c r="C22" s="317">
        <v>1.16000095280324</v>
      </c>
      <c r="D22" s="316"/>
      <c r="E22" s="315"/>
      <c r="F22" s="315"/>
      <c r="K22" s="312"/>
      <c r="L22" s="313"/>
      <c r="M22" s="313"/>
      <c r="N22" s="313"/>
      <c r="O22" s="313"/>
      <c r="P22" s="313"/>
    </row>
    <row r="23" spans="1:16" ht="15">
      <c r="A23" s="315" t="s">
        <v>411</v>
      </c>
      <c r="B23" s="316">
        <f>B24-B22</f>
        <v>12826.524408334022</v>
      </c>
      <c r="C23" s="317"/>
      <c r="D23" s="316"/>
      <c r="E23" s="315"/>
      <c r="F23" s="315"/>
      <c r="K23" s="312"/>
      <c r="L23" s="313"/>
      <c r="M23" s="313"/>
      <c r="N23" s="313"/>
      <c r="O23" s="313"/>
      <c r="P23" s="313"/>
    </row>
    <row r="24" spans="1:16" ht="15">
      <c r="A24" s="318" t="s">
        <v>412</v>
      </c>
      <c r="B24" s="321">
        <v>147809.437403404</v>
      </c>
      <c r="C24" s="320">
        <v>1.27918334149968</v>
      </c>
      <c r="D24" s="322">
        <v>4330.51311111794</v>
      </c>
      <c r="E24" s="318"/>
      <c r="F24" s="318"/>
      <c r="K24" s="312"/>
      <c r="L24" s="313"/>
      <c r="M24" s="313"/>
      <c r="N24" s="313"/>
      <c r="O24" s="313"/>
      <c r="P24" s="313"/>
    </row>
    <row r="25" spans="1:16" ht="15">
      <c r="A25" s="323" t="s">
        <v>342</v>
      </c>
      <c r="B25" s="323"/>
      <c r="C25" s="324"/>
      <c r="D25" s="325"/>
      <c r="E25" s="326"/>
      <c r="F25" s="323"/>
      <c r="K25" s="312"/>
      <c r="L25" s="313"/>
      <c r="M25" s="313"/>
      <c r="N25" s="313"/>
      <c r="O25" s="313"/>
      <c r="P25" s="313"/>
    </row>
    <row r="26" spans="1:16" ht="15">
      <c r="A26" s="323" t="s">
        <v>413</v>
      </c>
      <c r="B26" s="323"/>
      <c r="C26" s="323"/>
      <c r="D26" s="323"/>
      <c r="E26" s="323"/>
      <c r="F26" s="323"/>
      <c r="K26" s="312"/>
      <c r="L26" s="313"/>
      <c r="M26" s="313"/>
      <c r="N26" s="313"/>
      <c r="O26" s="313"/>
      <c r="P26" s="313"/>
    </row>
    <row r="27" spans="1:16" ht="15">
      <c r="A27" s="327" t="s">
        <v>414</v>
      </c>
      <c r="B27" s="323" t="s">
        <v>415</v>
      </c>
      <c r="C27" s="323"/>
      <c r="D27" s="323"/>
      <c r="E27" s="326"/>
      <c r="F27" s="323"/>
      <c r="K27" s="312"/>
      <c r="L27" s="313"/>
      <c r="M27" s="313"/>
      <c r="N27" s="313"/>
      <c r="O27" s="313"/>
      <c r="P27" s="313"/>
    </row>
    <row r="28" spans="1:16" ht="15">
      <c r="A28" s="327" t="s">
        <v>416</v>
      </c>
      <c r="B28" s="323" t="s">
        <v>381</v>
      </c>
      <c r="C28" s="323"/>
      <c r="D28" s="323"/>
      <c r="E28" s="326"/>
      <c r="F28" s="323"/>
      <c r="K28" s="312"/>
      <c r="L28" s="313"/>
      <c r="M28" s="313"/>
      <c r="N28" s="313"/>
      <c r="O28" s="313"/>
      <c r="P28" s="313"/>
    </row>
    <row r="29" spans="1:24" ht="15">
      <c r="A29" s="312" t="s">
        <v>398</v>
      </c>
      <c r="K29" s="249"/>
      <c r="L29" s="249"/>
      <c r="M29" s="249"/>
      <c r="N29" s="249"/>
      <c r="O29" s="249"/>
      <c r="P29" s="249"/>
      <c r="Q29" s="249"/>
      <c r="R29" s="249"/>
      <c r="S29" s="249"/>
      <c r="T29" s="249"/>
      <c r="U29" s="249"/>
      <c r="V29" s="249"/>
      <c r="W29" s="249"/>
      <c r="X29" s="249"/>
    </row>
    <row r="30" spans="1:24" ht="17.25">
      <c r="A30" s="312" t="s">
        <v>399</v>
      </c>
      <c r="J30" s="45"/>
      <c r="K30" s="249"/>
      <c r="L30" s="249"/>
      <c r="M30" s="249"/>
      <c r="N30" s="249"/>
      <c r="O30" s="249"/>
      <c r="P30" s="249"/>
      <c r="Q30" s="249"/>
      <c r="R30" s="249"/>
      <c r="S30" s="249"/>
      <c r="T30" s="249"/>
      <c r="U30" s="249"/>
      <c r="V30" s="249"/>
      <c r="W30" s="249"/>
      <c r="X30" s="249"/>
    </row>
    <row r="31" spans="1:7" ht="34.5">
      <c r="A31" s="237" t="s">
        <v>341</v>
      </c>
      <c r="B31" s="46" t="s">
        <v>392</v>
      </c>
      <c r="C31" s="46" t="s">
        <v>393</v>
      </c>
      <c r="D31" s="46" t="s">
        <v>394</v>
      </c>
      <c r="E31" s="46" t="s">
        <v>395</v>
      </c>
      <c r="F31" s="46" t="s">
        <v>396</v>
      </c>
      <c r="G31" s="50" t="s">
        <v>397</v>
      </c>
    </row>
    <row r="32" spans="1:7" ht="17.25">
      <c r="A32" s="291" t="s">
        <v>500</v>
      </c>
      <c r="B32" s="307">
        <v>555.194741167934</v>
      </c>
      <c r="C32" s="194">
        <f>+B32/$B$44</f>
        <v>0.1311891741573275</v>
      </c>
      <c r="D32" s="307">
        <v>624.741330051139</v>
      </c>
      <c r="E32" s="308">
        <v>603.56662820084</v>
      </c>
      <c r="F32" s="49">
        <v>-0.033893550549258133</v>
      </c>
      <c r="G32" s="311">
        <v>4330.51311111794</v>
      </c>
    </row>
    <row r="33" spans="1:7" ht="17.25">
      <c r="A33" s="292" t="s">
        <v>501</v>
      </c>
      <c r="B33" s="309">
        <v>1.73986211936468</v>
      </c>
      <c r="C33" s="53">
        <f aca="true" t="shared" si="0" ref="C33:C44">+B33/$B$44</f>
        <v>0.00041111894198945424</v>
      </c>
      <c r="D33" s="309">
        <v>1.17613628309817</v>
      </c>
      <c r="E33" s="310">
        <v>1.32602584675297</v>
      </c>
      <c r="F33" s="49">
        <v>0.12744234304205104</v>
      </c>
      <c r="G33" s="311">
        <v>835.220355174123</v>
      </c>
    </row>
    <row r="34" spans="1:7" ht="17.25">
      <c r="A34" s="292" t="s">
        <v>502</v>
      </c>
      <c r="B34" s="309">
        <v>54.0356515274114</v>
      </c>
      <c r="C34" s="53">
        <f t="shared" si="0"/>
        <v>0.012768299072901345</v>
      </c>
      <c r="D34" s="309">
        <v>87.1376982040017</v>
      </c>
      <c r="E34" s="310">
        <v>91.1108108378225</v>
      </c>
      <c r="F34" s="49">
        <v>0.0455957951117687</v>
      </c>
      <c r="G34" s="311">
        <v>14747.5230841863</v>
      </c>
    </row>
    <row r="35" spans="1:7" ht="17.25">
      <c r="A35" s="292" t="s">
        <v>503</v>
      </c>
      <c r="B35" s="309">
        <v>580.862400702904</v>
      </c>
      <c r="C35" s="53">
        <f t="shared" si="0"/>
        <v>0.13725428754413752</v>
      </c>
      <c r="D35" s="309">
        <v>569.110566420063</v>
      </c>
      <c r="E35" s="310">
        <v>516.254621396513</v>
      </c>
      <c r="F35" s="49">
        <v>-0.09287465062551103</v>
      </c>
      <c r="G35" s="311">
        <v>15356.3533934499</v>
      </c>
    </row>
    <row r="36" spans="1:7" ht="17.25">
      <c r="A36" s="292" t="s">
        <v>504</v>
      </c>
      <c r="B36" s="309">
        <v>296.612040574049</v>
      </c>
      <c r="C36" s="53">
        <f t="shared" si="0"/>
        <v>0.07008763909789827</v>
      </c>
      <c r="D36" s="309">
        <v>282.735722147818</v>
      </c>
      <c r="E36" s="310">
        <v>286.355079073736</v>
      </c>
      <c r="F36" s="49">
        <v>0.012801201413190189</v>
      </c>
      <c r="G36" s="311">
        <v>4088.09678978171</v>
      </c>
    </row>
    <row r="37" spans="1:7" ht="17.25">
      <c r="A37" s="292" t="s">
        <v>505</v>
      </c>
      <c r="B37" s="309">
        <v>392.262363038989</v>
      </c>
      <c r="C37" s="53">
        <f t="shared" si="0"/>
        <v>0.09268923432493587</v>
      </c>
      <c r="D37" s="309">
        <v>459.353469750459</v>
      </c>
      <c r="E37" s="310">
        <v>458.651918714181</v>
      </c>
      <c r="F37" s="49">
        <v>-0.0015272575096887397</v>
      </c>
      <c r="G37" s="311">
        <v>9218.7237664818</v>
      </c>
    </row>
    <row r="38" spans="1:7" ht="17.25">
      <c r="A38" s="292" t="s">
        <v>506</v>
      </c>
      <c r="B38" s="309">
        <v>339.296342153391</v>
      </c>
      <c r="C38" s="53">
        <f t="shared" si="0"/>
        <v>0.08017368253176861</v>
      </c>
      <c r="D38" s="309">
        <v>379.049030072804</v>
      </c>
      <c r="E38" s="310">
        <v>377.17390897787</v>
      </c>
      <c r="F38" s="49">
        <v>-0.004946909096624874</v>
      </c>
      <c r="G38" s="311">
        <v>16518.13634814419</v>
      </c>
    </row>
    <row r="39" spans="1:7" ht="17.25">
      <c r="A39" s="292" t="s">
        <v>507</v>
      </c>
      <c r="B39" s="309">
        <v>314.830420722717</v>
      </c>
      <c r="C39" s="53">
        <f t="shared" si="0"/>
        <v>0.07439253262257427</v>
      </c>
      <c r="D39" s="309">
        <v>364.652070984884</v>
      </c>
      <c r="E39" s="310">
        <v>358.842929031097</v>
      </c>
      <c r="F39" s="49">
        <v>-0.01593064297728286</v>
      </c>
      <c r="G39" s="311">
        <v>12487.1001242442</v>
      </c>
    </row>
    <row r="40" spans="1:7" ht="15" customHeight="1">
      <c r="A40" s="292" t="s">
        <v>508</v>
      </c>
      <c r="B40" s="309">
        <v>333.029121890923</v>
      </c>
      <c r="C40" s="53">
        <f t="shared" si="0"/>
        <v>0.07869277612266676</v>
      </c>
      <c r="D40" s="309">
        <v>376.832549636695</v>
      </c>
      <c r="E40" s="310">
        <v>376.911091845816</v>
      </c>
      <c r="F40" s="49">
        <v>0.0002084273484250776</v>
      </c>
      <c r="G40" s="311">
        <v>22180.61481940403</v>
      </c>
    </row>
    <row r="41" spans="1:7" ht="15" customHeight="1">
      <c r="A41" s="292" t="s">
        <v>509</v>
      </c>
      <c r="B41" s="309">
        <v>401.257196279826</v>
      </c>
      <c r="C41" s="53">
        <f t="shared" si="0"/>
        <v>0.09481465925613376</v>
      </c>
      <c r="D41" s="309">
        <v>440.075999229503</v>
      </c>
      <c r="E41" s="310">
        <v>457.976160553363</v>
      </c>
      <c r="F41" s="49">
        <v>0.04067515918886766</v>
      </c>
      <c r="G41" s="311">
        <v>10937.8547626163</v>
      </c>
    </row>
    <row r="42" spans="1:7" ht="15" customHeight="1">
      <c r="A42" s="292" t="s">
        <v>510</v>
      </c>
      <c r="B42" s="309">
        <v>672.165257176371</v>
      </c>
      <c r="C42" s="53">
        <f t="shared" si="0"/>
        <v>0.1588286027362479</v>
      </c>
      <c r="D42" s="309">
        <v>732.546941856651</v>
      </c>
      <c r="E42" s="310">
        <v>754.176296816573</v>
      </c>
      <c r="F42" s="49">
        <v>0.029526237465550054</v>
      </c>
      <c r="G42" s="311">
        <v>17213.8544223757</v>
      </c>
    </row>
    <row r="43" spans="1:7" ht="15" customHeight="1">
      <c r="A43" s="292" t="s">
        <v>511</v>
      </c>
      <c r="B43" s="309">
        <v>290.731037951378</v>
      </c>
      <c r="C43" s="53">
        <f t="shared" si="0"/>
        <v>0.06869799359141839</v>
      </c>
      <c r="D43" s="309">
        <v>320.657578665237</v>
      </c>
      <c r="E43" s="310">
        <v>328.460803519751</v>
      </c>
      <c r="F43" s="49">
        <v>0.02433507072246832</v>
      </c>
      <c r="G43" s="311">
        <v>6958.1377388599</v>
      </c>
    </row>
    <row r="44" spans="1:7" ht="15" customHeight="1">
      <c r="A44" s="292" t="s">
        <v>512</v>
      </c>
      <c r="B44" s="309">
        <v>4232.01643530526</v>
      </c>
      <c r="C44" s="194">
        <f t="shared" si="0"/>
        <v>1</v>
      </c>
      <c r="D44" s="309">
        <v>4625.81747608369</v>
      </c>
      <c r="E44" s="310">
        <v>4597.74844729499</v>
      </c>
      <c r="F44" s="49">
        <v>-0.006067906685428448</v>
      </c>
      <c r="G44" s="311">
        <v>147809.437403404</v>
      </c>
    </row>
    <row r="45" spans="1:5" ht="15" customHeight="1">
      <c r="A45" s="238" t="s">
        <v>342</v>
      </c>
      <c r="B45" s="239"/>
      <c r="C45" s="239"/>
      <c r="D45" s="240"/>
      <c r="E45" s="239"/>
    </row>
    <row r="46" ht="15" customHeight="1">
      <c r="A46" s="293" t="s">
        <v>381</v>
      </c>
    </row>
    <row r="48" ht="15">
      <c r="A48" s="1" t="s">
        <v>13</v>
      </c>
    </row>
    <row r="49" ht="15">
      <c r="A49" s="1"/>
    </row>
    <row r="50" ht="15">
      <c r="A50" s="1" t="s">
        <v>456</v>
      </c>
    </row>
    <row r="51" ht="15">
      <c r="A51" s="1"/>
    </row>
    <row r="52" spans="1:9" ht="15">
      <c r="A52" s="375" t="s">
        <v>15</v>
      </c>
      <c r="B52" s="372" t="s">
        <v>493</v>
      </c>
      <c r="C52" s="372">
        <v>0</v>
      </c>
      <c r="D52" s="372">
        <v>0</v>
      </c>
      <c r="E52" s="372">
        <v>0</v>
      </c>
      <c r="F52" s="372" t="s">
        <v>494</v>
      </c>
      <c r="G52" s="372">
        <v>0</v>
      </c>
      <c r="H52" s="372">
        <v>0</v>
      </c>
      <c r="I52" s="374" t="s">
        <v>495</v>
      </c>
    </row>
    <row r="53" spans="1:9" ht="15">
      <c r="A53" s="375">
        <v>0</v>
      </c>
      <c r="B53" s="280" t="s">
        <v>496</v>
      </c>
      <c r="C53" s="280" t="s">
        <v>497</v>
      </c>
      <c r="D53" s="280" t="s">
        <v>498</v>
      </c>
      <c r="E53" s="280" t="s">
        <v>200</v>
      </c>
      <c r="F53" s="280" t="s">
        <v>496</v>
      </c>
      <c r="G53" s="280" t="s">
        <v>497</v>
      </c>
      <c r="H53" s="280" t="s">
        <v>499</v>
      </c>
      <c r="I53" s="374">
        <v>0</v>
      </c>
    </row>
    <row r="54" spans="1:9" ht="15">
      <c r="A54" s="30" t="s">
        <v>355</v>
      </c>
      <c r="B54" s="287">
        <v>6801.96</v>
      </c>
      <c r="C54" s="287">
        <v>2845.902</v>
      </c>
      <c r="D54" s="287">
        <v>9647.862</v>
      </c>
      <c r="E54" s="6">
        <v>0.012912836571046778</v>
      </c>
      <c r="F54" s="287">
        <v>40202.02</v>
      </c>
      <c r="G54" s="287">
        <v>34585.11</v>
      </c>
      <c r="H54" s="287">
        <v>74787.13</v>
      </c>
      <c r="I54" s="6">
        <v>0.12900430862903817</v>
      </c>
    </row>
    <row r="55" spans="1:9" ht="15">
      <c r="A55" s="30" t="s">
        <v>356</v>
      </c>
      <c r="B55" s="287">
        <v>14240.28</v>
      </c>
      <c r="C55" s="287">
        <v>2522.4095</v>
      </c>
      <c r="D55" s="287">
        <v>16762.69</v>
      </c>
      <c r="E55" s="6">
        <v>0.0224354241863244</v>
      </c>
      <c r="F55" s="287">
        <v>107921.9</v>
      </c>
      <c r="G55" s="287">
        <v>63955.64</v>
      </c>
      <c r="H55" s="287">
        <v>171877.5</v>
      </c>
      <c r="I55" s="6">
        <v>0.09752695960786024</v>
      </c>
    </row>
    <row r="56" spans="1:9" ht="15">
      <c r="A56" s="30" t="s">
        <v>357</v>
      </c>
      <c r="B56" s="287">
        <v>7414.778</v>
      </c>
      <c r="C56" s="287">
        <v>602.4645</v>
      </c>
      <c r="D56" s="287">
        <v>8017.243</v>
      </c>
      <c r="E56" s="6">
        <v>0.010730392765710039</v>
      </c>
      <c r="F56" s="287">
        <v>187271.4</v>
      </c>
      <c r="G56" s="287">
        <v>106168.89</v>
      </c>
      <c r="H56" s="287">
        <v>293440.3</v>
      </c>
      <c r="I56" s="6">
        <v>0.02732154717671704</v>
      </c>
    </row>
    <row r="57" spans="1:9" ht="15">
      <c r="A57" s="30" t="s">
        <v>358</v>
      </c>
      <c r="B57" s="287">
        <v>7473.345</v>
      </c>
      <c r="C57" s="287">
        <v>1924.495</v>
      </c>
      <c r="D57" s="287">
        <v>9397.84</v>
      </c>
      <c r="E57" s="6">
        <v>0.012578203548189875</v>
      </c>
      <c r="F57" s="287">
        <v>85551.19</v>
      </c>
      <c r="G57" s="287">
        <v>59853.5</v>
      </c>
      <c r="H57" s="287">
        <v>145404.7</v>
      </c>
      <c r="I57" s="6">
        <v>0.0646322986808542</v>
      </c>
    </row>
    <row r="58" spans="1:9" ht="15">
      <c r="A58" s="30" t="s">
        <v>359</v>
      </c>
      <c r="B58" s="287">
        <v>35600.66</v>
      </c>
      <c r="C58" s="287">
        <v>11705.403</v>
      </c>
      <c r="D58" s="287">
        <v>47306.06</v>
      </c>
      <c r="E58" s="6">
        <v>0.06331510769952277</v>
      </c>
      <c r="F58" s="287">
        <v>227406.8</v>
      </c>
      <c r="G58" s="287">
        <v>164829</v>
      </c>
      <c r="H58" s="287">
        <v>392235.8</v>
      </c>
      <c r="I58" s="6">
        <v>0.12060617618279616</v>
      </c>
    </row>
    <row r="59" spans="1:9" ht="15">
      <c r="A59" s="30" t="s">
        <v>360</v>
      </c>
      <c r="B59" s="287">
        <v>46465.89</v>
      </c>
      <c r="C59" s="287">
        <v>14642.616</v>
      </c>
      <c r="D59" s="287">
        <v>61108.51</v>
      </c>
      <c r="E59" s="6">
        <v>0.08178850430594652</v>
      </c>
      <c r="F59" s="287">
        <v>487613.41</v>
      </c>
      <c r="G59" s="287">
        <v>343904.8</v>
      </c>
      <c r="H59" s="287">
        <v>831518.2</v>
      </c>
      <c r="I59" s="6">
        <v>0.07349028560048355</v>
      </c>
    </row>
    <row r="60" spans="1:9" ht="15">
      <c r="A60" s="30" t="s">
        <v>407</v>
      </c>
      <c r="B60" s="287">
        <v>58316.23</v>
      </c>
      <c r="C60" s="287">
        <v>13425.35</v>
      </c>
      <c r="D60" s="287">
        <v>71741.58</v>
      </c>
      <c r="E60" s="6">
        <v>0.09601995736347371</v>
      </c>
      <c r="F60" s="287">
        <v>1964642.5</v>
      </c>
      <c r="G60" s="287">
        <v>1511957</v>
      </c>
      <c r="H60" s="287">
        <v>3476599.5</v>
      </c>
      <c r="I60" s="6">
        <v>0.020635560696594474</v>
      </c>
    </row>
    <row r="61" spans="1:9" ht="15">
      <c r="A61" s="30" t="s">
        <v>362</v>
      </c>
      <c r="B61" s="287">
        <v>78649.54</v>
      </c>
      <c r="C61" s="287">
        <v>24705.91</v>
      </c>
      <c r="D61" s="287">
        <v>103355.5</v>
      </c>
      <c r="E61" s="6">
        <v>0.13833248031727913</v>
      </c>
      <c r="F61" s="287">
        <v>267855.4</v>
      </c>
      <c r="G61" s="287">
        <v>171581.8</v>
      </c>
      <c r="H61" s="287">
        <v>439437.21</v>
      </c>
      <c r="I61" s="6">
        <v>0.2351997000891208</v>
      </c>
    </row>
    <row r="62" spans="1:9" s="1" customFormat="1" ht="15">
      <c r="A62" s="186" t="s">
        <v>169</v>
      </c>
      <c r="B62" s="288">
        <v>88127.08</v>
      </c>
      <c r="C62" s="288">
        <v>23059.46</v>
      </c>
      <c r="D62" s="288">
        <v>111186.5</v>
      </c>
      <c r="E62" s="289">
        <v>0.14881360278647152</v>
      </c>
      <c r="F62" s="288">
        <v>293453.2</v>
      </c>
      <c r="G62" s="288">
        <v>193972.8</v>
      </c>
      <c r="H62" s="288">
        <v>487426</v>
      </c>
      <c r="I62" s="289">
        <v>0.22810949764682228</v>
      </c>
    </row>
    <row r="63" spans="1:9" ht="15">
      <c r="A63" s="30" t="s">
        <v>364</v>
      </c>
      <c r="B63" s="287">
        <v>26610.12</v>
      </c>
      <c r="C63" s="287">
        <v>6976.346</v>
      </c>
      <c r="D63" s="287">
        <v>33586.47</v>
      </c>
      <c r="E63" s="6">
        <v>0.04495261210290585</v>
      </c>
      <c r="F63" s="287">
        <v>123989.5</v>
      </c>
      <c r="G63" s="287">
        <v>84467.58</v>
      </c>
      <c r="H63" s="287">
        <v>208457</v>
      </c>
      <c r="I63" s="6">
        <v>0.16111941551495032</v>
      </c>
    </row>
    <row r="64" spans="1:9" ht="15">
      <c r="A64" s="30" t="s">
        <v>409</v>
      </c>
      <c r="B64" s="287">
        <v>49285.05</v>
      </c>
      <c r="C64" s="287">
        <v>5862.211</v>
      </c>
      <c r="D64" s="287">
        <v>55147.27</v>
      </c>
      <c r="E64" s="6">
        <v>0.07380989537883013</v>
      </c>
      <c r="F64" s="287">
        <v>444527</v>
      </c>
      <c r="G64" s="287">
        <v>308176.6</v>
      </c>
      <c r="H64" s="287">
        <v>752703.7</v>
      </c>
      <c r="I64" s="6">
        <v>0.07326557581688518</v>
      </c>
    </row>
    <row r="65" spans="1:9" ht="15">
      <c r="A65" s="30" t="s">
        <v>366</v>
      </c>
      <c r="B65" s="287">
        <v>78756.36</v>
      </c>
      <c r="C65" s="287">
        <v>21051.82</v>
      </c>
      <c r="D65" s="287">
        <v>99808.18</v>
      </c>
      <c r="E65" s="6">
        <v>0.13358469646369522</v>
      </c>
      <c r="F65" s="287">
        <v>281695.5</v>
      </c>
      <c r="G65" s="287">
        <v>195047.8</v>
      </c>
      <c r="H65" s="287">
        <v>476743.4</v>
      </c>
      <c r="I65" s="6">
        <v>0.20935408859357044</v>
      </c>
    </row>
    <row r="66" spans="1:9" ht="15">
      <c r="A66" s="30" t="s">
        <v>367</v>
      </c>
      <c r="B66" s="287">
        <v>25167.18</v>
      </c>
      <c r="C66" s="287">
        <v>6808.8884</v>
      </c>
      <c r="D66" s="287">
        <v>31976.07</v>
      </c>
      <c r="E66" s="6">
        <v>0.04279722969652258</v>
      </c>
      <c r="F66" s="287">
        <v>113265.59</v>
      </c>
      <c r="G66" s="287">
        <v>77025.87</v>
      </c>
      <c r="H66" s="287">
        <v>190291.5</v>
      </c>
      <c r="I66" s="6">
        <v>0.16803730066765987</v>
      </c>
    </row>
    <row r="67" spans="1:9" ht="15">
      <c r="A67" s="30" t="s">
        <v>368</v>
      </c>
      <c r="B67" s="287">
        <v>63778.85</v>
      </c>
      <c r="C67" s="287">
        <v>10445.08</v>
      </c>
      <c r="D67" s="287">
        <v>74223.94</v>
      </c>
      <c r="E67" s="6">
        <v>0.09934238351244885</v>
      </c>
      <c r="F67" s="287">
        <v>269486.2</v>
      </c>
      <c r="G67" s="287">
        <v>172984.78</v>
      </c>
      <c r="H67" s="287">
        <v>442471</v>
      </c>
      <c r="I67" s="6">
        <v>0.16774871121497228</v>
      </c>
    </row>
    <row r="68" spans="1:9" ht="15">
      <c r="A68" s="30" t="s">
        <v>369</v>
      </c>
      <c r="B68" s="287">
        <v>6337.246</v>
      </c>
      <c r="C68" s="287">
        <v>773.11508</v>
      </c>
      <c r="D68" s="287">
        <v>7110.361</v>
      </c>
      <c r="E68" s="6">
        <v>0.009516608918550528</v>
      </c>
      <c r="F68" s="287">
        <v>35896.41</v>
      </c>
      <c r="G68" s="287">
        <v>26062.88</v>
      </c>
      <c r="H68" s="287">
        <v>61959.29</v>
      </c>
      <c r="I68" s="6">
        <v>0.11475859390900056</v>
      </c>
    </row>
    <row r="69" spans="1:9" ht="15">
      <c r="A69" s="30" t="s">
        <v>370</v>
      </c>
      <c r="B69" s="287">
        <v>5519.406</v>
      </c>
      <c r="C69" s="287">
        <v>1257.333</v>
      </c>
      <c r="D69" s="287">
        <v>6776.739</v>
      </c>
      <c r="E69" s="6">
        <v>0.009070084459296678</v>
      </c>
      <c r="F69" s="287">
        <v>53391.67</v>
      </c>
      <c r="G69" s="287">
        <v>33518.22</v>
      </c>
      <c r="H69" s="287">
        <v>86909.89</v>
      </c>
      <c r="I69" s="6">
        <v>0.07797431339517286</v>
      </c>
    </row>
    <row r="70" spans="1:9" ht="15">
      <c r="A70" s="186" t="s">
        <v>2</v>
      </c>
      <c r="B70" s="288">
        <v>598544</v>
      </c>
      <c r="C70" s="288">
        <v>148608.8</v>
      </c>
      <c r="D70" s="288">
        <v>747152.8</v>
      </c>
      <c r="E70" s="289">
        <v>1</v>
      </c>
      <c r="F70" s="288">
        <v>4984169.8</v>
      </c>
      <c r="G70" s="288">
        <v>3548092.3</v>
      </c>
      <c r="H70" s="288">
        <v>8532262.1</v>
      </c>
      <c r="I70" s="289">
        <v>0.08756796160774293</v>
      </c>
    </row>
    <row r="71" ht="15">
      <c r="A71" s="7" t="s">
        <v>423</v>
      </c>
    </row>
    <row r="72" ht="15">
      <c r="A72" s="7"/>
    </row>
    <row r="73" spans="1:10" ht="15">
      <c r="A73" s="370"/>
      <c r="B73" s="370"/>
      <c r="C73" s="370"/>
      <c r="D73" s="370"/>
      <c r="E73" s="370"/>
      <c r="F73" s="370"/>
      <c r="G73" s="370"/>
      <c r="H73" s="370"/>
      <c r="I73" s="370"/>
      <c r="J73" s="370"/>
    </row>
    <row r="74" spans="1:10" ht="15">
      <c r="A74" s="371" t="s">
        <v>15</v>
      </c>
      <c r="B74" s="372" t="s">
        <v>417</v>
      </c>
      <c r="C74" s="372"/>
      <c r="D74" s="372"/>
      <c r="E74" s="372"/>
      <c r="F74" s="372"/>
      <c r="G74" s="372" t="s">
        <v>418</v>
      </c>
      <c r="H74" s="372"/>
      <c r="I74" s="372"/>
      <c r="J74" s="372"/>
    </row>
    <row r="75" spans="1:10" ht="46.5">
      <c r="A75" s="371"/>
      <c r="B75" s="186" t="s">
        <v>419</v>
      </c>
      <c r="C75" s="186" t="s">
        <v>420</v>
      </c>
      <c r="D75" s="186" t="s">
        <v>421</v>
      </c>
      <c r="E75" s="186" t="s">
        <v>422</v>
      </c>
      <c r="F75" s="186" t="s">
        <v>2</v>
      </c>
      <c r="G75" s="186" t="s">
        <v>419</v>
      </c>
      <c r="H75" s="186" t="s">
        <v>420</v>
      </c>
      <c r="I75" s="186" t="s">
        <v>421</v>
      </c>
      <c r="J75" s="306" t="s">
        <v>422</v>
      </c>
    </row>
    <row r="76" spans="1:10" ht="15">
      <c r="A76" s="328" t="s">
        <v>355</v>
      </c>
      <c r="B76" s="287">
        <v>850.49621</v>
      </c>
      <c r="C76" s="287">
        <v>3272.532</v>
      </c>
      <c r="D76" s="287">
        <v>4570.781</v>
      </c>
      <c r="E76" s="287">
        <v>954.05315</v>
      </c>
      <c r="F76" s="287">
        <v>9647.862</v>
      </c>
      <c r="G76" s="6">
        <v>0.08815385315420143</v>
      </c>
      <c r="H76" s="6">
        <v>0.3391976377771573</v>
      </c>
      <c r="I76" s="6">
        <v>0.4737610260179924</v>
      </c>
      <c r="J76" s="6">
        <v>0.0988875203646155</v>
      </c>
    </row>
    <row r="77" spans="1:10" ht="15">
      <c r="A77" s="328" t="s">
        <v>356</v>
      </c>
      <c r="B77" s="287">
        <v>2041.9765</v>
      </c>
      <c r="C77" s="287">
        <v>13415.05</v>
      </c>
      <c r="D77" s="287">
        <v>578.956644</v>
      </c>
      <c r="E77" s="287">
        <v>726.7073</v>
      </c>
      <c r="F77" s="287">
        <v>16762.69</v>
      </c>
      <c r="G77" s="6">
        <v>0.12181675494804235</v>
      </c>
      <c r="H77" s="6">
        <v>0.8002921965388611</v>
      </c>
      <c r="I77" s="6">
        <v>0.034538409050098764</v>
      </c>
      <c r="J77" s="6">
        <v>0.04335266595039341</v>
      </c>
    </row>
    <row r="78" spans="1:10" ht="15">
      <c r="A78" s="328" t="s">
        <v>357</v>
      </c>
      <c r="B78" s="287">
        <v>105.44517</v>
      </c>
      <c r="C78" s="287">
        <v>6954.775</v>
      </c>
      <c r="D78" s="287">
        <v>957.02242</v>
      </c>
      <c r="E78" s="287">
        <v>0</v>
      </c>
      <c r="F78" s="287">
        <v>8017.243</v>
      </c>
      <c r="G78" s="6">
        <v>0.013152298115449414</v>
      </c>
      <c r="H78" s="6">
        <v>0.8674771364669874</v>
      </c>
      <c r="I78" s="6">
        <v>0.11937051427778851</v>
      </c>
      <c r="J78" s="6">
        <v>0</v>
      </c>
    </row>
    <row r="79" spans="1:10" ht="15">
      <c r="A79" s="328" t="s">
        <v>358</v>
      </c>
      <c r="B79" s="287">
        <v>159.36887</v>
      </c>
      <c r="C79" s="287">
        <v>1857.4406</v>
      </c>
      <c r="D79" s="287">
        <v>7305.532275</v>
      </c>
      <c r="E79" s="287">
        <v>75.498476</v>
      </c>
      <c r="F79" s="287">
        <v>9397.84</v>
      </c>
      <c r="G79" s="6">
        <v>0.016958031845615586</v>
      </c>
      <c r="H79" s="6">
        <v>0.19764548023801212</v>
      </c>
      <c r="I79" s="6">
        <v>0.7773629126480127</v>
      </c>
      <c r="J79" s="6">
        <v>0.008033598784401522</v>
      </c>
    </row>
    <row r="80" spans="1:10" ht="15">
      <c r="A80" s="328" t="s">
        <v>359</v>
      </c>
      <c r="B80" s="287">
        <v>1832.57</v>
      </c>
      <c r="C80" s="287">
        <v>14229.19</v>
      </c>
      <c r="D80" s="287">
        <v>27892.010619999997</v>
      </c>
      <c r="E80" s="287">
        <v>3352.285</v>
      </c>
      <c r="F80" s="287">
        <v>47306.06</v>
      </c>
      <c r="G80" s="6">
        <v>0.03873858867130342</v>
      </c>
      <c r="H80" s="6">
        <v>0.30079000449413884</v>
      </c>
      <c r="I80" s="6">
        <v>0.5896075602153297</v>
      </c>
      <c r="J80" s="6">
        <v>0.07086375403066753</v>
      </c>
    </row>
    <row r="81" spans="1:10" ht="15">
      <c r="A81" s="328" t="s">
        <v>360</v>
      </c>
      <c r="B81" s="287">
        <v>2834.868</v>
      </c>
      <c r="C81" s="287">
        <v>11353.637</v>
      </c>
      <c r="D81" s="287">
        <v>46920</v>
      </c>
      <c r="E81" s="287">
        <v>0</v>
      </c>
      <c r="F81" s="287">
        <v>61108.51</v>
      </c>
      <c r="G81" s="6">
        <v>0.04639072364880112</v>
      </c>
      <c r="H81" s="6">
        <v>0.18579469537057933</v>
      </c>
      <c r="I81" s="6">
        <v>0.767814499158955</v>
      </c>
      <c r="J81" s="6">
        <v>0</v>
      </c>
    </row>
    <row r="82" spans="1:10" ht="15">
      <c r="A82" s="328" t="s">
        <v>407</v>
      </c>
      <c r="B82" s="287">
        <v>3146.572</v>
      </c>
      <c r="C82" s="287">
        <v>6728.604</v>
      </c>
      <c r="D82" s="287">
        <v>61417.7041476</v>
      </c>
      <c r="E82" s="287">
        <v>448.70533</v>
      </c>
      <c r="F82" s="287">
        <v>71741.58</v>
      </c>
      <c r="G82" s="6">
        <v>0.043859809053550254</v>
      </c>
      <c r="H82" s="6">
        <v>0.09378945933446127</v>
      </c>
      <c r="I82" s="6">
        <v>0.8560963411678416</v>
      </c>
      <c r="J82" s="6">
        <v>0.00625446679596407</v>
      </c>
    </row>
    <row r="83" spans="1:10" ht="15">
      <c r="A83" s="328" t="s">
        <v>362</v>
      </c>
      <c r="B83" s="287">
        <v>1935.628</v>
      </c>
      <c r="C83" s="287">
        <v>9223.493</v>
      </c>
      <c r="D83" s="287">
        <v>92072.31</v>
      </c>
      <c r="E83" s="287">
        <v>124.02619</v>
      </c>
      <c r="F83" s="287">
        <v>103355.5</v>
      </c>
      <c r="G83" s="6">
        <v>0.018727866441553664</v>
      </c>
      <c r="H83" s="6">
        <v>0.08924046615806609</v>
      </c>
      <c r="I83" s="6">
        <v>0.8908312571658015</v>
      </c>
      <c r="J83" s="6">
        <v>0.0011999960331090266</v>
      </c>
    </row>
    <row r="84" spans="1:10" s="1" customFormat="1" ht="15">
      <c r="A84" s="329" t="s">
        <v>169</v>
      </c>
      <c r="B84" s="288">
        <v>4919.629</v>
      </c>
      <c r="C84" s="288">
        <v>18924.42</v>
      </c>
      <c r="D84" s="288">
        <v>86322.53</v>
      </c>
      <c r="E84" s="288">
        <v>1019.959</v>
      </c>
      <c r="F84" s="288">
        <v>111186.5</v>
      </c>
      <c r="G84" s="289">
        <v>0.044246639654994084</v>
      </c>
      <c r="H84" s="289">
        <v>0.17020429638490284</v>
      </c>
      <c r="I84" s="289">
        <v>0.7763759988847567</v>
      </c>
      <c r="J84" s="289">
        <v>0.009173406843456714</v>
      </c>
    </row>
    <row r="85" spans="1:10" ht="15">
      <c r="A85" s="328" t="s">
        <v>364</v>
      </c>
      <c r="B85" s="287">
        <v>1382.708</v>
      </c>
      <c r="C85" s="287">
        <v>4642.73</v>
      </c>
      <c r="D85" s="287">
        <v>27372.32</v>
      </c>
      <c r="E85" s="287">
        <v>188.70433</v>
      </c>
      <c r="F85" s="287">
        <v>33586.47</v>
      </c>
      <c r="G85" s="6">
        <v>0.04116860152317287</v>
      </c>
      <c r="H85" s="6">
        <v>0.13823215122041702</v>
      </c>
      <c r="I85" s="6">
        <v>0.8149805561584769</v>
      </c>
      <c r="J85" s="6">
        <v>0.005618462732165661</v>
      </c>
    </row>
    <row r="86" spans="1:10" ht="15">
      <c r="A86" s="328" t="s">
        <v>409</v>
      </c>
      <c r="B86" s="287">
        <v>2524.858</v>
      </c>
      <c r="C86" s="287">
        <v>15504.22</v>
      </c>
      <c r="D86" s="287">
        <v>35718.89</v>
      </c>
      <c r="E86" s="287">
        <v>1399.302</v>
      </c>
      <c r="F86" s="287">
        <v>55147.27</v>
      </c>
      <c r="G86" s="6">
        <v>0.04578391641145609</v>
      </c>
      <c r="H86" s="6">
        <v>0.2811421127464696</v>
      </c>
      <c r="I86" s="6">
        <v>0.647700058407243</v>
      </c>
      <c r="J86" s="6">
        <v>0.025373912434831315</v>
      </c>
    </row>
    <row r="87" spans="1:10" ht="15">
      <c r="A87" s="328" t="s">
        <v>366</v>
      </c>
      <c r="B87" s="287">
        <v>3849.6459</v>
      </c>
      <c r="C87" s="287">
        <v>60050.16</v>
      </c>
      <c r="D87" s="287">
        <v>31051.44</v>
      </c>
      <c r="E87" s="287">
        <v>4856.936</v>
      </c>
      <c r="F87" s="287">
        <v>99808.18</v>
      </c>
      <c r="G87" s="6">
        <v>0.038570444827267666</v>
      </c>
      <c r="H87" s="6">
        <v>0.6016556959559829</v>
      </c>
      <c r="I87" s="6">
        <v>0.3111111734529174</v>
      </c>
      <c r="J87" s="6">
        <v>0.048662704800348025</v>
      </c>
    </row>
    <row r="88" spans="1:10" ht="15">
      <c r="A88" s="328" t="s">
        <v>367</v>
      </c>
      <c r="B88" s="287">
        <v>1171.349</v>
      </c>
      <c r="C88" s="287">
        <v>13673.67</v>
      </c>
      <c r="D88" s="287">
        <v>17046.19897</v>
      </c>
      <c r="E88" s="287">
        <v>84.853208</v>
      </c>
      <c r="F88" s="287">
        <v>31976.07</v>
      </c>
      <c r="G88" s="6">
        <v>0.03663205015500654</v>
      </c>
      <c r="H88" s="6">
        <v>0.4276219685533588</v>
      </c>
      <c r="I88" s="6">
        <v>0.5330923709511519</v>
      </c>
      <c r="J88" s="6">
        <v>0.0026536471805321915</v>
      </c>
    </row>
    <row r="89" spans="1:10" ht="15">
      <c r="A89" s="328" t="s">
        <v>368</v>
      </c>
      <c r="B89" s="287">
        <v>4767.053</v>
      </c>
      <c r="C89" s="287">
        <v>32648.97</v>
      </c>
      <c r="D89" s="287">
        <v>36138.65462</v>
      </c>
      <c r="E89" s="287">
        <v>669.25515</v>
      </c>
      <c r="F89" s="287">
        <v>74223.94</v>
      </c>
      <c r="G89" s="6">
        <v>0.06422527556473019</v>
      </c>
      <c r="H89" s="6">
        <v>0.43987115208381555</v>
      </c>
      <c r="I89" s="6">
        <v>0.4868867729198962</v>
      </c>
      <c r="J89" s="6">
        <v>0.009016702023632805</v>
      </c>
    </row>
    <row r="90" spans="1:10" ht="15">
      <c r="A90" s="328" t="s">
        <v>369</v>
      </c>
      <c r="B90" s="287">
        <v>321.34787</v>
      </c>
      <c r="C90" s="287">
        <v>3537.379</v>
      </c>
      <c r="D90" s="287">
        <v>3043.427</v>
      </c>
      <c r="E90" s="287">
        <v>208.2063</v>
      </c>
      <c r="F90" s="287">
        <v>7110.361</v>
      </c>
      <c r="G90" s="6">
        <v>0.04519431151245345</v>
      </c>
      <c r="H90" s="6">
        <v>0.4974963999718158</v>
      </c>
      <c r="I90" s="6">
        <v>0.4280270720431776</v>
      </c>
      <c r="J90" s="6">
        <v>0.02928209974148992</v>
      </c>
    </row>
    <row r="91" spans="1:10" ht="15">
      <c r="A91" s="328" t="s">
        <v>370</v>
      </c>
      <c r="B91" s="287">
        <v>917.48918</v>
      </c>
      <c r="C91" s="287">
        <v>1415.758</v>
      </c>
      <c r="D91" s="287">
        <v>4443.4914</v>
      </c>
      <c r="E91" s="287">
        <v>0</v>
      </c>
      <c r="F91" s="287">
        <v>6776.739</v>
      </c>
      <c r="G91" s="6">
        <v>0.13538800594209105</v>
      </c>
      <c r="H91" s="6">
        <v>0.208914346561082</v>
      </c>
      <c r="I91" s="6">
        <v>0.6556975855201153</v>
      </c>
      <c r="J91" s="6">
        <v>0</v>
      </c>
    </row>
    <row r="92" spans="1:10" ht="15">
      <c r="A92" s="328" t="s">
        <v>2</v>
      </c>
      <c r="B92" s="287">
        <v>32761</v>
      </c>
      <c r="C92" s="287">
        <v>217432</v>
      </c>
      <c r="D92" s="287">
        <v>482851.29263000004</v>
      </c>
      <c r="E92" s="287">
        <v>14108.49</v>
      </c>
      <c r="F92" s="287">
        <v>747152.8</v>
      </c>
      <c r="G92" s="6">
        <v>0.04384779124163089</v>
      </c>
      <c r="H92" s="6">
        <v>0.2910141004624489</v>
      </c>
      <c r="I92" s="6">
        <v>0.6462550801255111</v>
      </c>
      <c r="J92" s="6">
        <v>0.018883004922152467</v>
      </c>
    </row>
    <row r="93" ht="15">
      <c r="A93" s="7" t="s">
        <v>423</v>
      </c>
    </row>
    <row r="94" ht="15">
      <c r="A94" s="7"/>
    </row>
    <row r="95" spans="1:8" ht="15">
      <c r="A95" s="1" t="s">
        <v>59</v>
      </c>
      <c r="G95" s="119"/>
      <c r="H95" s="119"/>
    </row>
    <row r="96" spans="1:8" ht="15">
      <c r="A96" s="1"/>
      <c r="G96" s="119"/>
      <c r="H96" s="119"/>
    </row>
    <row r="97" spans="1:8" ht="15">
      <c r="A97" s="1" t="s">
        <v>211</v>
      </c>
      <c r="G97" s="119"/>
      <c r="H97" s="119"/>
    </row>
    <row r="98" spans="7:8" ht="15">
      <c r="G98" s="119"/>
      <c r="H98" s="119"/>
    </row>
    <row r="99" spans="1:9" ht="15.75" customHeight="1">
      <c r="A99" s="376" t="s">
        <v>212</v>
      </c>
      <c r="B99" s="376"/>
      <c r="C99" s="376"/>
      <c r="D99" s="376"/>
      <c r="E99" s="376"/>
      <c r="F99" s="376"/>
      <c r="G99" s="376"/>
      <c r="H99" s="376"/>
      <c r="I99" s="376"/>
    </row>
    <row r="100" spans="1:9" ht="15">
      <c r="A100" s="376"/>
      <c r="B100" s="376"/>
      <c r="C100" s="376"/>
      <c r="D100" s="376"/>
      <c r="E100" s="376"/>
      <c r="F100" s="376"/>
      <c r="G100" s="376"/>
      <c r="H100" s="376"/>
      <c r="I100" s="376"/>
    </row>
    <row r="101" spans="7:8" ht="15">
      <c r="G101" s="119"/>
      <c r="H101" s="119"/>
    </row>
    <row r="102" spans="1:9" ht="15">
      <c r="A102" s="373" t="s">
        <v>213</v>
      </c>
      <c r="B102" s="373"/>
      <c r="C102" s="373"/>
      <c r="D102" s="373"/>
      <c r="E102" s="373"/>
      <c r="F102" s="373"/>
      <c r="G102" s="373"/>
      <c r="H102" s="373"/>
      <c r="I102" s="373"/>
    </row>
    <row r="103" spans="1:9" ht="15">
      <c r="A103" s="373" t="s">
        <v>457</v>
      </c>
      <c r="B103" s="373"/>
      <c r="C103" s="373"/>
      <c r="D103" s="373"/>
      <c r="E103" s="373"/>
      <c r="F103" s="373"/>
      <c r="G103" s="373"/>
      <c r="H103" s="373"/>
      <c r="I103" s="373"/>
    </row>
    <row r="104" spans="1:9" ht="15">
      <c r="A104" s="373" t="s">
        <v>214</v>
      </c>
      <c r="B104" s="373"/>
      <c r="C104" s="373"/>
      <c r="D104" s="373"/>
      <c r="E104" s="373"/>
      <c r="F104" s="373"/>
      <c r="G104" s="373"/>
      <c r="H104" s="373"/>
      <c r="I104" s="373"/>
    </row>
    <row r="105" spans="1:9" s="1" customFormat="1" ht="46.5">
      <c r="A105" s="286" t="s">
        <v>15</v>
      </c>
      <c r="B105" s="28" t="s">
        <v>215</v>
      </c>
      <c r="C105" s="28" t="s">
        <v>216</v>
      </c>
      <c r="D105" s="28" t="s">
        <v>217</v>
      </c>
      <c r="E105" s="28" t="s">
        <v>218</v>
      </c>
      <c r="F105" s="28" t="s">
        <v>219</v>
      </c>
      <c r="G105" s="28" t="s">
        <v>378</v>
      </c>
      <c r="H105" s="28" t="s">
        <v>220</v>
      </c>
      <c r="I105" s="28" t="s">
        <v>221</v>
      </c>
    </row>
    <row r="106" spans="1:9" ht="15">
      <c r="A106" s="282" t="s">
        <v>355</v>
      </c>
      <c r="B106" s="173">
        <v>39327.9495</v>
      </c>
      <c r="C106" s="173">
        <v>6857.4975</v>
      </c>
      <c r="D106" s="173">
        <v>3222.741</v>
      </c>
      <c r="E106" s="173">
        <v>49408.188</v>
      </c>
      <c r="F106" s="174">
        <v>0.008832002709776254</v>
      </c>
      <c r="G106" s="173">
        <v>9939.803899999999</v>
      </c>
      <c r="H106" s="173">
        <v>310489.84200000006</v>
      </c>
      <c r="I106" s="174">
        <v>0.159129804961542</v>
      </c>
    </row>
    <row r="107" spans="1:9" ht="15">
      <c r="A107" s="283" t="s">
        <v>356</v>
      </c>
      <c r="B107" s="175">
        <v>1947.1362</v>
      </c>
      <c r="C107" s="175">
        <v>99.4968</v>
      </c>
      <c r="D107" s="175">
        <v>454.4784</v>
      </c>
      <c r="E107" s="175">
        <v>2501.1114</v>
      </c>
      <c r="F107" s="176">
        <v>0.00044708829763706934</v>
      </c>
      <c r="G107" s="175">
        <v>5192.2524</v>
      </c>
      <c r="H107" s="175">
        <v>870839.8474999999</v>
      </c>
      <c r="I107" s="176">
        <v>0.0028720681617638083</v>
      </c>
    </row>
    <row r="108" spans="1:9" ht="15">
      <c r="A108" s="283" t="s">
        <v>357</v>
      </c>
      <c r="B108" s="175">
        <v>6138.3243</v>
      </c>
      <c r="C108" s="175">
        <v>335.6923</v>
      </c>
      <c r="D108" s="175">
        <v>629.7419</v>
      </c>
      <c r="E108" s="175">
        <v>7103.7585</v>
      </c>
      <c r="F108" s="176">
        <v>0.0012698383984775174</v>
      </c>
      <c r="G108" s="175">
        <v>19816.8787</v>
      </c>
      <c r="H108" s="175">
        <v>1018314.7046000005</v>
      </c>
      <c r="I108" s="176">
        <v>0.006975995208465927</v>
      </c>
    </row>
    <row r="109" spans="1:9" ht="15">
      <c r="A109" s="283" t="s">
        <v>358</v>
      </c>
      <c r="B109" s="175">
        <v>6349.331</v>
      </c>
      <c r="C109" s="175">
        <v>28105.2897</v>
      </c>
      <c r="D109" s="175">
        <v>957.8439</v>
      </c>
      <c r="E109" s="175">
        <v>35412.4646</v>
      </c>
      <c r="F109" s="176">
        <v>0.006330185258100452</v>
      </c>
      <c r="G109" s="175">
        <v>5297.634099999999</v>
      </c>
      <c r="H109" s="175">
        <v>322223.4366</v>
      </c>
      <c r="I109" s="176">
        <v>0.10990033801905022</v>
      </c>
    </row>
    <row r="110" spans="1:9" ht="15">
      <c r="A110" s="283" t="s">
        <v>458</v>
      </c>
      <c r="B110" s="175">
        <v>78805.9376</v>
      </c>
      <c r="C110" s="175">
        <v>127732.3362</v>
      </c>
      <c r="D110" s="175">
        <v>4225.4581</v>
      </c>
      <c r="E110" s="175">
        <v>210763.7319</v>
      </c>
      <c r="F110" s="176">
        <v>0.037675250330235874</v>
      </c>
      <c r="G110" s="175">
        <v>26776.7546</v>
      </c>
      <c r="H110" s="175">
        <v>1190913.9726999998</v>
      </c>
      <c r="I110" s="176">
        <v>0.17697645399370335</v>
      </c>
    </row>
    <row r="111" spans="1:9" ht="15">
      <c r="A111" s="283" t="s">
        <v>360</v>
      </c>
      <c r="B111" s="175">
        <v>91170.5216</v>
      </c>
      <c r="C111" s="175">
        <v>176808.6837</v>
      </c>
      <c r="D111" s="175">
        <v>16365.286</v>
      </c>
      <c r="E111" s="175">
        <v>284344.4913</v>
      </c>
      <c r="F111" s="176">
        <v>0.0508282416200236</v>
      </c>
      <c r="G111" s="175">
        <v>59997.3638</v>
      </c>
      <c r="H111" s="175">
        <v>2864678.2388000004</v>
      </c>
      <c r="I111" s="176">
        <v>0.09925878845615503</v>
      </c>
    </row>
    <row r="112" spans="1:9" ht="15">
      <c r="A112" s="283" t="s">
        <v>407</v>
      </c>
      <c r="B112" s="175">
        <v>1324003.3974</v>
      </c>
      <c r="C112" s="175">
        <v>1016847.6238</v>
      </c>
      <c r="D112" s="175">
        <v>251965.1059</v>
      </c>
      <c r="E112" s="175">
        <v>2592816.1270999997</v>
      </c>
      <c r="F112" s="176">
        <v>0.4634810542029748</v>
      </c>
      <c r="G112" s="175">
        <v>2555480.5936000003</v>
      </c>
      <c r="H112" s="175">
        <v>80166242.68090001</v>
      </c>
      <c r="I112" s="176">
        <v>0.032342991768002004</v>
      </c>
    </row>
    <row r="113" spans="1:9" ht="15">
      <c r="A113" s="283" t="s">
        <v>459</v>
      </c>
      <c r="B113" s="175">
        <v>165170.5221</v>
      </c>
      <c r="C113" s="175">
        <v>329469.9974</v>
      </c>
      <c r="D113" s="175">
        <v>23186.9702</v>
      </c>
      <c r="E113" s="175">
        <v>517827.4897</v>
      </c>
      <c r="F113" s="176">
        <v>0.09256469377559515</v>
      </c>
      <c r="G113" s="175">
        <v>47315.8888</v>
      </c>
      <c r="H113" s="175">
        <v>1467123.173</v>
      </c>
      <c r="I113" s="176">
        <v>0.3529543389606048</v>
      </c>
    </row>
    <row r="114" spans="1:10" s="1" customFormat="1" ht="15">
      <c r="A114" s="284" t="s">
        <v>169</v>
      </c>
      <c r="B114" s="177">
        <v>265508.4523</v>
      </c>
      <c r="C114" s="177">
        <v>304245.52</v>
      </c>
      <c r="D114" s="177">
        <v>36057.4469</v>
      </c>
      <c r="E114" s="177">
        <v>605811.4192</v>
      </c>
      <c r="F114" s="178">
        <v>0.10829233599879838</v>
      </c>
      <c r="G114" s="177">
        <v>154973.13640000002</v>
      </c>
      <c r="H114" s="177">
        <v>2176084.0433</v>
      </c>
      <c r="I114" s="178">
        <v>0.27839523067376376</v>
      </c>
      <c r="J114" s="281"/>
    </row>
    <row r="115" spans="1:9" ht="15">
      <c r="A115" s="283" t="s">
        <v>364</v>
      </c>
      <c r="B115" s="175">
        <v>117171.0132</v>
      </c>
      <c r="C115" s="175">
        <v>39849.8651</v>
      </c>
      <c r="D115" s="175">
        <v>23137.1234</v>
      </c>
      <c r="E115" s="175">
        <v>180158.00170000002</v>
      </c>
      <c r="F115" s="176">
        <v>0.03220429697203782</v>
      </c>
      <c r="G115" s="175">
        <v>30651.2508</v>
      </c>
      <c r="H115" s="175">
        <v>564126.0408999999</v>
      </c>
      <c r="I115" s="176">
        <v>0.31935771199744317</v>
      </c>
    </row>
    <row r="116" spans="1:9" ht="15">
      <c r="A116" s="283" t="s">
        <v>409</v>
      </c>
      <c r="B116" s="175">
        <v>141556.6281</v>
      </c>
      <c r="C116" s="175">
        <v>38125.7546</v>
      </c>
      <c r="D116" s="175">
        <v>75103.0157</v>
      </c>
      <c r="E116" s="175">
        <v>254785.3984</v>
      </c>
      <c r="F116" s="176">
        <v>0.045544380803445424</v>
      </c>
      <c r="G116" s="175">
        <v>153021.9059</v>
      </c>
      <c r="H116" s="175">
        <v>2534811.361900001</v>
      </c>
      <c r="I116" s="176">
        <v>0.10051454014669647</v>
      </c>
    </row>
    <row r="117" spans="1:9" ht="15">
      <c r="A117" s="283" t="s">
        <v>366</v>
      </c>
      <c r="B117" s="175">
        <v>233066.6225</v>
      </c>
      <c r="C117" s="175">
        <v>19067.7473</v>
      </c>
      <c r="D117" s="175">
        <v>37040.5778</v>
      </c>
      <c r="E117" s="175">
        <v>289174.94759999996</v>
      </c>
      <c r="F117" s="176">
        <v>0.051691713948356206</v>
      </c>
      <c r="G117" s="175">
        <v>100430.02670000002</v>
      </c>
      <c r="H117" s="175">
        <v>1681456.7511999996</v>
      </c>
      <c r="I117" s="176">
        <v>0.17197881979041413</v>
      </c>
    </row>
    <row r="118" spans="1:9" ht="15">
      <c r="A118" s="283" t="s">
        <v>367</v>
      </c>
      <c r="B118" s="175">
        <v>110312.528</v>
      </c>
      <c r="C118" s="175">
        <v>12912.7449</v>
      </c>
      <c r="D118" s="175">
        <v>25167.858</v>
      </c>
      <c r="E118" s="175">
        <v>148393.13090000002</v>
      </c>
      <c r="F118" s="176">
        <v>0.026526140449048292</v>
      </c>
      <c r="G118" s="175">
        <v>14911.8769</v>
      </c>
      <c r="H118" s="175">
        <v>550958.9781999998</v>
      </c>
      <c r="I118" s="176">
        <v>0.26933607903950496</v>
      </c>
    </row>
    <row r="119" spans="1:9" ht="15">
      <c r="A119" s="283" t="s">
        <v>368</v>
      </c>
      <c r="B119" s="175">
        <v>293458.6887</v>
      </c>
      <c r="C119" s="175">
        <v>20167.1835</v>
      </c>
      <c r="D119" s="175">
        <v>15162.7807</v>
      </c>
      <c r="E119" s="175">
        <v>328788.6529</v>
      </c>
      <c r="F119" s="176">
        <v>0.05877289556452635</v>
      </c>
      <c r="G119" s="175">
        <v>190417.5255</v>
      </c>
      <c r="H119" s="175">
        <v>1951155.7748999998</v>
      </c>
      <c r="I119" s="176">
        <v>0.16850968904153796</v>
      </c>
    </row>
    <row r="120" spans="1:9" ht="15">
      <c r="A120" s="283" t="s">
        <v>369</v>
      </c>
      <c r="B120" s="175">
        <v>11966.7545</v>
      </c>
      <c r="C120" s="175">
        <v>1579.4088</v>
      </c>
      <c r="D120" s="175">
        <v>937.1992</v>
      </c>
      <c r="E120" s="175">
        <v>14483.3625</v>
      </c>
      <c r="F120" s="176">
        <v>0.0025889857941495805</v>
      </c>
      <c r="G120" s="175">
        <v>7642.9418000000005</v>
      </c>
      <c r="H120" s="175">
        <v>177376.96610000002</v>
      </c>
      <c r="I120" s="176">
        <v>0.0816530061283983</v>
      </c>
    </row>
    <row r="121" spans="1:9" ht="15">
      <c r="A121" s="285" t="s">
        <v>370</v>
      </c>
      <c r="B121" s="175">
        <v>68924.0085</v>
      </c>
      <c r="C121" s="175">
        <v>818.4365</v>
      </c>
      <c r="D121" s="175">
        <v>2707.7477</v>
      </c>
      <c r="E121" s="175">
        <v>72450.19269999999</v>
      </c>
      <c r="F121" s="176">
        <v>0.012950895876817251</v>
      </c>
      <c r="G121" s="175">
        <v>24180.948200000003</v>
      </c>
      <c r="H121" s="179">
        <v>534383.9312</v>
      </c>
      <c r="I121" s="180">
        <v>0.13557704202914098</v>
      </c>
    </row>
    <row r="122" spans="1:9" ht="15">
      <c r="A122" s="286" t="s">
        <v>460</v>
      </c>
      <c r="B122" s="277">
        <v>2954877.8154999996</v>
      </c>
      <c r="C122" s="277">
        <v>2123023.2780999993</v>
      </c>
      <c r="D122" s="277">
        <v>516321.3747999999</v>
      </c>
      <c r="E122" s="277">
        <v>5594222.4684</v>
      </c>
      <c r="F122" s="278">
        <v>1</v>
      </c>
      <c r="G122" s="277">
        <v>3406046.7821000004</v>
      </c>
      <c r="H122" s="277">
        <v>98381179.74380003</v>
      </c>
      <c r="I122" s="279">
        <v>0.05686273007671009</v>
      </c>
    </row>
    <row r="123" ht="15">
      <c r="A123" s="1" t="s">
        <v>222</v>
      </c>
    </row>
    <row r="124" ht="15">
      <c r="A124" s="1" t="s">
        <v>377</v>
      </c>
    </row>
  </sheetData>
  <sheetProtection/>
  <mergeCells count="15">
    <mergeCell ref="A104:I104"/>
    <mergeCell ref="F52:H52"/>
    <mergeCell ref="I52:I53"/>
    <mergeCell ref="A52:A53"/>
    <mergeCell ref="B52:E52"/>
    <mergeCell ref="A99:I100"/>
    <mergeCell ref="A103:I103"/>
    <mergeCell ref="A102:I102"/>
    <mergeCell ref="A5:A6"/>
    <mergeCell ref="B5:E5"/>
    <mergeCell ref="F5:F6"/>
    <mergeCell ref="A73:J73"/>
    <mergeCell ref="A74:A75"/>
    <mergeCell ref="B74:F74"/>
    <mergeCell ref="G74:J74"/>
  </mergeCells>
  <printOptions horizontalCentered="1"/>
  <pageMargins left="0.5905511811023623" right="0.5905511811023623" top="0.5905511811023623" bottom="0.3937007874015748" header="0.31496062992125984" footer="0.31496062992125984"/>
  <pageSetup horizontalDpi="600" verticalDpi="600" orientation="landscape" scale="54" r:id="rId1"/>
  <headerFooter>
    <oddHeader>&amp;RRegión del Maule</oddHeader>
  </headerFooter>
  <rowBreaks count="2" manualBreakCount="2">
    <brk id="47" max="9" man="1"/>
    <brk id="94" max="9" man="1"/>
  </rowBreaks>
</worksheet>
</file>

<file path=xl/worksheets/sheet3.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A1" sqref="A1:C1"/>
    </sheetView>
  </sheetViews>
  <sheetFormatPr defaultColWidth="11.421875" defaultRowHeight="15"/>
  <cols>
    <col min="1" max="1" width="35.140625" style="64" customWidth="1"/>
    <col min="2" max="7" width="14.00390625" style="259" customWidth="1"/>
    <col min="8" max="8" width="19.421875" style="64" customWidth="1"/>
    <col min="9" max="9" width="16.140625" style="64" customWidth="1"/>
    <col min="10" max="10" width="11.28125" style="64" bestFit="1" customWidth="1"/>
    <col min="11" max="11" width="12.8515625" style="64" bestFit="1" customWidth="1"/>
    <col min="12" max="12" width="11.57421875" style="64" bestFit="1" customWidth="1"/>
    <col min="13" max="13" width="15.57421875" style="64" customWidth="1"/>
    <col min="14" max="14" width="11.57421875" style="64" bestFit="1" customWidth="1"/>
    <col min="15" max="15" width="18.140625" style="64" customWidth="1"/>
    <col min="16" max="16384" width="11.421875" style="64" customWidth="1"/>
  </cols>
  <sheetData>
    <row r="1" spans="1:8" ht="21">
      <c r="A1" s="464" t="s">
        <v>353</v>
      </c>
      <c r="B1" s="464"/>
      <c r="C1" s="464"/>
      <c r="H1" s="260"/>
    </row>
    <row r="2" ht="21">
      <c r="A2" s="261"/>
    </row>
    <row r="3" spans="1:7" s="63" customFormat="1" ht="21">
      <c r="A3" s="65" t="s">
        <v>106</v>
      </c>
      <c r="B3" s="262"/>
      <c r="C3" s="262"/>
      <c r="D3" s="262"/>
      <c r="E3" s="262"/>
      <c r="F3" s="262"/>
      <c r="G3" s="262"/>
    </row>
    <row r="5" spans="1:8" ht="48.75" customHeight="1">
      <c r="A5" s="290" t="s">
        <v>354</v>
      </c>
      <c r="B5" s="465" t="s">
        <v>379</v>
      </c>
      <c r="C5" s="466"/>
      <c r="D5" s="467"/>
      <c r="E5" s="468" t="s">
        <v>380</v>
      </c>
      <c r="F5" s="469"/>
      <c r="G5" s="469"/>
      <c r="H5" s="249"/>
    </row>
    <row r="6" spans="1:8" ht="21">
      <c r="A6" s="263"/>
      <c r="B6" s="264" t="s">
        <v>2</v>
      </c>
      <c r="C6" s="265" t="s">
        <v>302</v>
      </c>
      <c r="D6" s="265" t="s">
        <v>16</v>
      </c>
      <c r="E6" s="265" t="s">
        <v>2</v>
      </c>
      <c r="F6" s="265" t="s">
        <v>302</v>
      </c>
      <c r="G6" s="265" t="s">
        <v>16</v>
      </c>
      <c r="H6" s="249"/>
    </row>
    <row r="7" spans="1:8" ht="21">
      <c r="A7" s="266" t="s">
        <v>355</v>
      </c>
      <c r="B7" s="267">
        <v>0.0842158</v>
      </c>
      <c r="C7" s="267">
        <v>0.0731635</v>
      </c>
      <c r="D7" s="267">
        <v>0.1872332</v>
      </c>
      <c r="E7" s="267">
        <v>0.2183778</v>
      </c>
      <c r="F7" s="267">
        <v>0.1794483</v>
      </c>
      <c r="G7" s="267">
        <v>0.5925132</v>
      </c>
      <c r="H7" s="249"/>
    </row>
    <row r="8" spans="1:8" ht="21">
      <c r="A8" s="268" t="s">
        <v>356</v>
      </c>
      <c r="B8" s="267">
        <v>0.0639432</v>
      </c>
      <c r="C8" s="267">
        <v>0.0576413</v>
      </c>
      <c r="D8" s="267">
        <v>0.1664039</v>
      </c>
      <c r="E8" s="267">
        <v>0.2487006</v>
      </c>
      <c r="F8" s="267">
        <v>0.2272066</v>
      </c>
      <c r="G8" s="267">
        <v>0.5952168</v>
      </c>
      <c r="H8" s="249"/>
    </row>
    <row r="9" spans="1:8" ht="21">
      <c r="A9" s="268" t="s">
        <v>357</v>
      </c>
      <c r="B9" s="267">
        <v>0.0512745</v>
      </c>
      <c r="C9" s="267">
        <v>0.0508929</v>
      </c>
      <c r="D9" s="267">
        <v>0.0756644</v>
      </c>
      <c r="E9" s="267">
        <v>0.1644628</v>
      </c>
      <c r="F9" s="267">
        <v>0.1616524</v>
      </c>
      <c r="G9" s="267">
        <v>0.3371408</v>
      </c>
      <c r="H9" s="249"/>
    </row>
    <row r="10" spans="1:8" ht="21">
      <c r="A10" s="268" t="s">
        <v>358</v>
      </c>
      <c r="B10" s="267">
        <v>0.0791499</v>
      </c>
      <c r="C10" s="267">
        <v>0.0767931</v>
      </c>
      <c r="D10" s="267">
        <v>0.1048887</v>
      </c>
      <c r="E10" s="267">
        <v>0.2317397</v>
      </c>
      <c r="F10" s="267">
        <v>0.2228836</v>
      </c>
      <c r="G10" s="267">
        <v>0.3273506</v>
      </c>
      <c r="H10" s="249"/>
    </row>
    <row r="11" spans="1:8" ht="21">
      <c r="A11" s="268" t="s">
        <v>359</v>
      </c>
      <c r="B11" s="267">
        <v>0.1187503</v>
      </c>
      <c r="C11" s="267">
        <v>0.1054628</v>
      </c>
      <c r="D11" s="267">
        <v>0.1797038</v>
      </c>
      <c r="E11" s="267">
        <v>0.2255332</v>
      </c>
      <c r="F11" s="267">
        <v>0.1894321</v>
      </c>
      <c r="G11" s="267">
        <v>0.3904024</v>
      </c>
      <c r="H11" s="249"/>
    </row>
    <row r="12" spans="1:8" ht="21">
      <c r="A12" s="268" t="s">
        <v>360</v>
      </c>
      <c r="B12" s="267">
        <v>0.0709982</v>
      </c>
      <c r="C12" s="267">
        <v>0.0673327</v>
      </c>
      <c r="D12" s="267">
        <v>0.1110062</v>
      </c>
      <c r="E12" s="267">
        <v>0.1895441</v>
      </c>
      <c r="F12" s="267">
        <v>0.1793578</v>
      </c>
      <c r="G12" s="267">
        <v>0.3040918</v>
      </c>
      <c r="H12" s="249"/>
    </row>
    <row r="13" spans="1:8" ht="21">
      <c r="A13" s="268" t="s">
        <v>361</v>
      </c>
      <c r="B13" s="267">
        <v>0.0536127</v>
      </c>
      <c r="C13" s="267">
        <v>0.0539781</v>
      </c>
      <c r="D13" s="267">
        <v>0.0463916</v>
      </c>
      <c r="E13" s="267">
        <v>0.1997707</v>
      </c>
      <c r="F13" s="267">
        <v>0.1961457</v>
      </c>
      <c r="G13" s="267">
        <v>0.3007962</v>
      </c>
      <c r="H13" s="249"/>
    </row>
    <row r="14" spans="1:8" ht="21">
      <c r="A14" s="268" t="s">
        <v>362</v>
      </c>
      <c r="B14" s="267">
        <v>0.1007409</v>
      </c>
      <c r="C14" s="267">
        <v>0.0954567</v>
      </c>
      <c r="D14" s="267">
        <v>0.1140113</v>
      </c>
      <c r="E14" s="267">
        <v>0.1852097</v>
      </c>
      <c r="F14" s="267">
        <v>0.1546693</v>
      </c>
      <c r="G14" s="267">
        <v>0.2613616</v>
      </c>
      <c r="H14" s="249"/>
    </row>
    <row r="15" spans="1:8" ht="21">
      <c r="A15" s="274" t="s">
        <v>363</v>
      </c>
      <c r="B15" s="275">
        <v>0.1271764</v>
      </c>
      <c r="C15" s="275">
        <v>0.1076011</v>
      </c>
      <c r="D15" s="275">
        <v>0.1681559</v>
      </c>
      <c r="E15" s="275">
        <v>0.2249096</v>
      </c>
      <c r="F15" s="275">
        <v>0.1778099</v>
      </c>
      <c r="G15" s="275">
        <v>0.324335</v>
      </c>
      <c r="H15" s="249"/>
    </row>
    <row r="16" spans="1:8" s="272" customFormat="1" ht="21">
      <c r="A16" s="269" t="s">
        <v>364</v>
      </c>
      <c r="B16" s="270">
        <v>0.1612048</v>
      </c>
      <c r="C16" s="270">
        <v>0.1301543</v>
      </c>
      <c r="D16" s="270">
        <v>0.2364085</v>
      </c>
      <c r="E16" s="270">
        <v>0.2460516</v>
      </c>
      <c r="F16" s="270">
        <v>0.1896664</v>
      </c>
      <c r="G16" s="270">
        <v>0.3804587</v>
      </c>
      <c r="H16" s="271"/>
    </row>
    <row r="17" spans="1:8" ht="21">
      <c r="A17" s="268" t="s">
        <v>365</v>
      </c>
      <c r="B17" s="267">
        <v>0.1231273</v>
      </c>
      <c r="C17" s="267">
        <v>0.1132598</v>
      </c>
      <c r="D17" s="267">
        <v>0.1982452</v>
      </c>
      <c r="E17" s="267">
        <v>0.173521</v>
      </c>
      <c r="F17" s="267">
        <v>0.151705</v>
      </c>
      <c r="G17" s="267">
        <v>0.3414983</v>
      </c>
      <c r="H17" s="249"/>
    </row>
    <row r="18" spans="1:8" ht="21">
      <c r="A18" s="268" t="s">
        <v>366</v>
      </c>
      <c r="B18" s="267">
        <v>0.1714143</v>
      </c>
      <c r="C18" s="267">
        <v>0.1201071</v>
      </c>
      <c r="D18" s="267">
        <v>0.2800692</v>
      </c>
      <c r="E18" s="267">
        <v>0.2849226</v>
      </c>
      <c r="F18" s="267">
        <v>0.1643806</v>
      </c>
      <c r="G18" s="267">
        <v>0.5416581</v>
      </c>
      <c r="H18" s="249"/>
    </row>
    <row r="19" spans="1:8" ht="21">
      <c r="A19" s="268" t="s">
        <v>367</v>
      </c>
      <c r="B19" s="267">
        <v>0.1211338</v>
      </c>
      <c r="C19" s="267">
        <v>0.1062218</v>
      </c>
      <c r="D19" s="267">
        <v>0.1536608</v>
      </c>
      <c r="E19" s="267">
        <v>0.2221994</v>
      </c>
      <c r="F19" s="267">
        <v>0.1469286</v>
      </c>
      <c r="G19" s="267">
        <v>0.3921891</v>
      </c>
      <c r="H19" s="249"/>
    </row>
    <row r="20" spans="1:8" ht="21">
      <c r="A20" s="268" t="s">
        <v>368</v>
      </c>
      <c r="B20" s="267">
        <v>0.1168851</v>
      </c>
      <c r="C20" s="267">
        <v>0.095809</v>
      </c>
      <c r="D20" s="267">
        <v>0.169531</v>
      </c>
      <c r="E20" s="267">
        <v>0.2551503</v>
      </c>
      <c r="F20" s="267">
        <v>0.1780245</v>
      </c>
      <c r="G20" s="267">
        <v>0.4470084</v>
      </c>
      <c r="H20" s="249"/>
    </row>
    <row r="21" spans="1:8" ht="21">
      <c r="A21" s="268" t="s">
        <v>369</v>
      </c>
      <c r="B21" s="267">
        <v>0.0460269</v>
      </c>
      <c r="C21" s="267">
        <v>0.0442367</v>
      </c>
      <c r="D21" s="267">
        <v>0.058751</v>
      </c>
      <c r="E21" s="267">
        <v>0.1898661</v>
      </c>
      <c r="F21" s="267">
        <v>0.1685056</v>
      </c>
      <c r="G21" s="267">
        <v>0.3441924</v>
      </c>
      <c r="H21" s="249"/>
    </row>
    <row r="22" spans="1:8" ht="21">
      <c r="A22" s="268" t="s">
        <v>370</v>
      </c>
      <c r="B22" s="267">
        <v>0.0212551</v>
      </c>
      <c r="C22" s="267">
        <v>0.021099</v>
      </c>
      <c r="D22" s="267">
        <v>0.0250079</v>
      </c>
      <c r="E22" s="267">
        <v>0.1075422</v>
      </c>
      <c r="F22" s="267">
        <v>0.1023902</v>
      </c>
      <c r="G22" s="267">
        <v>0.2304627</v>
      </c>
      <c r="H22" s="249"/>
    </row>
    <row r="23" spans="1:8" ht="21">
      <c r="A23" s="273" t="s">
        <v>371</v>
      </c>
      <c r="B23" s="248"/>
      <c r="C23" s="248"/>
      <c r="D23" s="248"/>
      <c r="E23" s="248"/>
      <c r="F23" s="248"/>
      <c r="G23" s="248"/>
      <c r="H23" s="249"/>
    </row>
  </sheetData>
  <sheetProtection/>
  <mergeCells count="3">
    <mergeCell ref="A1:C1"/>
    <mergeCell ref="B5:D5"/>
    <mergeCell ref="E5:G5"/>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del Maule</oddHeader>
  </headerFooter>
  <colBreaks count="1" manualBreakCount="1">
    <brk id="7" max="65535" man="1"/>
  </colBreaks>
</worksheet>
</file>

<file path=xl/worksheets/sheet4.xml><?xml version="1.0" encoding="utf-8"?>
<worksheet xmlns="http://schemas.openxmlformats.org/spreadsheetml/2006/main" xmlns:r="http://schemas.openxmlformats.org/officeDocument/2006/relationships">
  <dimension ref="A1:G16"/>
  <sheetViews>
    <sheetView zoomScalePageLayoutView="0" workbookViewId="0" topLeftCell="A1">
      <selection activeCell="B9" sqref="B9"/>
    </sheetView>
  </sheetViews>
  <sheetFormatPr defaultColWidth="11.421875" defaultRowHeight="15"/>
  <sheetData>
    <row r="1" spans="1:6" ht="14.25">
      <c r="A1" s="470" t="s">
        <v>436</v>
      </c>
      <c r="B1" s="470"/>
      <c r="C1" s="470"/>
      <c r="D1" s="470"/>
      <c r="E1" s="470"/>
      <c r="F1" s="470"/>
    </row>
    <row r="2" spans="1:6" ht="14.25">
      <c r="A2" s="249"/>
      <c r="B2" s="249"/>
      <c r="C2" s="249"/>
      <c r="D2" s="249"/>
      <c r="E2" s="249"/>
      <c r="F2" s="249"/>
    </row>
    <row r="3" spans="1:6" ht="14.25">
      <c r="A3" s="341" t="s">
        <v>437</v>
      </c>
      <c r="B3" s="249"/>
      <c r="C3" s="249"/>
      <c r="D3" s="249"/>
      <c r="E3" s="249"/>
      <c r="F3" s="249"/>
    </row>
    <row r="5" ht="14.25">
      <c r="A5" s="471" t="s">
        <v>169</v>
      </c>
    </row>
    <row r="6" ht="14.25">
      <c r="A6" s="472" t="s">
        <v>439</v>
      </c>
    </row>
    <row r="7" ht="15">
      <c r="A7" s="473" t="s">
        <v>440</v>
      </c>
    </row>
    <row r="8" ht="15">
      <c r="A8" s="473" t="s">
        <v>441</v>
      </c>
    </row>
    <row r="9" ht="15">
      <c r="A9" s="473" t="s">
        <v>442</v>
      </c>
    </row>
    <row r="10" ht="14.25">
      <c r="A10" s="473" t="s">
        <v>443</v>
      </c>
    </row>
    <row r="11" ht="14.25">
      <c r="A11" s="472" t="s">
        <v>444</v>
      </c>
    </row>
    <row r="12" spans="1:7" ht="44.25" customHeight="1">
      <c r="A12" s="474" t="s">
        <v>445</v>
      </c>
      <c r="B12" s="474"/>
      <c r="C12" s="474"/>
      <c r="D12" s="474"/>
      <c r="E12" s="474"/>
      <c r="F12" s="474"/>
      <c r="G12" s="474"/>
    </row>
    <row r="13" ht="15">
      <c r="A13" s="472" t="s">
        <v>447</v>
      </c>
    </row>
    <row r="14" spans="1:7" s="249" customFormat="1" ht="44.25" customHeight="1">
      <c r="A14" s="474" t="s">
        <v>446</v>
      </c>
      <c r="B14" s="474"/>
      <c r="C14" s="474"/>
      <c r="D14" s="474"/>
      <c r="E14" s="474"/>
      <c r="F14" s="474"/>
      <c r="G14" s="474"/>
    </row>
    <row r="15" ht="14.25">
      <c r="A15" s="473"/>
    </row>
    <row r="16" ht="14.25">
      <c r="A16" s="249" t="s">
        <v>438</v>
      </c>
    </row>
  </sheetData>
  <sheetProtection/>
  <mergeCells count="3">
    <mergeCell ref="A1:F1"/>
    <mergeCell ref="A12:G12"/>
    <mergeCell ref="A14:G14"/>
  </mergeCells>
  <printOptions/>
  <pageMargins left="0.7" right="0.7" top="0.75" bottom="0.75" header="0.3" footer="0.3"/>
  <pageSetup horizontalDpi="600" verticalDpi="600" orientation="portrait" paperSize="126" r:id="rId1"/>
</worksheet>
</file>

<file path=xl/worksheets/sheet5.xml><?xml version="1.0" encoding="utf-8"?>
<worksheet xmlns="http://schemas.openxmlformats.org/spreadsheetml/2006/main" xmlns:r="http://schemas.openxmlformats.org/officeDocument/2006/relationships">
  <dimension ref="A1:Y59"/>
  <sheetViews>
    <sheetView showGridLines="0" view="pageBreakPreview" zoomScaleSheetLayoutView="100" zoomScalePageLayoutView="0" workbookViewId="0" topLeftCell="A1">
      <selection activeCell="A1" sqref="A1"/>
    </sheetView>
  </sheetViews>
  <sheetFormatPr defaultColWidth="11.421875" defaultRowHeight="15"/>
  <cols>
    <col min="1" max="1" width="15.421875" style="10" customWidth="1"/>
    <col min="2" max="2" width="11.421875" style="10" customWidth="1"/>
    <col min="3" max="3" width="12.7109375" style="10" customWidth="1"/>
    <col min="4" max="4" width="12.57421875" style="10" customWidth="1"/>
    <col min="5" max="5" width="11.140625" style="10" customWidth="1"/>
    <col min="6" max="7" width="7.7109375" style="10" customWidth="1"/>
    <col min="8" max="8" width="10.7109375" style="10" customWidth="1"/>
    <col min="9" max="9" width="8.57421875" style="10" customWidth="1"/>
    <col min="10" max="14" width="11.421875" style="10" customWidth="1"/>
    <col min="15" max="15" width="12.8515625" style="10" bestFit="1" customWidth="1"/>
    <col min="16" max="16384" width="11.421875" style="10" customWidth="1"/>
  </cols>
  <sheetData>
    <row r="1" ht="13.5">
      <c r="A1" s="9" t="s">
        <v>63</v>
      </c>
    </row>
    <row r="2" ht="13.5">
      <c r="A2" s="9"/>
    </row>
    <row r="3" spans="1:8" ht="12.75" customHeight="1">
      <c r="A3" s="377" t="s">
        <v>318</v>
      </c>
      <c r="B3" s="377"/>
      <c r="C3" s="377"/>
      <c r="D3" s="377"/>
      <c r="E3" s="377"/>
      <c r="F3" s="377"/>
      <c r="G3" s="377"/>
      <c r="H3" s="377"/>
    </row>
    <row r="4" spans="1:8" ht="13.5">
      <c r="A4" s="377"/>
      <c r="B4" s="377"/>
      <c r="C4" s="377"/>
      <c r="D4" s="377"/>
      <c r="E4" s="377"/>
      <c r="F4" s="377"/>
      <c r="G4" s="377"/>
      <c r="H4" s="377"/>
    </row>
    <row r="5" spans="1:8" ht="13.5">
      <c r="A5" s="377"/>
      <c r="B5" s="377"/>
      <c r="C5" s="377"/>
      <c r="D5" s="377"/>
      <c r="E5" s="377"/>
      <c r="F5" s="377"/>
      <c r="G5" s="377"/>
      <c r="H5" s="377"/>
    </row>
    <row r="6" spans="1:8" ht="13.5">
      <c r="A6" s="377"/>
      <c r="B6" s="377"/>
      <c r="C6" s="377"/>
      <c r="D6" s="377"/>
      <c r="E6" s="377"/>
      <c r="F6" s="377"/>
      <c r="G6" s="377"/>
      <c r="H6" s="377"/>
    </row>
    <row r="7" spans="1:8" ht="13.5">
      <c r="A7" s="377"/>
      <c r="B7" s="377"/>
      <c r="C7" s="377"/>
      <c r="D7" s="377"/>
      <c r="E7" s="377"/>
      <c r="F7" s="377"/>
      <c r="G7" s="377"/>
      <c r="H7" s="377"/>
    </row>
    <row r="8" spans="1:8" ht="13.5">
      <c r="A8" s="377"/>
      <c r="B8" s="377"/>
      <c r="C8" s="377"/>
      <c r="D8" s="377"/>
      <c r="E8" s="377"/>
      <c r="F8" s="377"/>
      <c r="G8" s="377"/>
      <c r="H8" s="377"/>
    </row>
    <row r="9" spans="6:7" ht="13.5">
      <c r="F9" s="11"/>
      <c r="G9" s="11"/>
    </row>
    <row r="10" spans="1:9" ht="41.25">
      <c r="A10" s="225" t="s">
        <v>0</v>
      </c>
      <c r="B10" s="225" t="s">
        <v>1</v>
      </c>
      <c r="C10" s="12" t="s">
        <v>4</v>
      </c>
      <c r="D10" s="12" t="s">
        <v>3</v>
      </c>
      <c r="E10" s="12" t="s">
        <v>5</v>
      </c>
      <c r="F10" s="380" t="s">
        <v>319</v>
      </c>
      <c r="G10" s="380"/>
      <c r="H10" s="225" t="s">
        <v>372</v>
      </c>
      <c r="I10" s="247" t="s">
        <v>373</v>
      </c>
    </row>
    <row r="11" spans="1:9" ht="13.5">
      <c r="A11" s="381">
        <v>30296.1</v>
      </c>
      <c r="B11" s="381">
        <v>4</v>
      </c>
      <c r="C11" s="383">
        <v>1044950</v>
      </c>
      <c r="D11" s="385">
        <v>5.9</v>
      </c>
      <c r="E11" s="385">
        <f>+C11/A11</f>
        <v>34.49123814616403</v>
      </c>
      <c r="F11" s="13">
        <v>51</v>
      </c>
      <c r="G11" s="14" t="s">
        <v>65</v>
      </c>
      <c r="H11" s="378">
        <v>26.8</v>
      </c>
      <c r="I11" s="378">
        <v>56</v>
      </c>
    </row>
    <row r="12" spans="1:9" ht="13.5">
      <c r="A12" s="382"/>
      <c r="B12" s="382"/>
      <c r="C12" s="384"/>
      <c r="D12" s="386"/>
      <c r="E12" s="386"/>
      <c r="F12" s="15">
        <v>49</v>
      </c>
      <c r="G12" s="16" t="s">
        <v>320</v>
      </c>
      <c r="H12" s="378"/>
      <c r="I12" s="378"/>
    </row>
    <row r="13" spans="1:7" ht="13.5">
      <c r="A13" s="17" t="s">
        <v>195</v>
      </c>
      <c r="F13" s="18"/>
      <c r="G13" s="18"/>
    </row>
    <row r="14" spans="1:8" ht="12.75" customHeight="1">
      <c r="A14" s="379" t="s">
        <v>321</v>
      </c>
      <c r="B14" s="379"/>
      <c r="C14" s="379"/>
      <c r="D14" s="379"/>
      <c r="E14" s="379"/>
      <c r="F14" s="379"/>
      <c r="G14" s="379"/>
      <c r="H14" s="379"/>
    </row>
    <row r="15" ht="13.5">
      <c r="F15" s="19"/>
    </row>
    <row r="16" spans="1:8" ht="30" customHeight="1">
      <c r="A16" s="389" t="s">
        <v>374</v>
      </c>
      <c r="B16" s="389"/>
      <c r="C16" s="389"/>
      <c r="D16" s="389"/>
      <c r="E16" s="389"/>
      <c r="F16" s="389"/>
      <c r="G16" s="389"/>
      <c r="H16" s="389"/>
    </row>
    <row r="17" spans="1:8" ht="30" customHeight="1">
      <c r="A17" s="389" t="s">
        <v>375</v>
      </c>
      <c r="B17" s="389"/>
      <c r="C17" s="389"/>
      <c r="D17" s="389"/>
      <c r="E17" s="389"/>
      <c r="F17" s="389"/>
      <c r="G17" s="389"/>
      <c r="H17" s="389"/>
    </row>
    <row r="18" ht="13.5">
      <c r="F18" s="19"/>
    </row>
    <row r="19" spans="1:12" ht="13.5">
      <c r="A19" s="9" t="s">
        <v>62</v>
      </c>
      <c r="F19" s="19"/>
      <c r="K19" s="388"/>
      <c r="L19" s="388"/>
    </row>
    <row r="20" spans="1:12" ht="13.5">
      <c r="A20" s="9"/>
      <c r="F20" s="19"/>
      <c r="K20" s="130"/>
      <c r="L20" s="130"/>
    </row>
    <row r="21" spans="1:12" ht="13.5">
      <c r="A21" s="377" t="s">
        <v>244</v>
      </c>
      <c r="B21" s="377"/>
      <c r="C21" s="377"/>
      <c r="D21" s="377"/>
      <c r="E21" s="377"/>
      <c r="F21" s="377"/>
      <c r="G21" s="377"/>
      <c r="H21" s="377"/>
      <c r="K21" s="130"/>
      <c r="L21" s="130"/>
    </row>
    <row r="22" spans="1:12" ht="13.5">
      <c r="A22" s="377"/>
      <c r="B22" s="377"/>
      <c r="C22" s="377"/>
      <c r="D22" s="377"/>
      <c r="E22" s="377"/>
      <c r="F22" s="377"/>
      <c r="G22" s="377"/>
      <c r="H22" s="377"/>
      <c r="K22" s="130"/>
      <c r="L22" s="130"/>
    </row>
    <row r="23" spans="1:12" ht="13.5">
      <c r="A23" s="377"/>
      <c r="B23" s="377"/>
      <c r="C23" s="377"/>
      <c r="D23" s="377"/>
      <c r="E23" s="377"/>
      <c r="F23" s="377"/>
      <c r="G23" s="377"/>
      <c r="H23" s="377"/>
      <c r="K23" s="130"/>
      <c r="L23" s="130"/>
    </row>
    <row r="24" spans="1:12" ht="13.5">
      <c r="A24" s="377"/>
      <c r="B24" s="377"/>
      <c r="C24" s="377"/>
      <c r="D24" s="377"/>
      <c r="E24" s="377"/>
      <c r="F24" s="377"/>
      <c r="G24" s="377"/>
      <c r="H24" s="377"/>
      <c r="K24" s="130"/>
      <c r="L24" s="130"/>
    </row>
    <row r="25" spans="1:12" ht="13.5">
      <c r="A25" s="377"/>
      <c r="B25" s="377"/>
      <c r="C25" s="377"/>
      <c r="D25" s="377"/>
      <c r="E25" s="377"/>
      <c r="F25" s="377"/>
      <c r="G25" s="377"/>
      <c r="H25" s="377"/>
      <c r="K25" s="130"/>
      <c r="L25" s="130"/>
    </row>
    <row r="26" spans="1:12" ht="13.5">
      <c r="A26" s="377"/>
      <c r="B26" s="377"/>
      <c r="C26" s="377"/>
      <c r="D26" s="377"/>
      <c r="E26" s="377"/>
      <c r="F26" s="377"/>
      <c r="G26" s="377"/>
      <c r="H26" s="377"/>
      <c r="K26" s="130"/>
      <c r="L26" s="130"/>
    </row>
    <row r="27" spans="1:25" ht="13.5">
      <c r="A27" s="20"/>
      <c r="B27" s="20"/>
      <c r="C27" s="20"/>
      <c r="D27" s="20"/>
      <c r="E27" s="20"/>
      <c r="F27" s="20"/>
      <c r="G27" s="20"/>
      <c r="H27" s="20"/>
      <c r="I27" s="20"/>
      <c r="J27" s="20"/>
      <c r="K27" s="20"/>
      <c r="L27" s="20"/>
      <c r="M27" s="20"/>
      <c r="N27" s="20"/>
      <c r="O27" s="20"/>
      <c r="P27" s="20"/>
      <c r="Q27" s="20"/>
      <c r="R27" s="20"/>
      <c r="S27" s="20"/>
      <c r="T27" s="20"/>
      <c r="U27" s="20"/>
      <c r="V27" s="20"/>
      <c r="W27" s="20"/>
      <c r="X27" s="20"/>
      <c r="Y27" s="20"/>
    </row>
    <row r="28" spans="1:25" ht="15" customHeight="1">
      <c r="A28" s="387" t="s">
        <v>15</v>
      </c>
      <c r="B28" s="387" t="s">
        <v>20</v>
      </c>
      <c r="C28" s="387" t="s">
        <v>21</v>
      </c>
      <c r="D28" s="387" t="s">
        <v>27</v>
      </c>
      <c r="E28" s="387"/>
      <c r="F28" s="20"/>
      <c r="H28" s="20"/>
      <c r="I28" s="20"/>
      <c r="J28" s="20"/>
      <c r="K28" s="20"/>
      <c r="L28" s="20"/>
      <c r="M28" s="20"/>
      <c r="N28" s="20"/>
      <c r="O28" s="20"/>
      <c r="P28" s="20"/>
      <c r="Q28" s="20"/>
      <c r="R28" s="20"/>
      <c r="S28" s="20"/>
      <c r="T28" s="20"/>
      <c r="U28" s="20"/>
      <c r="V28" s="20"/>
      <c r="W28" s="20"/>
      <c r="X28" s="20"/>
      <c r="Y28" s="20"/>
    </row>
    <row r="29" spans="1:25" ht="15" customHeight="1">
      <c r="A29" s="387"/>
      <c r="B29" s="387"/>
      <c r="C29" s="387"/>
      <c r="D29" s="387"/>
      <c r="E29" s="387"/>
      <c r="F29" s="20"/>
      <c r="H29" s="20"/>
      <c r="I29" s="20"/>
      <c r="J29" s="20"/>
      <c r="K29" s="20"/>
      <c r="L29" s="20"/>
      <c r="M29" s="20"/>
      <c r="N29" s="20"/>
      <c r="O29" s="20"/>
      <c r="P29" s="20"/>
      <c r="Q29" s="20"/>
      <c r="R29" s="20"/>
      <c r="S29" s="20"/>
      <c r="T29" s="20"/>
      <c r="U29" s="20"/>
      <c r="V29" s="20"/>
      <c r="W29" s="20"/>
      <c r="X29" s="20"/>
      <c r="Y29" s="20"/>
    </row>
    <row r="30" spans="1:25" ht="13.5">
      <c r="A30" s="395" t="s">
        <v>169</v>
      </c>
      <c r="B30" s="21" t="s">
        <v>22</v>
      </c>
      <c r="C30" s="22">
        <v>30992</v>
      </c>
      <c r="D30" s="390">
        <v>159246.1</v>
      </c>
      <c r="E30" s="391"/>
      <c r="G30" s="20"/>
      <c r="H30" s="20"/>
      <c r="I30" s="20"/>
      <c r="J30" s="20"/>
      <c r="K30" s="20"/>
      <c r="L30" s="20"/>
      <c r="M30" s="20"/>
      <c r="N30" s="20"/>
      <c r="O30" s="20"/>
      <c r="P30" s="20"/>
      <c r="Q30" s="20"/>
      <c r="R30" s="20"/>
      <c r="S30" s="20"/>
      <c r="T30" s="20"/>
      <c r="U30" s="20"/>
      <c r="V30" s="20"/>
      <c r="W30" s="20"/>
      <c r="X30" s="20"/>
      <c r="Y30" s="20"/>
    </row>
    <row r="31" spans="1:25" ht="13.5">
      <c r="A31" s="395"/>
      <c r="B31" s="21" t="s">
        <v>23</v>
      </c>
      <c r="C31" s="23">
        <v>5862</v>
      </c>
      <c r="D31" s="390">
        <v>179992.6</v>
      </c>
      <c r="E31" s="391"/>
      <c r="H31" s="20"/>
      <c r="I31" s="20"/>
      <c r="J31" s="20"/>
      <c r="K31" s="20"/>
      <c r="L31" s="20"/>
      <c r="M31" s="20"/>
      <c r="N31" s="20"/>
      <c r="O31" s="20"/>
      <c r="P31" s="20"/>
      <c r="Q31" s="20"/>
      <c r="R31" s="20"/>
      <c r="S31" s="20"/>
      <c r="T31" s="20"/>
      <c r="U31" s="20"/>
      <c r="V31" s="20"/>
      <c r="W31" s="20"/>
      <c r="X31" s="20"/>
      <c r="Y31" s="20"/>
    </row>
    <row r="32" spans="1:25" ht="13.5">
      <c r="A32" s="395"/>
      <c r="B32" s="21" t="s">
        <v>24</v>
      </c>
      <c r="C32" s="23">
        <v>2257</v>
      </c>
      <c r="D32" s="390">
        <v>156191.2</v>
      </c>
      <c r="E32" s="391"/>
      <c r="H32" s="20"/>
      <c r="I32" s="20"/>
      <c r="J32" s="20"/>
      <c r="K32" s="20"/>
      <c r="L32" s="20"/>
      <c r="M32" s="20"/>
      <c r="N32" s="20"/>
      <c r="O32" s="20"/>
      <c r="P32" s="20"/>
      <c r="Q32" s="20"/>
      <c r="R32" s="20"/>
      <c r="S32" s="20"/>
      <c r="T32" s="20"/>
      <c r="U32" s="20"/>
      <c r="V32" s="20"/>
      <c r="W32" s="20"/>
      <c r="X32" s="20"/>
      <c r="Y32" s="20"/>
    </row>
    <row r="33" spans="1:25" ht="13.5">
      <c r="A33" s="395"/>
      <c r="B33" s="21" t="s">
        <v>25</v>
      </c>
      <c r="C33" s="22">
        <v>2793</v>
      </c>
      <c r="D33" s="390">
        <v>2210634.3</v>
      </c>
      <c r="E33" s="391"/>
      <c r="G33" s="20"/>
      <c r="H33" s="20"/>
      <c r="I33" s="20"/>
      <c r="J33" s="20"/>
      <c r="K33" s="20"/>
      <c r="L33" s="20"/>
      <c r="M33" s="20"/>
      <c r="N33" s="20"/>
      <c r="O33" s="20"/>
      <c r="P33" s="20"/>
      <c r="Q33" s="20"/>
      <c r="R33" s="20"/>
      <c r="S33" s="20"/>
      <c r="T33" s="20"/>
      <c r="U33" s="20"/>
      <c r="V33" s="20"/>
      <c r="W33" s="20"/>
      <c r="X33" s="20"/>
      <c r="Y33" s="20"/>
    </row>
    <row r="34" spans="1:5" ht="13.5">
      <c r="A34" s="24" t="s">
        <v>26</v>
      </c>
      <c r="B34" s="25"/>
      <c r="C34" s="26">
        <v>41904</v>
      </c>
      <c r="D34" s="393">
        <v>2706054.2</v>
      </c>
      <c r="E34" s="394"/>
    </row>
    <row r="35" spans="1:8" ht="13.5">
      <c r="A35" s="392" t="s">
        <v>28</v>
      </c>
      <c r="B35" s="392"/>
      <c r="C35" s="392"/>
      <c r="D35" s="392"/>
      <c r="E35" s="392"/>
      <c r="F35" s="392"/>
      <c r="G35" s="392"/>
      <c r="H35" s="392"/>
    </row>
    <row r="36" spans="1:8" ht="13.5">
      <c r="A36" s="392"/>
      <c r="B36" s="392"/>
      <c r="C36" s="392"/>
      <c r="D36" s="392"/>
      <c r="E36" s="392"/>
      <c r="F36" s="392"/>
      <c r="G36" s="392"/>
      <c r="H36" s="392"/>
    </row>
    <row r="50" ht="13.5">
      <c r="G50" s="121"/>
    </row>
    <row r="51" ht="13.5">
      <c r="G51" s="121"/>
    </row>
    <row r="52" ht="13.5">
      <c r="G52" s="121"/>
    </row>
    <row r="53" ht="13.5">
      <c r="G53" s="121"/>
    </row>
    <row r="54" ht="13.5">
      <c r="G54" s="121"/>
    </row>
    <row r="55" ht="13.5">
      <c r="G55" s="121"/>
    </row>
    <row r="56" ht="13.5">
      <c r="G56" s="121"/>
    </row>
    <row r="57" ht="13.5">
      <c r="G57" s="121"/>
    </row>
    <row r="58" ht="13.5">
      <c r="G58" s="121"/>
    </row>
    <row r="59" ht="13.5">
      <c r="G59" s="121"/>
    </row>
  </sheetData>
  <sheetProtection/>
  <mergeCells count="25">
    <mergeCell ref="D32:E32"/>
    <mergeCell ref="D33:E33"/>
    <mergeCell ref="A35:H36"/>
    <mergeCell ref="D34:E34"/>
    <mergeCell ref="D28:E29"/>
    <mergeCell ref="D30:E30"/>
    <mergeCell ref="D31:E31"/>
    <mergeCell ref="C28:C29"/>
    <mergeCell ref="A30:A33"/>
    <mergeCell ref="A21:H26"/>
    <mergeCell ref="A28:A29"/>
    <mergeCell ref="B28:B29"/>
    <mergeCell ref="K19:L19"/>
    <mergeCell ref="I11:I12"/>
    <mergeCell ref="A16:H16"/>
    <mergeCell ref="A17:H17"/>
    <mergeCell ref="A3:H8"/>
    <mergeCell ref="H11:H12"/>
    <mergeCell ref="A14:H14"/>
    <mergeCell ref="F10:G10"/>
    <mergeCell ref="A11:A12"/>
    <mergeCell ref="B11:B12"/>
    <mergeCell ref="C11:C12"/>
    <mergeCell ref="D11:D12"/>
    <mergeCell ref="E11:E12"/>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del Maule</oddHeader>
  </headerFooter>
</worksheet>
</file>

<file path=xl/worksheets/sheet6.xml><?xml version="1.0" encoding="utf-8"?>
<worksheet xmlns="http://schemas.openxmlformats.org/spreadsheetml/2006/main" xmlns:r="http://schemas.openxmlformats.org/officeDocument/2006/relationships">
  <dimension ref="A1:I109"/>
  <sheetViews>
    <sheetView view="pageBreakPreview" zoomScale="70" zoomScaleSheetLayoutView="70" zoomScalePageLayoutView="0" workbookViewId="0" topLeftCell="A1">
      <selection activeCell="A1" sqref="A1"/>
    </sheetView>
  </sheetViews>
  <sheetFormatPr defaultColWidth="11.421875" defaultRowHeight="15"/>
  <cols>
    <col min="1" max="1" width="32.00390625" style="43" customWidth="1"/>
    <col min="2" max="2" width="18.421875" style="43" customWidth="1"/>
    <col min="3" max="3" width="18.140625" style="43" customWidth="1"/>
    <col min="4" max="4" width="19.28125" style="43" customWidth="1"/>
    <col min="5" max="5" width="18.00390625" style="43" customWidth="1"/>
    <col min="6" max="6" width="16.57421875" style="43" customWidth="1"/>
    <col min="7" max="7" width="11.421875" style="43" customWidth="1"/>
    <col min="8" max="8" width="29.8515625" style="43" bestFit="1" customWidth="1"/>
    <col min="9" max="9" width="16.57421875" style="43" customWidth="1"/>
    <col min="10" max="16384" width="11.421875" style="43" customWidth="1"/>
  </cols>
  <sheetData>
    <row r="1" ht="17.25">
      <c r="A1" s="42" t="s">
        <v>54</v>
      </c>
    </row>
    <row r="2" ht="17.25">
      <c r="A2" s="42"/>
    </row>
    <row r="3" ht="17.25">
      <c r="A3" s="42" t="s">
        <v>75</v>
      </c>
    </row>
    <row r="4" ht="17.25">
      <c r="A4" s="42"/>
    </row>
    <row r="5" spans="1:6" ht="15" customHeight="1">
      <c r="A5" s="397" t="s">
        <v>103</v>
      </c>
      <c r="B5" s="397"/>
      <c r="C5" s="397"/>
      <c r="D5" s="397"/>
      <c r="E5" s="397"/>
      <c r="F5" s="397"/>
    </row>
    <row r="6" spans="1:6" ht="17.25">
      <c r="A6" s="397"/>
      <c r="B6" s="397"/>
      <c r="C6" s="397"/>
      <c r="D6" s="397"/>
      <c r="E6" s="397"/>
      <c r="F6" s="397"/>
    </row>
    <row r="7" spans="1:6" ht="17.25">
      <c r="A7" s="44"/>
      <c r="B7" s="44"/>
      <c r="C7" s="44"/>
      <c r="D7" s="44"/>
      <c r="E7" s="44"/>
      <c r="F7" s="44"/>
    </row>
    <row r="8" spans="1:5" ht="17.25">
      <c r="A8" s="45" t="s">
        <v>347</v>
      </c>
      <c r="B8" s="44"/>
      <c r="C8" s="44"/>
      <c r="D8" s="44"/>
      <c r="E8" s="44"/>
    </row>
    <row r="9" spans="1:5" ht="17.25">
      <c r="A9" s="46" t="s">
        <v>43</v>
      </c>
      <c r="B9" s="46" t="s">
        <v>391</v>
      </c>
      <c r="C9" s="46" t="s">
        <v>72</v>
      </c>
      <c r="D9" s="46" t="s">
        <v>66</v>
      </c>
      <c r="E9" s="246"/>
    </row>
    <row r="10" spans="1:5" ht="17.25">
      <c r="A10" s="47" t="s">
        <v>99</v>
      </c>
      <c r="B10" s="303">
        <v>17655.600000000082</v>
      </c>
      <c r="C10" s="303">
        <v>38391.79000000004</v>
      </c>
      <c r="D10" s="49">
        <f>+B10/C10</f>
        <v>0.4598795732108366</v>
      </c>
      <c r="E10" s="246"/>
    </row>
    <row r="11" spans="1:5" ht="17.25">
      <c r="A11" s="47" t="s">
        <v>129</v>
      </c>
      <c r="B11" s="303">
        <v>16870.25000000002</v>
      </c>
      <c r="C11" s="303">
        <v>26736.550000000032</v>
      </c>
      <c r="D11" s="49">
        <f aca="true" t="shared" si="0" ref="D11:D21">+B11/C11</f>
        <v>0.6309808109124027</v>
      </c>
      <c r="E11" s="246"/>
    </row>
    <row r="12" spans="1:5" ht="17.25">
      <c r="A12" s="47" t="s">
        <v>131</v>
      </c>
      <c r="B12" s="303">
        <v>11225.050000000016</v>
      </c>
      <c r="C12" s="303">
        <v>24436.780000000046</v>
      </c>
      <c r="D12" s="49">
        <f t="shared" si="0"/>
        <v>0.4593506182074723</v>
      </c>
      <c r="E12" s="246"/>
    </row>
    <row r="13" spans="1:5" ht="17.25">
      <c r="A13" s="47" t="s">
        <v>82</v>
      </c>
      <c r="B13" s="303">
        <v>7007.61</v>
      </c>
      <c r="C13" s="303">
        <v>40800.849999999984</v>
      </c>
      <c r="D13" s="49">
        <f t="shared" si="0"/>
        <v>0.17175156890113816</v>
      </c>
      <c r="E13" s="246"/>
    </row>
    <row r="14" spans="1:5" ht="17.25">
      <c r="A14" s="47" t="s">
        <v>255</v>
      </c>
      <c r="B14" s="303">
        <v>5942.750000000011</v>
      </c>
      <c r="C14" s="303">
        <v>18373.360000000008</v>
      </c>
      <c r="D14" s="49">
        <f t="shared" si="0"/>
        <v>0.323443833898645</v>
      </c>
      <c r="E14" s="246"/>
    </row>
    <row r="15" spans="1:5" ht="17.25">
      <c r="A15" s="47" t="s">
        <v>71</v>
      </c>
      <c r="B15" s="303">
        <v>5024.970000000001</v>
      </c>
      <c r="C15" s="303">
        <v>21951.179999999997</v>
      </c>
      <c r="D15" s="49">
        <f t="shared" si="0"/>
        <v>0.2289157120482818</v>
      </c>
      <c r="E15" s="246"/>
    </row>
    <row r="16" spans="1:5" ht="17.25">
      <c r="A16" s="47" t="s">
        <v>130</v>
      </c>
      <c r="B16" s="303">
        <v>3690.800000000005</v>
      </c>
      <c r="C16" s="303">
        <v>7595.060000000004</v>
      </c>
      <c r="D16" s="49">
        <f t="shared" si="0"/>
        <v>0.48594744478648005</v>
      </c>
      <c r="E16" s="246"/>
    </row>
    <row r="17" spans="1:5" ht="17.25">
      <c r="A17" s="47" t="s">
        <v>389</v>
      </c>
      <c r="B17" s="303">
        <v>2766.719999999991</v>
      </c>
      <c r="C17" s="303">
        <v>5634.429999999984</v>
      </c>
      <c r="D17" s="49">
        <f t="shared" si="0"/>
        <v>0.491038135179601</v>
      </c>
      <c r="E17" s="246"/>
    </row>
    <row r="18" spans="1:5" ht="17.25">
      <c r="A18" s="47" t="s">
        <v>153</v>
      </c>
      <c r="B18" s="303">
        <v>1859.2399999999982</v>
      </c>
      <c r="C18" s="303">
        <v>7272.049999999987</v>
      </c>
      <c r="D18" s="49">
        <f t="shared" si="0"/>
        <v>0.2556693092044199</v>
      </c>
      <c r="E18" s="246"/>
    </row>
    <row r="19" spans="1:5" ht="17.25">
      <c r="A19" s="47" t="s">
        <v>390</v>
      </c>
      <c r="B19" s="303">
        <v>952.77</v>
      </c>
      <c r="C19" s="303">
        <v>13030.479999999998</v>
      </c>
      <c r="D19" s="49">
        <f t="shared" si="0"/>
        <v>0.0731185650873951</v>
      </c>
      <c r="E19" s="246"/>
    </row>
    <row r="20" spans="1:5" ht="17.25">
      <c r="A20" s="47" t="s">
        <v>6</v>
      </c>
      <c r="B20" s="303">
        <f>B21-SUM(B10:B19)</f>
        <v>3378.270000000004</v>
      </c>
      <c r="C20" s="303">
        <f>C21-SUM(C10:C19)</f>
        <v>138431.68000000005</v>
      </c>
      <c r="D20" s="49">
        <f t="shared" si="0"/>
        <v>0.02440387922764502</v>
      </c>
      <c r="E20" s="246"/>
    </row>
    <row r="21" spans="1:6" s="42" customFormat="1" ht="17.25">
      <c r="A21" s="50" t="s">
        <v>2</v>
      </c>
      <c r="B21" s="304">
        <v>76374.03000000013</v>
      </c>
      <c r="C21" s="305">
        <v>342654.21000000014</v>
      </c>
      <c r="D21" s="223">
        <f t="shared" si="0"/>
        <v>0.22288951301663593</v>
      </c>
      <c r="E21" s="276"/>
      <c r="F21" s="43"/>
    </row>
    <row r="22" spans="1:6" ht="17.25" customHeight="1">
      <c r="A22" s="398" t="s">
        <v>194</v>
      </c>
      <c r="B22" s="398"/>
      <c r="C22" s="398"/>
      <c r="D22" s="398"/>
      <c r="E22" s="398"/>
      <c r="F22" s="398"/>
    </row>
    <row r="23" spans="1:5" ht="17.25">
      <c r="A23" s="45" t="s">
        <v>256</v>
      </c>
      <c r="B23" s="222"/>
      <c r="C23" s="222"/>
      <c r="D23" s="44"/>
      <c r="E23" s="44"/>
    </row>
    <row r="24" spans="1:5" ht="17.25">
      <c r="A24" s="45"/>
      <c r="B24" s="222"/>
      <c r="C24" s="222"/>
      <c r="D24" s="224"/>
      <c r="E24" s="224"/>
    </row>
    <row r="25" spans="1:5" ht="17.25">
      <c r="A25" s="42" t="s">
        <v>343</v>
      </c>
      <c r="E25" s="220"/>
    </row>
    <row r="26" spans="1:5" ht="17.25">
      <c r="A26" s="50" t="s">
        <v>43</v>
      </c>
      <c r="B26" s="46" t="s">
        <v>15</v>
      </c>
      <c r="C26" s="46" t="s">
        <v>72</v>
      </c>
      <c r="D26" s="46" t="s">
        <v>66</v>
      </c>
      <c r="E26" s="124"/>
    </row>
    <row r="27" spans="1:5" ht="17.25">
      <c r="A27" s="298" t="s">
        <v>42</v>
      </c>
      <c r="B27" s="296">
        <v>1461.1152</v>
      </c>
      <c r="C27" s="296">
        <v>9899.304100000001</v>
      </c>
      <c r="D27" s="53">
        <f>+B27/C27</f>
        <v>0.14759776901893537</v>
      </c>
      <c r="E27" s="128"/>
    </row>
    <row r="28" spans="1:5" ht="17.25">
      <c r="A28" s="298" t="s">
        <v>155</v>
      </c>
      <c r="B28" s="296">
        <v>1079.67</v>
      </c>
      <c r="C28" s="296">
        <v>2964.83</v>
      </c>
      <c r="D28" s="53">
        <f aca="true" t="shared" si="1" ref="D28:D38">+B28/C28</f>
        <v>0.36415915920980296</v>
      </c>
      <c r="E28" s="128"/>
    </row>
    <row r="29" spans="1:5" ht="17.25">
      <c r="A29" s="298" t="s">
        <v>74</v>
      </c>
      <c r="B29" s="296">
        <v>946.6041</v>
      </c>
      <c r="C29" s="296">
        <v>5294.244000000001</v>
      </c>
      <c r="D29" s="53">
        <f t="shared" si="1"/>
        <v>0.17879872933699315</v>
      </c>
      <c r="E29" s="128"/>
    </row>
    <row r="30" spans="1:5" ht="17.25">
      <c r="A30" s="298" t="s">
        <v>94</v>
      </c>
      <c r="B30" s="296">
        <v>893.5322</v>
      </c>
      <c r="C30" s="296">
        <v>4907.122399999999</v>
      </c>
      <c r="D30" s="53">
        <f t="shared" si="1"/>
        <v>0.18208883479246413</v>
      </c>
      <c r="E30" s="128"/>
    </row>
    <row r="31" spans="1:5" ht="17.25">
      <c r="A31" s="298" t="s">
        <v>156</v>
      </c>
      <c r="B31" s="296">
        <v>862.0418</v>
      </c>
      <c r="C31" s="296">
        <v>3853.4640000000004</v>
      </c>
      <c r="D31" s="53">
        <f t="shared" si="1"/>
        <v>0.22370568402870764</v>
      </c>
      <c r="E31" s="128"/>
    </row>
    <row r="32" spans="1:5" ht="17.25">
      <c r="A32" s="298" t="s">
        <v>133</v>
      </c>
      <c r="B32" s="296">
        <v>819.42</v>
      </c>
      <c r="C32" s="296">
        <v>1920.63</v>
      </c>
      <c r="D32" s="53">
        <f t="shared" si="1"/>
        <v>0.4266412583371081</v>
      </c>
      <c r="E32" s="128"/>
    </row>
    <row r="33" spans="1:5" ht="17.25">
      <c r="A33" s="298" t="s">
        <v>246</v>
      </c>
      <c r="B33" s="296">
        <v>771.1835</v>
      </c>
      <c r="C33" s="296">
        <v>3633.1934</v>
      </c>
      <c r="D33" s="53">
        <f t="shared" si="1"/>
        <v>0.21226051440036195</v>
      </c>
      <c r="E33" s="128"/>
    </row>
    <row r="34" spans="1:5" ht="17.25">
      <c r="A34" s="298" t="s">
        <v>98</v>
      </c>
      <c r="B34" s="296">
        <v>574.4761</v>
      </c>
      <c r="C34" s="296">
        <v>3142.0396</v>
      </c>
      <c r="D34" s="53">
        <f t="shared" si="1"/>
        <v>0.18283541047668525</v>
      </c>
      <c r="E34" s="128"/>
    </row>
    <row r="35" spans="1:8" ht="17.25">
      <c r="A35" s="298" t="s">
        <v>76</v>
      </c>
      <c r="B35" s="296">
        <v>531.0674</v>
      </c>
      <c r="C35" s="296">
        <v>7135.754600000001</v>
      </c>
      <c r="D35" s="53">
        <f t="shared" si="1"/>
        <v>0.07442343939350156</v>
      </c>
      <c r="E35" s="128"/>
      <c r="G35" s="55"/>
      <c r="H35" s="125"/>
    </row>
    <row r="36" spans="1:8" ht="17.25">
      <c r="A36" s="298" t="s">
        <v>247</v>
      </c>
      <c r="B36" s="296">
        <v>396.9159</v>
      </c>
      <c r="C36" s="296">
        <v>2217.1367</v>
      </c>
      <c r="D36" s="53">
        <f t="shared" si="1"/>
        <v>0.17902184380421832</v>
      </c>
      <c r="E36" s="128"/>
      <c r="G36" s="221"/>
      <c r="H36" s="124"/>
    </row>
    <row r="37" spans="1:8" ht="17.25">
      <c r="A37" s="299" t="s">
        <v>6</v>
      </c>
      <c r="B37" s="52">
        <f>+B38-SUM(B27:B36)</f>
        <v>1965.2105000000029</v>
      </c>
      <c r="C37" s="52">
        <f>+C38-SUM(C27:C36)</f>
        <v>32253.184100000013</v>
      </c>
      <c r="D37" s="53">
        <f t="shared" si="1"/>
        <v>0.06093074388894218</v>
      </c>
      <c r="E37" s="128"/>
      <c r="G37" s="125"/>
      <c r="H37" s="125"/>
    </row>
    <row r="38" spans="1:8" ht="17.25">
      <c r="A38" s="241" t="s">
        <v>2</v>
      </c>
      <c r="B38" s="297">
        <v>10301.236700000003</v>
      </c>
      <c r="C38" s="297">
        <v>77220.90290000002</v>
      </c>
      <c r="D38" s="53">
        <f t="shared" si="1"/>
        <v>0.1333995888825589</v>
      </c>
      <c r="E38" s="128"/>
      <c r="G38" s="125"/>
      <c r="H38" s="125"/>
    </row>
    <row r="39" spans="1:8" ht="17.25">
      <c r="A39" s="399" t="s">
        <v>386</v>
      </c>
      <c r="B39" s="399"/>
      <c r="C39" s="399"/>
      <c r="D39" s="399"/>
      <c r="E39" s="399"/>
      <c r="F39" s="399"/>
      <c r="G39" s="125"/>
      <c r="H39" s="125"/>
    </row>
    <row r="40" spans="1:3" ht="17.25">
      <c r="A40" s="54"/>
      <c r="B40" s="193"/>
      <c r="C40" s="193"/>
    </row>
    <row r="41" ht="17.25">
      <c r="A41" s="55" t="s">
        <v>339</v>
      </c>
    </row>
    <row r="42" spans="1:4" ht="17.25">
      <c r="A42" s="233" t="s">
        <v>77</v>
      </c>
      <c r="B42" s="46" t="s">
        <v>15</v>
      </c>
      <c r="C42" s="46" t="s">
        <v>72</v>
      </c>
      <c r="D42" s="46" t="s">
        <v>66</v>
      </c>
    </row>
    <row r="43" spans="1:4" ht="17.25">
      <c r="A43" s="233" t="s">
        <v>14</v>
      </c>
      <c r="B43" s="234">
        <f>+B49+B55</f>
        <v>52617.100000000006</v>
      </c>
      <c r="C43" s="234">
        <f>+C49+C55</f>
        <v>135907.74999999994</v>
      </c>
      <c r="D43" s="53">
        <f>+B43/C43</f>
        <v>0.3871530505066858</v>
      </c>
    </row>
    <row r="44" spans="1:4" ht="17.25">
      <c r="A44" s="400" t="s">
        <v>78</v>
      </c>
      <c r="B44" s="401"/>
      <c r="C44" s="401"/>
      <c r="D44" s="402"/>
    </row>
    <row r="45" spans="1:4" ht="24" customHeight="1">
      <c r="A45" s="57" t="s">
        <v>100</v>
      </c>
      <c r="B45" s="300">
        <v>15195.42</v>
      </c>
      <c r="C45" s="300">
        <v>41155.97</v>
      </c>
      <c r="D45" s="53">
        <f>+B45/C45</f>
        <v>0.36921545039516745</v>
      </c>
    </row>
    <row r="46" spans="1:6" ht="17.25" customHeight="1">
      <c r="A46" s="57" t="s">
        <v>134</v>
      </c>
      <c r="B46" s="300">
        <v>6035.69</v>
      </c>
      <c r="C46" s="300">
        <v>10056.119999999999</v>
      </c>
      <c r="D46" s="53">
        <f aca="true" t="shared" si="2" ref="D46:D55">+B46/C46</f>
        <v>0.6002006738185305</v>
      </c>
      <c r="E46" s="232"/>
      <c r="F46" s="232"/>
    </row>
    <row r="47" spans="1:4" ht="17.25">
      <c r="A47" s="57" t="s">
        <v>158</v>
      </c>
      <c r="B47" s="300">
        <v>4902.94</v>
      </c>
      <c r="C47" s="300">
        <v>11702.929999999998</v>
      </c>
      <c r="D47" s="53">
        <f t="shared" si="2"/>
        <v>0.41894978437023894</v>
      </c>
    </row>
    <row r="48" spans="1:4" s="56" customFormat="1" ht="17.25">
      <c r="A48" s="235" t="s">
        <v>340</v>
      </c>
      <c r="B48" s="48">
        <f>+B49-SUM(B45:B47)</f>
        <v>11968.380000000008</v>
      </c>
      <c r="C48" s="48">
        <f>+C49-SUM(C45:C47)</f>
        <v>36857.64999999993</v>
      </c>
      <c r="D48" s="53">
        <f t="shared" si="2"/>
        <v>0.3247190203390621</v>
      </c>
    </row>
    <row r="49" spans="1:4" ht="17.25">
      <c r="A49" s="235" t="s">
        <v>2</v>
      </c>
      <c r="B49" s="300">
        <v>38102.43000000001</v>
      </c>
      <c r="C49" s="300">
        <v>99772.66999999993</v>
      </c>
      <c r="D49" s="53">
        <f t="shared" si="2"/>
        <v>0.3818924561204991</v>
      </c>
    </row>
    <row r="50" spans="1:4" ht="31.5" customHeight="1">
      <c r="A50" s="236" t="s">
        <v>79</v>
      </c>
      <c r="B50" s="58"/>
      <c r="C50" s="58"/>
      <c r="D50" s="53"/>
    </row>
    <row r="51" spans="1:4" ht="17.25">
      <c r="A51" s="59" t="s">
        <v>102</v>
      </c>
      <c r="B51" s="301">
        <v>7600.65</v>
      </c>
      <c r="C51" s="301">
        <v>15161.98</v>
      </c>
      <c r="D51" s="53">
        <f t="shared" si="2"/>
        <v>0.5012966644198185</v>
      </c>
    </row>
    <row r="52" spans="1:7" ht="17.25">
      <c r="A52" s="47" t="s">
        <v>101</v>
      </c>
      <c r="B52" s="301">
        <v>3884.05</v>
      </c>
      <c r="C52" s="301">
        <v>11297.15</v>
      </c>
      <c r="D52" s="53">
        <f t="shared" si="2"/>
        <v>0.34380795156300487</v>
      </c>
      <c r="G52" s="120"/>
    </row>
    <row r="53" spans="1:7" ht="17.25">
      <c r="A53" s="57" t="s">
        <v>157</v>
      </c>
      <c r="B53" s="301">
        <v>576.71</v>
      </c>
      <c r="C53" s="301">
        <v>621.19</v>
      </c>
      <c r="D53" s="53">
        <f t="shared" si="2"/>
        <v>0.9283954989616703</v>
      </c>
      <c r="G53" s="120"/>
    </row>
    <row r="54" spans="1:7" ht="17.25">
      <c r="A54" s="235" t="s">
        <v>340</v>
      </c>
      <c r="B54" s="48">
        <f>+B55-SUM(B51:B53)</f>
        <v>2453.26</v>
      </c>
      <c r="C54" s="48">
        <f>+C55-SUM(C51:C53)</f>
        <v>9054.760000000013</v>
      </c>
      <c r="D54" s="53">
        <f t="shared" si="2"/>
        <v>0.27093594971042817</v>
      </c>
      <c r="G54" s="120"/>
    </row>
    <row r="55" spans="1:7" ht="17.25">
      <c r="A55" s="235" t="s">
        <v>2</v>
      </c>
      <c r="B55" s="301">
        <v>14514.67</v>
      </c>
      <c r="C55" s="301">
        <v>36135.08000000001</v>
      </c>
      <c r="D55" s="53">
        <f t="shared" si="2"/>
        <v>0.4016780923136187</v>
      </c>
      <c r="G55" s="120"/>
    </row>
    <row r="56" spans="1:7" ht="31.5" customHeight="1">
      <c r="A56" s="403" t="s">
        <v>387</v>
      </c>
      <c r="B56" s="403"/>
      <c r="C56" s="403"/>
      <c r="D56" s="403"/>
      <c r="G56" s="120"/>
    </row>
    <row r="57" spans="1:7" ht="17.25">
      <c r="A57" s="42" t="s">
        <v>54</v>
      </c>
      <c r="G57" s="120"/>
    </row>
    <row r="58" spans="1:7" ht="17.25">
      <c r="A58" s="42"/>
      <c r="G58" s="120"/>
    </row>
    <row r="59" ht="17.25">
      <c r="A59" s="42" t="s">
        <v>75</v>
      </c>
    </row>
    <row r="60" ht="17.25">
      <c r="A60" s="42"/>
    </row>
    <row r="61" ht="17.25">
      <c r="A61" s="42" t="s">
        <v>303</v>
      </c>
    </row>
    <row r="62" spans="1:6" ht="34.5">
      <c r="A62" s="46" t="s">
        <v>43</v>
      </c>
      <c r="B62" s="46" t="s">
        <v>382</v>
      </c>
      <c r="C62" s="46" t="s">
        <v>383</v>
      </c>
      <c r="D62" s="46" t="s">
        <v>66</v>
      </c>
      <c r="E62" s="124"/>
      <c r="F62" s="124"/>
    </row>
    <row r="63" spans="1:6" ht="17.25">
      <c r="A63" s="47" t="s">
        <v>135</v>
      </c>
      <c r="B63" s="294">
        <v>23083</v>
      </c>
      <c r="C63" s="294">
        <v>26242</v>
      </c>
      <c r="D63" s="242">
        <f>+B63/C63</f>
        <v>0.8796204557579452</v>
      </c>
      <c r="E63" s="128"/>
      <c r="F63" s="128"/>
    </row>
    <row r="64" spans="1:6" ht="17.25">
      <c r="A64" s="47" t="s">
        <v>305</v>
      </c>
      <c r="B64" s="294">
        <v>22114</v>
      </c>
      <c r="C64" s="294">
        <v>73857</v>
      </c>
      <c r="D64" s="242">
        <f aca="true" t="shared" si="3" ref="D64:D83">+B64/C64</f>
        <v>0.29941643987705974</v>
      </c>
      <c r="E64" s="128"/>
      <c r="F64" s="128"/>
    </row>
    <row r="65" spans="1:6" ht="17.25">
      <c r="A65" s="47" t="s">
        <v>304</v>
      </c>
      <c r="B65" s="294">
        <v>14777</v>
      </c>
      <c r="C65" s="294">
        <v>195403</v>
      </c>
      <c r="D65" s="242">
        <f t="shared" si="3"/>
        <v>0.07562319923440275</v>
      </c>
      <c r="E65" s="128"/>
      <c r="F65" s="128"/>
    </row>
    <row r="66" spans="1:6" ht="17.25">
      <c r="A66" s="47" t="s">
        <v>307</v>
      </c>
      <c r="B66" s="294">
        <v>7133</v>
      </c>
      <c r="C66" s="294">
        <v>27302</v>
      </c>
      <c r="D66" s="242">
        <f t="shared" si="3"/>
        <v>0.26126291114204087</v>
      </c>
      <c r="E66" s="128"/>
      <c r="F66" s="128"/>
    </row>
    <row r="67" spans="1:6" ht="17.25">
      <c r="A67" s="47" t="s">
        <v>237</v>
      </c>
      <c r="B67" s="294">
        <v>6149</v>
      </c>
      <c r="C67" s="294">
        <v>10248</v>
      </c>
      <c r="D67" s="242">
        <f t="shared" si="3"/>
        <v>0.6000195160031225</v>
      </c>
      <c r="E67" s="128"/>
      <c r="F67" s="128"/>
    </row>
    <row r="68" spans="1:6" ht="17.25">
      <c r="A68" s="47" t="s">
        <v>240</v>
      </c>
      <c r="B68" s="294">
        <v>4602</v>
      </c>
      <c r="C68" s="294">
        <v>41811</v>
      </c>
      <c r="D68" s="242">
        <f t="shared" si="3"/>
        <v>0.11006672885125923</v>
      </c>
      <c r="E68" s="128"/>
      <c r="F68" s="128"/>
    </row>
    <row r="69" spans="1:6" ht="17.25">
      <c r="A69" s="47" t="s">
        <v>243</v>
      </c>
      <c r="B69" s="294">
        <v>4298</v>
      </c>
      <c r="C69" s="294">
        <v>9874</v>
      </c>
      <c r="D69" s="242">
        <f t="shared" si="3"/>
        <v>0.43528458578083856</v>
      </c>
      <c r="E69" s="128"/>
      <c r="F69" s="128"/>
    </row>
    <row r="70" spans="1:6" ht="17.25">
      <c r="A70" s="47" t="s">
        <v>306</v>
      </c>
      <c r="B70" s="294">
        <v>3534</v>
      </c>
      <c r="C70" s="294">
        <v>12919</v>
      </c>
      <c r="D70" s="242">
        <f t="shared" si="3"/>
        <v>0.2735505844105581</v>
      </c>
      <c r="E70" s="128"/>
      <c r="F70" s="128"/>
    </row>
    <row r="71" spans="1:6" ht="17.25">
      <c r="A71" s="47" t="s">
        <v>95</v>
      </c>
      <c r="B71" s="294">
        <v>3132</v>
      </c>
      <c r="C71" s="294">
        <v>74617</v>
      </c>
      <c r="D71" s="242">
        <f t="shared" si="3"/>
        <v>0.04197434900893898</v>
      </c>
      <c r="E71" s="128"/>
      <c r="F71" s="128"/>
    </row>
    <row r="72" spans="1:6" ht="17.25">
      <c r="A72" s="47" t="s">
        <v>308</v>
      </c>
      <c r="B72" s="294">
        <v>2367</v>
      </c>
      <c r="C72" s="294">
        <v>6571</v>
      </c>
      <c r="D72" s="242">
        <f t="shared" si="3"/>
        <v>0.36021914472683003</v>
      </c>
      <c r="E72" s="128"/>
      <c r="F72" s="128"/>
    </row>
    <row r="73" spans="1:6" ht="17.25">
      <c r="A73" s="47" t="s">
        <v>309</v>
      </c>
      <c r="B73" s="294">
        <v>941</v>
      </c>
      <c r="C73" s="294">
        <v>3228</v>
      </c>
      <c r="D73" s="242">
        <f t="shared" si="3"/>
        <v>0.29151177199504336</v>
      </c>
      <c r="E73" s="128"/>
      <c r="F73" s="128"/>
    </row>
    <row r="74" spans="1:6" ht="17.25">
      <c r="A74" s="47" t="s">
        <v>241</v>
      </c>
      <c r="B74" s="294">
        <v>782</v>
      </c>
      <c r="C74" s="294">
        <v>2396</v>
      </c>
      <c r="D74" s="242">
        <f t="shared" si="3"/>
        <v>0.32637729549248745</v>
      </c>
      <c r="E74" s="128"/>
      <c r="F74" s="128"/>
    </row>
    <row r="75" spans="1:6" ht="17.25">
      <c r="A75" s="47" t="s">
        <v>238</v>
      </c>
      <c r="B75" s="294">
        <v>397</v>
      </c>
      <c r="C75" s="294">
        <v>1731</v>
      </c>
      <c r="D75" s="242">
        <f t="shared" si="3"/>
        <v>0.2293471981513576</v>
      </c>
      <c r="E75" s="128"/>
      <c r="F75" s="128"/>
    </row>
    <row r="76" spans="1:6" ht="17.25">
      <c r="A76" s="47" t="s">
        <v>384</v>
      </c>
      <c r="B76" s="294">
        <v>266</v>
      </c>
      <c r="C76" s="294">
        <v>21456</v>
      </c>
      <c r="D76" s="242">
        <f t="shared" si="3"/>
        <v>0.012397464578672633</v>
      </c>
      <c r="E76" s="128"/>
      <c r="F76" s="128"/>
    </row>
    <row r="77" spans="1:6" ht="17.25">
      <c r="A77" s="47" t="s">
        <v>385</v>
      </c>
      <c r="B77" s="294">
        <v>250</v>
      </c>
      <c r="C77" s="294">
        <v>625</v>
      </c>
      <c r="D77" s="242">
        <f t="shared" si="3"/>
        <v>0.4</v>
      </c>
      <c r="E77" s="128"/>
      <c r="F77" s="128"/>
    </row>
    <row r="78" spans="1:6" ht="17.25">
      <c r="A78" s="47" t="s">
        <v>344</v>
      </c>
      <c r="B78" s="294">
        <v>245</v>
      </c>
      <c r="C78" s="294">
        <v>48166</v>
      </c>
      <c r="D78" s="242">
        <f t="shared" si="3"/>
        <v>0.005086575592741768</v>
      </c>
      <c r="E78" s="128"/>
      <c r="F78" s="128"/>
    </row>
    <row r="79" spans="1:6" ht="17.25">
      <c r="A79" s="47" t="s">
        <v>239</v>
      </c>
      <c r="B79" s="294">
        <v>244</v>
      </c>
      <c r="C79" s="294">
        <v>897</v>
      </c>
      <c r="D79" s="242"/>
      <c r="E79" s="128"/>
      <c r="F79" s="128"/>
    </row>
    <row r="80" spans="1:6" ht="17.25">
      <c r="A80" s="47" t="s">
        <v>242</v>
      </c>
      <c r="B80" s="294">
        <v>203</v>
      </c>
      <c r="C80" s="294">
        <v>2037</v>
      </c>
      <c r="D80" s="242"/>
      <c r="E80" s="128"/>
      <c r="F80" s="128"/>
    </row>
    <row r="81" spans="1:6" ht="17.25">
      <c r="A81" s="47" t="s">
        <v>310</v>
      </c>
      <c r="B81" s="294">
        <v>197</v>
      </c>
      <c r="C81" s="294">
        <v>7149</v>
      </c>
      <c r="D81" s="242">
        <f t="shared" si="3"/>
        <v>0.02755630158064065</v>
      </c>
      <c r="E81" s="128"/>
      <c r="F81" s="128"/>
    </row>
    <row r="82" spans="1:6" ht="17.25">
      <c r="A82" s="47" t="s">
        <v>311</v>
      </c>
      <c r="B82" s="48"/>
      <c r="C82" s="48">
        <f>+C83-SUM(C63:C81)</f>
        <v>54576</v>
      </c>
      <c r="D82" s="242">
        <f t="shared" si="3"/>
        <v>0</v>
      </c>
      <c r="E82" s="128"/>
      <c r="F82" s="128"/>
    </row>
    <row r="83" spans="1:6" ht="17.25">
      <c r="A83" s="50" t="s">
        <v>2</v>
      </c>
      <c r="B83" s="295">
        <v>94714</v>
      </c>
      <c r="C83" s="295">
        <v>621105</v>
      </c>
      <c r="D83" s="243">
        <f t="shared" si="3"/>
        <v>0.15249273472279246</v>
      </c>
      <c r="E83" s="128"/>
      <c r="F83" s="128"/>
    </row>
    <row r="84" spans="1:6" ht="17.25" customHeight="1">
      <c r="A84" s="45" t="s">
        <v>236</v>
      </c>
      <c r="B84" s="191"/>
      <c r="C84" s="191"/>
      <c r="D84" s="191"/>
      <c r="E84" s="191"/>
      <c r="F84" s="191"/>
    </row>
    <row r="86" spans="1:6" ht="17.25">
      <c r="A86" s="42" t="s">
        <v>83</v>
      </c>
      <c r="D86" s="123"/>
      <c r="E86" s="123"/>
      <c r="F86" s="123"/>
    </row>
    <row r="87" spans="1:6" s="122" customFormat="1" ht="17.25">
      <c r="A87" s="46" t="s">
        <v>96</v>
      </c>
      <c r="B87" s="46" t="s">
        <v>15</v>
      </c>
      <c r="C87" s="46" t="s">
        <v>72</v>
      </c>
      <c r="D87" s="46" t="s">
        <v>66</v>
      </c>
      <c r="E87" s="124"/>
      <c r="F87" s="124"/>
    </row>
    <row r="88" spans="1:6" ht="17.25">
      <c r="A88" s="47" t="s">
        <v>136</v>
      </c>
      <c r="B88" s="300">
        <v>12960.1</v>
      </c>
      <c r="C88" s="300">
        <v>73005.6</v>
      </c>
      <c r="D88" s="53">
        <f>+B88/C88</f>
        <v>0.1775219983124582</v>
      </c>
      <c r="E88" s="125"/>
      <c r="F88" s="125"/>
    </row>
    <row r="89" spans="1:6" ht="17.25">
      <c r="A89" s="47" t="s">
        <v>137</v>
      </c>
      <c r="B89" s="300">
        <v>9680.5</v>
      </c>
      <c r="C89" s="300">
        <v>3633340.2</v>
      </c>
      <c r="D89" s="53">
        <f aca="true" t="shared" si="4" ref="D89:D95">+B89/C89</f>
        <v>0.0026643527627828517</v>
      </c>
      <c r="E89" s="129"/>
      <c r="F89" s="129"/>
    </row>
    <row r="90" spans="1:6" ht="17.25">
      <c r="A90" s="47" t="s">
        <v>97</v>
      </c>
      <c r="B90" s="300">
        <v>172737.1</v>
      </c>
      <c r="C90" s="300">
        <v>230870.5</v>
      </c>
      <c r="D90" s="53">
        <f t="shared" si="4"/>
        <v>0.748199098628885</v>
      </c>
      <c r="E90" s="129"/>
      <c r="F90" s="129"/>
    </row>
    <row r="91" spans="1:6" ht="17.25">
      <c r="A91" s="47" t="s">
        <v>139</v>
      </c>
      <c r="B91" s="300">
        <v>172505.9</v>
      </c>
      <c r="C91" s="300">
        <v>1654880.1</v>
      </c>
      <c r="D91" s="53">
        <f t="shared" si="4"/>
        <v>0.10424072414672216</v>
      </c>
      <c r="E91" s="129"/>
      <c r="F91" s="129"/>
    </row>
    <row r="92" spans="1:6" ht="17.25">
      <c r="A92" s="47" t="s">
        <v>84</v>
      </c>
      <c r="B92" s="300">
        <v>213631.3</v>
      </c>
      <c r="C92" s="300">
        <v>1628216.5</v>
      </c>
      <c r="D92" s="53">
        <f t="shared" si="4"/>
        <v>0.13120570882312027</v>
      </c>
      <c r="E92" s="123"/>
      <c r="F92" s="123"/>
    </row>
    <row r="93" spans="1:6" ht="17.25">
      <c r="A93" s="47" t="s">
        <v>138</v>
      </c>
      <c r="B93" s="48"/>
      <c r="C93" s="300">
        <v>3504793.4</v>
      </c>
      <c r="D93" s="53">
        <f t="shared" si="4"/>
        <v>0</v>
      </c>
      <c r="E93" s="124"/>
      <c r="F93" s="124"/>
    </row>
    <row r="94" spans="1:6" ht="17.25">
      <c r="A94" s="47" t="s">
        <v>6</v>
      </c>
      <c r="B94" s="60" t="s">
        <v>19</v>
      </c>
      <c r="C94" s="48">
        <f>+C95-SUM(C88:C93)</f>
        <v>3908672.8999999985</v>
      </c>
      <c r="D94" s="53"/>
      <c r="E94" s="127"/>
      <c r="F94" s="128"/>
    </row>
    <row r="95" spans="1:6" ht="17.25">
      <c r="A95" s="50" t="s">
        <v>2</v>
      </c>
      <c r="B95" s="51">
        <f>SUM(B88:B94)</f>
        <v>581514.8999999999</v>
      </c>
      <c r="C95" s="349">
        <v>14633779.2</v>
      </c>
      <c r="D95" s="194">
        <f t="shared" si="4"/>
        <v>0.03973784844314174</v>
      </c>
      <c r="E95" s="127"/>
      <c r="F95" s="128"/>
    </row>
    <row r="96" spans="1:6" ht="17.25" customHeight="1">
      <c r="A96" s="396" t="s">
        <v>435</v>
      </c>
      <c r="B96" s="396"/>
      <c r="C96" s="396"/>
      <c r="D96" s="396"/>
      <c r="E96" s="396"/>
      <c r="F96" s="396"/>
    </row>
    <row r="98" spans="1:6" ht="17.25">
      <c r="A98" s="42" t="s">
        <v>434</v>
      </c>
      <c r="D98" s="123"/>
      <c r="E98" s="123"/>
      <c r="F98" s="123"/>
    </row>
    <row r="99" spans="1:6" ht="17.25">
      <c r="A99" s="46" t="s">
        <v>96</v>
      </c>
      <c r="B99" s="46" t="s">
        <v>15</v>
      </c>
      <c r="C99" s="46" t="s">
        <v>72</v>
      </c>
      <c r="D99" s="46" t="s">
        <v>66</v>
      </c>
      <c r="E99" s="124"/>
      <c r="F99" s="124"/>
    </row>
    <row r="100" spans="1:9" ht="17.25">
      <c r="A100" s="47" t="s">
        <v>86</v>
      </c>
      <c r="B100" s="348">
        <v>305956</v>
      </c>
      <c r="C100" s="348">
        <v>1277081</v>
      </c>
      <c r="D100" s="226">
        <f aca="true" t="shared" si="5" ref="D100:D105">+B100/C100</f>
        <v>0.23957446708548635</v>
      </c>
      <c r="E100" s="126"/>
      <c r="F100" s="126"/>
      <c r="G100"/>
      <c r="H100" s="227"/>
      <c r="I100" s="227"/>
    </row>
    <row r="101" spans="1:9" ht="17.25">
      <c r="A101" s="47" t="s">
        <v>85</v>
      </c>
      <c r="B101" s="348">
        <v>47256</v>
      </c>
      <c r="C101" s="348">
        <v>588543</v>
      </c>
      <c r="D101" s="226">
        <f t="shared" si="5"/>
        <v>0.0802931986277978</v>
      </c>
      <c r="E101" s="125"/>
      <c r="F101" s="125"/>
      <c r="G101"/>
      <c r="H101" s="227"/>
      <c r="I101" s="227"/>
    </row>
    <row r="102" spans="1:9" ht="17.25">
      <c r="A102" s="47" t="s">
        <v>312</v>
      </c>
      <c r="B102" s="348">
        <v>2615</v>
      </c>
      <c r="C102" s="348">
        <v>270076</v>
      </c>
      <c r="D102" s="226">
        <f t="shared" si="5"/>
        <v>0.009682459752069788</v>
      </c>
      <c r="E102" s="129"/>
      <c r="F102" s="129"/>
      <c r="G102"/>
      <c r="H102" s="227"/>
      <c r="I102" s="227"/>
    </row>
    <row r="103" spans="1:9" ht="17.25">
      <c r="A103" s="47" t="s">
        <v>301</v>
      </c>
      <c r="B103" s="47">
        <v>237</v>
      </c>
      <c r="C103" s="348">
        <v>16567</v>
      </c>
      <c r="D103" s="226">
        <f t="shared" si="5"/>
        <v>0.014305547172089093</v>
      </c>
      <c r="E103" s="129"/>
      <c r="F103" s="129"/>
      <c r="G103"/>
      <c r="H103" s="227"/>
      <c r="I103" s="227"/>
    </row>
    <row r="104" spans="1:9" ht="17.25">
      <c r="A104" s="47" t="s">
        <v>87</v>
      </c>
      <c r="B104" s="48">
        <f>+B105-SUM(B100:B103)</f>
        <v>4004</v>
      </c>
      <c r="C104" s="48">
        <f>+C105-SUM(C100:C103)</f>
        <v>137258</v>
      </c>
      <c r="D104" s="226">
        <f t="shared" si="5"/>
        <v>0.02917134156114762</v>
      </c>
      <c r="E104" s="123"/>
      <c r="F104" s="123"/>
      <c r="G104"/>
      <c r="H104" s="227"/>
      <c r="I104" s="227"/>
    </row>
    <row r="105" spans="1:9" ht="17.25">
      <c r="A105" s="50" t="s">
        <v>2</v>
      </c>
      <c r="B105" s="347">
        <v>360068</v>
      </c>
      <c r="C105" s="347">
        <v>2289525</v>
      </c>
      <c r="D105" s="195">
        <f t="shared" si="5"/>
        <v>0.1572675554973193</v>
      </c>
      <c r="E105" s="123"/>
      <c r="F105" s="123"/>
      <c r="I105" s="227"/>
    </row>
    <row r="106" spans="1:9" ht="17.25">
      <c r="A106" s="396" t="s">
        <v>435</v>
      </c>
      <c r="B106" s="396"/>
      <c r="C106" s="396"/>
      <c r="D106" s="396"/>
      <c r="E106" s="396"/>
      <c r="F106" s="396"/>
      <c r="I106" s="227"/>
    </row>
    <row r="107" ht="17.25">
      <c r="I107" s="227"/>
    </row>
    <row r="108" ht="17.25">
      <c r="I108" s="227"/>
    </row>
    <row r="109" ht="17.25">
      <c r="I109" s="227"/>
    </row>
  </sheetData>
  <sheetProtection/>
  <mergeCells count="7">
    <mergeCell ref="A106:F106"/>
    <mergeCell ref="A96:F96"/>
    <mergeCell ref="A5:F6"/>
    <mergeCell ref="A22:F22"/>
    <mergeCell ref="A39:F39"/>
    <mergeCell ref="A44:D44"/>
    <mergeCell ref="A56:D56"/>
  </mergeCells>
  <printOptions horizontalCentered="1"/>
  <pageMargins left="0.5905511811023623" right="0.5905511811023623" top="0.5905511811023623" bottom="0.5905511811023623" header="0.31496062992125984" footer="0.31496062992125984"/>
  <pageSetup horizontalDpi="600" verticalDpi="600" orientation="portrait" scale="61" r:id="rId1"/>
  <headerFooter>
    <oddHeader>&amp;R&amp;12Región del Maule, Información Anual</oddHeader>
  </headerFooter>
  <rowBreaks count="2" manualBreakCount="2">
    <brk id="56" max="5" man="1"/>
    <brk id="106" max="5" man="1"/>
  </rowBreaks>
</worksheet>
</file>

<file path=xl/worksheets/sheet7.xml><?xml version="1.0" encoding="utf-8"?>
<worksheet xmlns="http://schemas.openxmlformats.org/spreadsheetml/2006/main" xmlns:r="http://schemas.openxmlformats.org/officeDocument/2006/relationships">
  <dimension ref="A1:Y100"/>
  <sheetViews>
    <sheetView showGridLines="0" view="pageBreakPreview" zoomScale="90" zoomScaleNormal="90" zoomScaleSheetLayoutView="90" zoomScalePageLayoutView="0" workbookViewId="0" topLeftCell="A79">
      <selection activeCell="A99" sqref="A99:F100"/>
    </sheetView>
  </sheetViews>
  <sheetFormatPr defaultColWidth="11.421875" defaultRowHeight="15"/>
  <cols>
    <col min="1" max="1" width="13.57421875" style="2" customWidth="1"/>
    <col min="2" max="2" width="15.8515625" style="2" bestFit="1" customWidth="1"/>
    <col min="3" max="3" width="14.8515625" style="2" customWidth="1"/>
    <col min="4" max="4" width="14.8515625" style="2" bestFit="1" customWidth="1"/>
    <col min="5" max="5" width="11.421875" style="2" customWidth="1"/>
    <col min="6" max="6" width="14.7109375" style="2" customWidth="1"/>
    <col min="7" max="10" width="11.421875" style="2" customWidth="1"/>
    <col min="11" max="11" width="12.421875" style="2" customWidth="1"/>
    <col min="12" max="12" width="12.28125" style="2" bestFit="1" customWidth="1"/>
    <col min="13" max="16384" width="11.421875" style="2" customWidth="1"/>
  </cols>
  <sheetData>
    <row r="1" ht="15">
      <c r="A1" s="1" t="s">
        <v>55</v>
      </c>
    </row>
    <row r="2" ht="15">
      <c r="A2" s="1"/>
    </row>
    <row r="3" ht="15">
      <c r="A3" s="27" t="s">
        <v>41</v>
      </c>
    </row>
    <row r="4" spans="2:13" ht="15" customHeight="1">
      <c r="B4" s="37"/>
      <c r="C4" s="37"/>
      <c r="D4" s="37"/>
      <c r="E4" s="37"/>
      <c r="F4" s="37"/>
      <c r="G4" s="37"/>
      <c r="H4" s="37"/>
      <c r="I4" s="37"/>
      <c r="J4" s="37"/>
      <c r="K4" s="37"/>
      <c r="L4" s="37"/>
      <c r="M4" s="37"/>
    </row>
    <row r="5" spans="1:13" ht="15" customHeight="1">
      <c r="A5" s="376" t="s">
        <v>229</v>
      </c>
      <c r="B5" s="376"/>
      <c r="C5" s="376"/>
      <c r="D5" s="376"/>
      <c r="E5" s="376"/>
      <c r="F5" s="376"/>
      <c r="G5" s="376"/>
      <c r="H5" s="376"/>
      <c r="I5" s="331"/>
      <c r="J5" s="331"/>
      <c r="K5" s="331"/>
      <c r="L5" s="331"/>
      <c r="M5" s="37"/>
    </row>
    <row r="6" spans="1:13" ht="15" customHeight="1">
      <c r="A6" s="376"/>
      <c r="B6" s="376"/>
      <c r="C6" s="376"/>
      <c r="D6" s="376"/>
      <c r="E6" s="376"/>
      <c r="F6" s="376"/>
      <c r="G6" s="376"/>
      <c r="H6" s="376"/>
      <c r="I6" s="331"/>
      <c r="J6" s="331"/>
      <c r="K6" s="331"/>
      <c r="L6" s="331"/>
      <c r="M6" s="37"/>
    </row>
    <row r="7" spans="1:13" ht="15" customHeight="1">
      <c r="A7" s="376"/>
      <c r="B7" s="376"/>
      <c r="C7" s="376"/>
      <c r="D7" s="376"/>
      <c r="E7" s="376"/>
      <c r="F7" s="376"/>
      <c r="G7" s="376"/>
      <c r="H7" s="376"/>
      <c r="I7" s="331"/>
      <c r="J7" s="331"/>
      <c r="K7" s="331"/>
      <c r="L7" s="331"/>
      <c r="M7" s="37"/>
    </row>
    <row r="8" spans="1:13" ht="15" customHeight="1">
      <c r="A8" s="376"/>
      <c r="B8" s="376"/>
      <c r="C8" s="376"/>
      <c r="D8" s="376"/>
      <c r="E8" s="376"/>
      <c r="F8" s="376"/>
      <c r="G8" s="376"/>
      <c r="H8" s="376"/>
      <c r="I8" s="331"/>
      <c r="J8" s="331"/>
      <c r="K8" s="331"/>
      <c r="L8" s="331"/>
      <c r="M8" s="37"/>
    </row>
    <row r="9" spans="1:13" ht="15" customHeight="1">
      <c r="A9" s="37"/>
      <c r="B9" s="37"/>
      <c r="C9" s="37"/>
      <c r="D9" s="37"/>
      <c r="E9" s="37"/>
      <c r="F9" s="37"/>
      <c r="G9" s="37"/>
      <c r="H9" s="37"/>
      <c r="I9" s="37"/>
      <c r="J9" s="37"/>
      <c r="K9" s="37"/>
      <c r="L9" s="37"/>
      <c r="M9" s="37"/>
    </row>
    <row r="10" ht="15">
      <c r="A10" s="1" t="s">
        <v>104</v>
      </c>
    </row>
    <row r="11" spans="1:4" ht="15">
      <c r="A11" s="4" t="s">
        <v>43</v>
      </c>
      <c r="B11" s="4" t="s">
        <v>15</v>
      </c>
      <c r="C11" s="4" t="s">
        <v>72</v>
      </c>
      <c r="D11" s="4" t="s">
        <v>66</v>
      </c>
    </row>
    <row r="12" spans="1:4" ht="15">
      <c r="A12" s="30" t="s">
        <v>53</v>
      </c>
      <c r="B12" s="5">
        <v>265780</v>
      </c>
      <c r="C12" s="5">
        <v>3789697</v>
      </c>
      <c r="D12" s="31">
        <f>B12/C12</f>
        <v>0.07013225595608304</v>
      </c>
    </row>
    <row r="13" spans="1:4" ht="15">
      <c r="A13" s="30" t="s">
        <v>49</v>
      </c>
      <c r="B13" s="5">
        <v>163870</v>
      </c>
      <c r="C13" s="5">
        <v>3938895</v>
      </c>
      <c r="D13" s="31">
        <f aca="true" t="shared" si="0" ref="D13:D19">B13/C13</f>
        <v>0.041603038415596254</v>
      </c>
    </row>
    <row r="14" spans="1:4" ht="15">
      <c r="A14" s="30" t="s">
        <v>52</v>
      </c>
      <c r="B14" s="5">
        <v>94271</v>
      </c>
      <c r="C14" s="5">
        <v>3292707</v>
      </c>
      <c r="D14" s="31">
        <f t="shared" si="0"/>
        <v>0.028630242532967556</v>
      </c>
    </row>
    <row r="15" spans="1:4" ht="15">
      <c r="A15" s="30" t="s">
        <v>88</v>
      </c>
      <c r="B15" s="5">
        <v>56072</v>
      </c>
      <c r="C15" s="5">
        <v>320740</v>
      </c>
      <c r="D15" s="31">
        <f t="shared" si="0"/>
        <v>0.17482072706865373</v>
      </c>
    </row>
    <row r="16" spans="1:4" ht="15">
      <c r="A16" s="30" t="s">
        <v>51</v>
      </c>
      <c r="B16" s="5">
        <v>45951</v>
      </c>
      <c r="C16" s="5">
        <v>738887</v>
      </c>
      <c r="D16" s="31">
        <f t="shared" si="0"/>
        <v>0.062189482288902094</v>
      </c>
    </row>
    <row r="17" spans="1:4" ht="15">
      <c r="A17" s="30" t="s">
        <v>50</v>
      </c>
      <c r="B17" s="5">
        <v>1687</v>
      </c>
      <c r="C17" s="5">
        <v>45582</v>
      </c>
      <c r="D17" s="31">
        <f t="shared" si="0"/>
        <v>0.0370102233337721</v>
      </c>
    </row>
    <row r="18" spans="1:4" ht="15">
      <c r="A18" s="30" t="s">
        <v>228</v>
      </c>
      <c r="B18" s="5">
        <v>149</v>
      </c>
      <c r="C18" s="5">
        <v>15463</v>
      </c>
      <c r="D18" s="31">
        <f t="shared" si="0"/>
        <v>0.009635905063700446</v>
      </c>
    </row>
    <row r="19" spans="1:4" ht="15">
      <c r="A19" s="30" t="s">
        <v>140</v>
      </c>
      <c r="B19" s="5">
        <v>922</v>
      </c>
      <c r="C19" s="5">
        <v>9915</v>
      </c>
      <c r="D19" s="31">
        <f t="shared" si="0"/>
        <v>0.0929904185577408</v>
      </c>
    </row>
    <row r="20" spans="1:12" ht="15">
      <c r="A20" s="404" t="s">
        <v>28</v>
      </c>
      <c r="B20" s="404"/>
      <c r="C20" s="404"/>
      <c r="D20" s="404"/>
      <c r="E20" s="404"/>
      <c r="F20" s="404"/>
      <c r="G20" s="404"/>
      <c r="H20" s="404"/>
      <c r="I20" s="332"/>
      <c r="J20" s="332"/>
      <c r="K20" s="332"/>
      <c r="L20" s="332"/>
    </row>
    <row r="21" spans="1:12" ht="15">
      <c r="A21" s="404"/>
      <c r="B21" s="404"/>
      <c r="C21" s="404"/>
      <c r="D21" s="404"/>
      <c r="E21" s="404"/>
      <c r="F21" s="404"/>
      <c r="G21" s="404"/>
      <c r="H21" s="404"/>
      <c r="I21" s="332"/>
      <c r="J21" s="332"/>
      <c r="K21" s="332"/>
      <c r="L21" s="332"/>
    </row>
    <row r="22" spans="1:12" ht="15">
      <c r="A22" s="62"/>
      <c r="B22" s="62"/>
      <c r="C22" s="62"/>
      <c r="D22" s="62"/>
      <c r="E22" s="62"/>
      <c r="F22" s="62"/>
      <c r="G22" s="62"/>
      <c r="H22" s="62"/>
      <c r="I22" s="332"/>
      <c r="J22" s="332"/>
      <c r="K22" s="332"/>
      <c r="L22" s="332"/>
    </row>
    <row r="23" ht="15">
      <c r="A23" s="1" t="s">
        <v>89</v>
      </c>
    </row>
    <row r="24" ht="15">
      <c r="A24" s="1"/>
    </row>
    <row r="25" ht="15">
      <c r="A25" s="1" t="s">
        <v>92</v>
      </c>
    </row>
    <row r="26" spans="1:4" ht="15">
      <c r="A26" s="4" t="s">
        <v>91</v>
      </c>
      <c r="B26" s="4" t="s">
        <v>15</v>
      </c>
      <c r="C26" s="4" t="s">
        <v>72</v>
      </c>
      <c r="D26" s="4" t="s">
        <v>66</v>
      </c>
    </row>
    <row r="27" spans="1:4" ht="15">
      <c r="A27" s="30">
        <v>2011</v>
      </c>
      <c r="B27" s="192">
        <v>7644.578</v>
      </c>
      <c r="C27" s="192">
        <v>190978.87</v>
      </c>
      <c r="D27" s="31">
        <v>0.040028396858772915</v>
      </c>
    </row>
    <row r="28" spans="1:4" ht="15">
      <c r="A28" s="30">
        <v>2012</v>
      </c>
      <c r="B28" s="192">
        <v>8982.902</v>
      </c>
      <c r="C28" s="192">
        <v>197570.622</v>
      </c>
      <c r="D28" s="31">
        <v>0.04546679009797317</v>
      </c>
    </row>
    <row r="29" spans="1:4" ht="15">
      <c r="A29" s="30">
        <v>2013</v>
      </c>
      <c r="B29" s="192">
        <v>9433.921</v>
      </c>
      <c r="C29" s="192">
        <v>206284.748</v>
      </c>
      <c r="D29" s="31">
        <v>0.04573251823736382</v>
      </c>
    </row>
    <row r="30" spans="1:4" ht="15">
      <c r="A30" s="30">
        <v>2014</v>
      </c>
      <c r="B30" s="192">
        <v>8949.383</v>
      </c>
      <c r="C30" s="192">
        <v>224110.98</v>
      </c>
      <c r="D30" s="31">
        <v>0.03993281810645779</v>
      </c>
    </row>
    <row r="31" spans="1:4" ht="15">
      <c r="A31" s="30">
        <v>2015</v>
      </c>
      <c r="B31" s="192">
        <v>8313.073</v>
      </c>
      <c r="C31" s="192">
        <v>225261</v>
      </c>
      <c r="D31" s="31">
        <f>+B31/C31</f>
        <v>0.036904182259689874</v>
      </c>
    </row>
    <row r="32" spans="1:4" ht="15">
      <c r="A32" s="30">
        <v>2016</v>
      </c>
      <c r="B32" s="192">
        <f>7765442/1000</f>
        <v>7765.442</v>
      </c>
      <c r="C32" s="192">
        <f>215267461/1000</f>
        <v>215267.461</v>
      </c>
      <c r="D32" s="31">
        <f>+B32/C32</f>
        <v>0.03607345933252773</v>
      </c>
    </row>
    <row r="33" spans="1:4" ht="15">
      <c r="A33" s="30">
        <v>2017</v>
      </c>
      <c r="B33" s="192">
        <v>6620.123</v>
      </c>
      <c r="C33" s="192">
        <v>199788.687</v>
      </c>
      <c r="D33" s="31">
        <f>+B33/C33</f>
        <v>0.03313562494156638</v>
      </c>
    </row>
    <row r="34" spans="1:4" ht="15">
      <c r="A34" s="30">
        <v>2018</v>
      </c>
      <c r="B34" s="192">
        <v>6089.339</v>
      </c>
      <c r="C34" s="192">
        <v>201102.57</v>
      </c>
      <c r="D34" s="31">
        <f>+B34/C34</f>
        <v>0.03027976718547157</v>
      </c>
    </row>
    <row r="35" spans="1:12" ht="15">
      <c r="A35" s="404" t="s">
        <v>90</v>
      </c>
      <c r="B35" s="404"/>
      <c r="C35" s="404"/>
      <c r="D35" s="404"/>
      <c r="E35" s="404"/>
      <c r="F35" s="404"/>
      <c r="G35" s="404"/>
      <c r="H35" s="404"/>
      <c r="I35" s="332"/>
      <c r="J35" s="332"/>
      <c r="K35" s="332"/>
      <c r="L35" s="332"/>
    </row>
    <row r="36" spans="1:12" ht="15">
      <c r="A36" s="198"/>
      <c r="B36" s="198"/>
      <c r="C36" s="198"/>
      <c r="D36" s="198"/>
      <c r="E36" s="198"/>
      <c r="F36" s="198"/>
      <c r="G36" s="198"/>
      <c r="H36" s="198"/>
      <c r="I36" s="332"/>
      <c r="J36" s="332"/>
      <c r="K36" s="332"/>
      <c r="L36" s="332"/>
    </row>
    <row r="37" spans="1:12" ht="15">
      <c r="A37" s="1" t="s">
        <v>253</v>
      </c>
      <c r="B37" s="1"/>
      <c r="C37" s="1"/>
      <c r="D37" s="1"/>
      <c r="E37" s="1"/>
      <c r="F37" s="1"/>
      <c r="G37"/>
      <c r="H37"/>
      <c r="I37" s="249"/>
      <c r="J37" s="249"/>
      <c r="K37" s="249"/>
      <c r="L37" s="249"/>
    </row>
    <row r="38" spans="1:12" ht="15" customHeight="1">
      <c r="A38" s="200" t="s">
        <v>15</v>
      </c>
      <c r="B38" s="413" t="s">
        <v>254</v>
      </c>
      <c r="C38" s="414"/>
      <c r="D38" s="414"/>
      <c r="E38" s="415"/>
      <c r="F38"/>
      <c r="G38"/>
      <c r="H38"/>
      <c r="I38" s="249"/>
      <c r="J38" s="249"/>
      <c r="K38" s="249"/>
      <c r="L38" s="249"/>
    </row>
    <row r="39" spans="1:12" ht="15">
      <c r="A39" s="202"/>
      <c r="B39" s="201">
        <v>2007</v>
      </c>
      <c r="C39" s="201">
        <v>2013</v>
      </c>
      <c r="D39" s="203">
        <v>2015</v>
      </c>
      <c r="E39" s="203">
        <v>2017</v>
      </c>
      <c r="F39"/>
      <c r="G39"/>
      <c r="H39"/>
      <c r="I39" s="249"/>
      <c r="J39" s="249"/>
      <c r="K39" s="249"/>
      <c r="L39" s="249"/>
    </row>
    <row r="40" spans="1:12" ht="15">
      <c r="A40" s="216" t="s">
        <v>169</v>
      </c>
      <c r="B40" s="217">
        <v>239298</v>
      </c>
      <c r="C40" s="217">
        <v>180236</v>
      </c>
      <c r="D40" s="217">
        <v>204318</v>
      </c>
      <c r="E40" s="244">
        <v>150238</v>
      </c>
      <c r="F40"/>
      <c r="G40"/>
      <c r="H40"/>
      <c r="I40" s="249"/>
      <c r="J40" s="249"/>
      <c r="K40" s="249"/>
      <c r="L40" s="249"/>
    </row>
    <row r="41" spans="1:12" ht="15">
      <c r="A41" s="206" t="s">
        <v>14</v>
      </c>
      <c r="B41" s="218">
        <v>3408419</v>
      </c>
      <c r="C41" s="219">
        <v>3007883</v>
      </c>
      <c r="D41" s="219">
        <v>2735857</v>
      </c>
      <c r="E41" s="245">
        <v>2890840</v>
      </c>
      <c r="F41"/>
      <c r="G41"/>
      <c r="H41"/>
      <c r="I41" s="249"/>
      <c r="J41" s="249"/>
      <c r="K41" s="249"/>
      <c r="L41" s="249"/>
    </row>
    <row r="42" spans="1:12" ht="27">
      <c r="A42" s="206" t="s">
        <v>250</v>
      </c>
      <c r="B42" s="208">
        <f>+B40/B41</f>
        <v>0.07020791751248893</v>
      </c>
      <c r="C42" s="208">
        <f>+C40/C41</f>
        <v>0.05992121369082508</v>
      </c>
      <c r="D42" s="208">
        <f>+D40/D41</f>
        <v>0.07468153489016421</v>
      </c>
      <c r="E42" s="208">
        <f>+E40/E41</f>
        <v>0.051970361555810765</v>
      </c>
      <c r="F42" s="209"/>
      <c r="G42" s="209"/>
      <c r="H42" s="209"/>
      <c r="I42" s="209"/>
      <c r="J42" s="209"/>
      <c r="K42" s="209"/>
      <c r="L42" s="209"/>
    </row>
    <row r="43" spans="1:12" ht="15">
      <c r="A43" s="8" t="s">
        <v>345</v>
      </c>
      <c r="B43" s="8"/>
      <c r="C43" s="8"/>
      <c r="D43" s="8"/>
      <c r="E43" s="8"/>
      <c r="F43" s="210"/>
      <c r="G43" s="210"/>
      <c r="H43" s="210"/>
      <c r="I43" s="210"/>
      <c r="J43" s="210"/>
      <c r="K43" s="210"/>
      <c r="L43" s="210"/>
    </row>
    <row r="44" spans="1:12" ht="15">
      <c r="A44" s="412" t="s">
        <v>90</v>
      </c>
      <c r="B44" s="412"/>
      <c r="C44" s="412"/>
      <c r="D44" s="412"/>
      <c r="E44" s="412"/>
      <c r="F44" s="412"/>
      <c r="G44" s="412"/>
      <c r="H44" s="412"/>
      <c r="I44" s="333"/>
      <c r="J44" s="333"/>
      <c r="K44" s="333"/>
      <c r="L44" s="333"/>
    </row>
    <row r="45" spans="1:12" ht="15">
      <c r="A45" s="1" t="s">
        <v>248</v>
      </c>
      <c r="B45" s="1"/>
      <c r="C45" s="1"/>
      <c r="D45" s="1"/>
      <c r="E45" s="1"/>
      <c r="F45"/>
      <c r="G45"/>
      <c r="H45"/>
      <c r="I45" s="249"/>
      <c r="J45" s="249"/>
      <c r="K45" s="249"/>
      <c r="L45" s="249"/>
    </row>
    <row r="46" spans="1:12" ht="15.75" customHeight="1">
      <c r="A46" s="200" t="s">
        <v>15</v>
      </c>
      <c r="B46" s="413" t="s">
        <v>249</v>
      </c>
      <c r="C46" s="414"/>
      <c r="D46" s="414"/>
      <c r="E46" s="414"/>
      <c r="F46" s="415"/>
      <c r="G46"/>
      <c r="H46"/>
      <c r="I46" s="249"/>
      <c r="J46" s="249"/>
      <c r="K46" s="249"/>
      <c r="L46" s="249"/>
    </row>
    <row r="47" spans="1:12" ht="15">
      <c r="A47" s="202"/>
      <c r="B47" s="201">
        <v>2007</v>
      </c>
      <c r="C47" s="201">
        <v>2010</v>
      </c>
      <c r="D47" s="201">
        <v>2013</v>
      </c>
      <c r="E47" s="203">
        <v>2015</v>
      </c>
      <c r="F47" s="203">
        <v>2017</v>
      </c>
      <c r="G47"/>
      <c r="H47"/>
      <c r="I47" s="249"/>
      <c r="J47" s="249"/>
      <c r="K47" s="249"/>
      <c r="L47" s="249"/>
    </row>
    <row r="48" spans="1:12" ht="15">
      <c r="A48" s="204" t="s">
        <v>169</v>
      </c>
      <c r="B48" s="205">
        <v>35045</v>
      </c>
      <c r="C48" s="205">
        <v>34742</v>
      </c>
      <c r="D48" s="205">
        <v>28824</v>
      </c>
      <c r="E48" s="205">
        <v>35157</v>
      </c>
      <c r="F48" s="205">
        <v>23779</v>
      </c>
      <c r="G48"/>
      <c r="H48"/>
      <c r="I48" s="249"/>
      <c r="J48" s="249"/>
      <c r="K48" s="249"/>
      <c r="L48" s="249"/>
    </row>
    <row r="49" spans="1:12" ht="15">
      <c r="A49" s="206" t="s">
        <v>14</v>
      </c>
      <c r="B49" s="207">
        <v>607940</v>
      </c>
      <c r="C49" s="207">
        <v>667052</v>
      </c>
      <c r="D49" s="207">
        <v>461645</v>
      </c>
      <c r="E49" s="207">
        <v>412538</v>
      </c>
      <c r="F49" s="207">
        <v>447141</v>
      </c>
      <c r="G49"/>
      <c r="H49"/>
      <c r="I49" s="249"/>
      <c r="J49" s="249"/>
      <c r="K49" s="249"/>
      <c r="L49" s="249"/>
    </row>
    <row r="50" spans="1:12" ht="27">
      <c r="A50" s="206" t="s">
        <v>250</v>
      </c>
      <c r="B50" s="208">
        <f>+B48/B49</f>
        <v>0.05764549133138139</v>
      </c>
      <c r="C50" s="208">
        <f>+C48/C49</f>
        <v>0.05208289608606226</v>
      </c>
      <c r="D50" s="208">
        <f>+D48/D49</f>
        <v>0.0624375873235928</v>
      </c>
      <c r="E50" s="208">
        <f>+E48/E49</f>
        <v>0.0852212402251429</v>
      </c>
      <c r="F50" s="208">
        <f>+F48/F49</f>
        <v>0.0531800930802588</v>
      </c>
      <c r="G50" s="209"/>
      <c r="H50" s="209"/>
      <c r="I50" s="209"/>
      <c r="J50" s="209"/>
      <c r="K50" s="209"/>
      <c r="L50" s="209"/>
    </row>
    <row r="51" spans="1:12" ht="15">
      <c r="A51" s="8" t="s">
        <v>315</v>
      </c>
      <c r="B51" s="8"/>
      <c r="C51" s="8"/>
      <c r="D51" s="8"/>
      <c r="E51" s="8"/>
      <c r="F51" s="210"/>
      <c r="G51" s="210"/>
      <c r="H51" s="210"/>
      <c r="I51" s="210"/>
      <c r="J51" s="210"/>
      <c r="K51" s="210"/>
      <c r="L51" s="210"/>
    </row>
    <row r="52" spans="1:12" ht="15">
      <c r="A52" s="412" t="s">
        <v>90</v>
      </c>
      <c r="B52" s="412"/>
      <c r="C52" s="412"/>
      <c r="D52" s="412"/>
      <c r="E52" s="412"/>
      <c r="F52" s="412"/>
      <c r="G52" s="412"/>
      <c r="H52" s="412"/>
      <c r="I52" s="333"/>
      <c r="J52" s="333"/>
      <c r="K52" s="333"/>
      <c r="L52" s="333"/>
    </row>
    <row r="53" spans="1:12" ht="15">
      <c r="A53" s="198"/>
      <c r="B53" s="198"/>
      <c r="C53" s="198"/>
      <c r="D53" s="198"/>
      <c r="E53" s="198"/>
      <c r="F53" s="198"/>
      <c r="G53" s="198"/>
      <c r="H53" s="198"/>
      <c r="I53" s="332"/>
      <c r="J53" s="332"/>
      <c r="K53" s="332"/>
      <c r="L53" s="332"/>
    </row>
    <row r="54" spans="1:12" ht="15">
      <c r="A54" s="1" t="s">
        <v>251</v>
      </c>
      <c r="B54" s="1"/>
      <c r="C54" s="1"/>
      <c r="D54" s="1"/>
      <c r="E54" s="1"/>
      <c r="F54" s="1"/>
      <c r="G54" s="1"/>
      <c r="H54" s="1"/>
      <c r="I54" s="1"/>
      <c r="J54" s="1"/>
      <c r="K54" s="1"/>
      <c r="L54" s="1"/>
    </row>
    <row r="55" spans="1:12" ht="15" customHeight="1">
      <c r="A55" s="200" t="s">
        <v>15</v>
      </c>
      <c r="B55" s="413" t="s">
        <v>252</v>
      </c>
      <c r="C55" s="414"/>
      <c r="D55" s="414"/>
      <c r="E55" s="414"/>
      <c r="F55" s="415"/>
      <c r="G55"/>
      <c r="H55"/>
      <c r="I55" s="249"/>
      <c r="J55" s="249"/>
      <c r="K55" s="249"/>
      <c r="L55" s="249"/>
    </row>
    <row r="56" spans="1:12" ht="15">
      <c r="A56" s="202"/>
      <c r="B56" s="201">
        <v>2007</v>
      </c>
      <c r="C56" s="201">
        <v>2010</v>
      </c>
      <c r="D56" s="201">
        <v>2013</v>
      </c>
      <c r="E56" s="203">
        <v>2015</v>
      </c>
      <c r="F56" s="203">
        <v>2017</v>
      </c>
      <c r="G56"/>
      <c r="H56"/>
      <c r="I56" s="249"/>
      <c r="J56" s="249"/>
      <c r="K56" s="249"/>
      <c r="L56" s="249"/>
    </row>
    <row r="57" spans="1:12" ht="15">
      <c r="A57" s="211" t="s">
        <v>169</v>
      </c>
      <c r="B57" s="212">
        <v>96743</v>
      </c>
      <c r="C57" s="212">
        <v>80404</v>
      </c>
      <c r="D57" s="212">
        <v>79615</v>
      </c>
      <c r="E57" s="212">
        <v>75693</v>
      </c>
      <c r="F57" s="212">
        <v>66780</v>
      </c>
      <c r="G57"/>
      <c r="H57"/>
      <c r="I57" s="249"/>
      <c r="J57" s="249"/>
      <c r="K57" s="249"/>
      <c r="L57" s="249"/>
    </row>
    <row r="58" spans="1:12" ht="15">
      <c r="A58" s="206" t="s">
        <v>14</v>
      </c>
      <c r="B58" s="213">
        <v>2863612</v>
      </c>
      <c r="C58" s="214">
        <v>2660373</v>
      </c>
      <c r="D58" s="215">
        <v>2428310</v>
      </c>
      <c r="E58" s="214">
        <v>2185449</v>
      </c>
      <c r="F58" s="214">
        <v>2037516</v>
      </c>
      <c r="G58"/>
      <c r="H58"/>
      <c r="I58" s="249"/>
      <c r="J58" s="249"/>
      <c r="K58" s="249"/>
      <c r="L58" s="249"/>
    </row>
    <row r="59" spans="1:12" ht="27">
      <c r="A59" s="206" t="s">
        <v>250</v>
      </c>
      <c r="B59" s="208">
        <f>+B57/B58</f>
        <v>0.0337835572696301</v>
      </c>
      <c r="C59" s="208">
        <f>+C57/C58</f>
        <v>0.030222829655841492</v>
      </c>
      <c r="D59" s="208">
        <f>+D57/D58</f>
        <v>0.03278617639428244</v>
      </c>
      <c r="E59" s="208">
        <f>+E57/E58</f>
        <v>0.03463498805051044</v>
      </c>
      <c r="F59" s="208">
        <f>+F57/F58</f>
        <v>0.032775202746874135</v>
      </c>
      <c r="G59" s="209"/>
      <c r="H59" s="209"/>
      <c r="I59" s="209"/>
      <c r="J59" s="209"/>
      <c r="K59" s="209"/>
      <c r="L59" s="209"/>
    </row>
    <row r="60" spans="1:12" ht="15">
      <c r="A60" s="8" t="s">
        <v>346</v>
      </c>
      <c r="B60" s="8"/>
      <c r="C60" s="8"/>
      <c r="D60" s="8"/>
      <c r="E60" s="8"/>
      <c r="F60" s="210"/>
      <c r="G60" s="210"/>
      <c r="H60" s="210"/>
      <c r="I60" s="210"/>
      <c r="J60" s="210"/>
      <c r="K60" s="210"/>
      <c r="L60" s="210"/>
    </row>
    <row r="61" spans="1:12" ht="15">
      <c r="A61" s="412" t="s">
        <v>90</v>
      </c>
      <c r="B61" s="412"/>
      <c r="C61" s="412"/>
      <c r="D61" s="412"/>
      <c r="E61" s="412"/>
      <c r="F61" s="412"/>
      <c r="G61" s="412"/>
      <c r="H61" s="412"/>
      <c r="I61" s="333"/>
      <c r="J61" s="333"/>
      <c r="K61" s="333"/>
      <c r="L61" s="333"/>
    </row>
    <row r="62" spans="1:12" ht="15">
      <c r="A62" s="199"/>
      <c r="B62" s="199"/>
      <c r="C62" s="199"/>
      <c r="D62" s="199"/>
      <c r="E62" s="199"/>
      <c r="F62" s="199"/>
      <c r="G62" s="199"/>
      <c r="H62" s="199"/>
      <c r="I62" s="333"/>
      <c r="J62" s="333"/>
      <c r="K62" s="333"/>
      <c r="L62" s="333"/>
    </row>
    <row r="63" ht="15">
      <c r="A63" s="1" t="s">
        <v>257</v>
      </c>
    </row>
    <row r="64" spans="1:4" ht="15">
      <c r="A64" s="406" t="s">
        <v>91</v>
      </c>
      <c r="B64" s="408" t="s">
        <v>388</v>
      </c>
      <c r="C64" s="409"/>
      <c r="D64" s="410"/>
    </row>
    <row r="65" spans="1:4" ht="15">
      <c r="A65" s="407"/>
      <c r="B65" s="302" t="s">
        <v>15</v>
      </c>
      <c r="C65" s="302" t="s">
        <v>72</v>
      </c>
      <c r="D65" s="302" t="s">
        <v>66</v>
      </c>
    </row>
    <row r="66" spans="1:4" ht="15">
      <c r="A66" s="30">
        <v>2017</v>
      </c>
      <c r="B66" s="32">
        <v>10.687704</v>
      </c>
      <c r="C66" s="228">
        <v>258.835824</v>
      </c>
      <c r="D66" s="6">
        <v>0.04129144039968749</v>
      </c>
    </row>
    <row r="67" spans="1:4" ht="15">
      <c r="A67" s="30">
        <v>2018</v>
      </c>
      <c r="B67" s="32">
        <v>7.954935</v>
      </c>
      <c r="C67" s="228">
        <v>171.526484</v>
      </c>
      <c r="D67" s="6">
        <v>0.046377298796610324</v>
      </c>
    </row>
    <row r="68" spans="1:12" ht="15">
      <c r="A68" s="404" t="s">
        <v>258</v>
      </c>
      <c r="B68" s="404"/>
      <c r="C68" s="404"/>
      <c r="D68" s="404"/>
      <c r="E68" s="404"/>
      <c r="F68" s="404"/>
      <c r="G68" s="411"/>
      <c r="H68" s="404"/>
      <c r="I68" s="332"/>
      <c r="J68" s="332"/>
      <c r="K68" s="332"/>
      <c r="L68" s="332"/>
    </row>
    <row r="69" spans="1:7" ht="15">
      <c r="A69" s="1"/>
      <c r="G69" s="119"/>
    </row>
    <row r="70" spans="1:7" ht="15">
      <c r="A70" s="1" t="s">
        <v>56</v>
      </c>
      <c r="G70" s="119"/>
    </row>
    <row r="71" spans="1:7" ht="15">
      <c r="A71" s="1"/>
      <c r="G71" s="119"/>
    </row>
    <row r="72" spans="1:7" ht="15">
      <c r="A72" s="1" t="s">
        <v>424</v>
      </c>
      <c r="G72" s="119"/>
    </row>
    <row r="73" spans="1:7" ht="30.75">
      <c r="A73" s="28" t="s">
        <v>57</v>
      </c>
      <c r="B73" s="184" t="s">
        <v>58</v>
      </c>
      <c r="G73" s="119"/>
    </row>
    <row r="74" spans="1:7" ht="15">
      <c r="A74" s="185" t="s">
        <v>159</v>
      </c>
      <c r="B74" s="32">
        <v>125144.77</v>
      </c>
      <c r="G74" s="119"/>
    </row>
    <row r="75" spans="1:13" ht="15">
      <c r="A75" s="185" t="s">
        <v>160</v>
      </c>
      <c r="B75" s="32">
        <v>91315.65000000001</v>
      </c>
      <c r="M75" s="61"/>
    </row>
    <row r="76" spans="1:2" ht="15">
      <c r="A76" s="185" t="s">
        <v>161</v>
      </c>
      <c r="B76" s="32">
        <v>86021.34</v>
      </c>
    </row>
    <row r="77" spans="1:2" ht="15">
      <c r="A77" s="185" t="s">
        <v>162</v>
      </c>
      <c r="B77" s="32">
        <v>3047.44</v>
      </c>
    </row>
    <row r="78" spans="1:2" ht="15">
      <c r="A78" s="186" t="s">
        <v>2</v>
      </c>
      <c r="B78" s="187">
        <v>305529.1999999999</v>
      </c>
    </row>
    <row r="79" spans="1:12" ht="15">
      <c r="A79" s="404" t="s">
        <v>28</v>
      </c>
      <c r="B79" s="404"/>
      <c r="C79" s="404"/>
      <c r="D79" s="404"/>
      <c r="E79" s="404"/>
      <c r="F79" s="404"/>
      <c r="G79" s="404"/>
      <c r="H79" s="404"/>
      <c r="I79" s="332"/>
      <c r="J79" s="332"/>
      <c r="K79" s="332"/>
      <c r="L79" s="332"/>
    </row>
    <row r="80" spans="1:12" ht="15">
      <c r="A80" s="404"/>
      <c r="B80" s="404"/>
      <c r="C80" s="404"/>
      <c r="D80" s="404"/>
      <c r="E80" s="404"/>
      <c r="F80" s="404"/>
      <c r="G80" s="404"/>
      <c r="H80" s="404"/>
      <c r="I80" s="332"/>
      <c r="J80" s="332"/>
      <c r="K80" s="332"/>
      <c r="L80" s="332"/>
    </row>
    <row r="81" spans="1:12" ht="15">
      <c r="A81" s="62"/>
      <c r="B81" s="62"/>
      <c r="C81" s="62"/>
      <c r="D81" s="62"/>
      <c r="E81" s="62"/>
      <c r="F81" s="62"/>
      <c r="G81" s="62"/>
      <c r="H81" s="62"/>
      <c r="I81" s="332"/>
      <c r="J81" s="332"/>
      <c r="K81" s="332"/>
      <c r="L81" s="332"/>
    </row>
    <row r="82" ht="15">
      <c r="A82" s="1" t="s">
        <v>425</v>
      </c>
    </row>
    <row r="83" spans="1:12" ht="46.5">
      <c r="A83" s="28" t="s">
        <v>45</v>
      </c>
      <c r="B83" s="28" t="s">
        <v>259</v>
      </c>
      <c r="C83" s="28" t="s">
        <v>260</v>
      </c>
      <c r="D83" s="28" t="s">
        <v>60</v>
      </c>
      <c r="E83" s="28" t="s">
        <v>261</v>
      </c>
      <c r="F83" s="28" t="s">
        <v>262</v>
      </c>
      <c r="G83" s="28" t="s">
        <v>263</v>
      </c>
      <c r="H83" s="28" t="s">
        <v>61</v>
      </c>
      <c r="I83" s="336"/>
      <c r="J83" s="336"/>
      <c r="K83" s="336"/>
      <c r="L83" s="336"/>
    </row>
    <row r="84" spans="1:12" ht="15">
      <c r="A84" s="30" t="s">
        <v>159</v>
      </c>
      <c r="B84" s="188">
        <v>71364.10001065</v>
      </c>
      <c r="C84" s="188">
        <v>30209.84998193</v>
      </c>
      <c r="D84" s="188">
        <v>12505.599998424002</v>
      </c>
      <c r="E84" s="188">
        <v>976.83999917601</v>
      </c>
      <c r="F84" s="188">
        <v>1226.499998093</v>
      </c>
      <c r="G84" s="188">
        <v>6194.249999284</v>
      </c>
      <c r="H84" s="188">
        <v>2667.6300121831</v>
      </c>
      <c r="I84" s="337"/>
      <c r="J84" s="337"/>
      <c r="K84" s="337"/>
      <c r="L84" s="337"/>
    </row>
    <row r="85" spans="1:12" ht="15">
      <c r="A85" s="30" t="s">
        <v>160</v>
      </c>
      <c r="B85" s="188">
        <v>42689.670032243994</v>
      </c>
      <c r="C85" s="188">
        <v>32834.950022754994</v>
      </c>
      <c r="D85" s="188">
        <v>1290.450001450732</v>
      </c>
      <c r="E85" s="188">
        <v>705.35000058496</v>
      </c>
      <c r="F85" s="188">
        <v>810.140000045</v>
      </c>
      <c r="G85" s="188">
        <v>10689.93002088941</v>
      </c>
      <c r="H85" s="188">
        <v>2295.15999869592</v>
      </c>
      <c r="I85" s="337"/>
      <c r="J85" s="337"/>
      <c r="K85" s="337"/>
      <c r="L85" s="337"/>
    </row>
    <row r="86" spans="1:12" ht="15">
      <c r="A86" s="30" t="s">
        <v>161</v>
      </c>
      <c r="B86" s="188">
        <v>38159.540040998494</v>
      </c>
      <c r="C86" s="188">
        <v>31395.8199768369</v>
      </c>
      <c r="D86" s="188">
        <v>963.70000523318</v>
      </c>
      <c r="E86" s="188">
        <v>1702.7999992152897</v>
      </c>
      <c r="F86" s="188">
        <v>124.1999985724</v>
      </c>
      <c r="G86" s="188">
        <v>8376.6399985249</v>
      </c>
      <c r="H86" s="188">
        <v>5298.639983396823</v>
      </c>
      <c r="I86" s="337"/>
      <c r="J86" s="337"/>
      <c r="K86" s="337"/>
      <c r="L86" s="337"/>
    </row>
    <row r="87" spans="1:12" ht="15">
      <c r="A87" s="30" t="s">
        <v>162</v>
      </c>
      <c r="B87" s="188">
        <v>414.30000056299997</v>
      </c>
      <c r="C87" s="188">
        <v>27.7000000775</v>
      </c>
      <c r="D87" s="188">
        <v>91.30000015344099</v>
      </c>
      <c r="E87" s="188">
        <v>57.70000000298</v>
      </c>
      <c r="F87" s="188">
        <v>2.20000004768</v>
      </c>
      <c r="G87" s="188">
        <v>2452.9399998005</v>
      </c>
      <c r="H87" s="188">
        <v>1.30000000447</v>
      </c>
      <c r="I87" s="337"/>
      <c r="J87" s="337"/>
      <c r="K87" s="337"/>
      <c r="L87" s="337"/>
    </row>
    <row r="88" spans="1:12" ht="15">
      <c r="A88" s="186" t="s">
        <v>2</v>
      </c>
      <c r="B88" s="189">
        <v>152627.61008445552</v>
      </c>
      <c r="C88" s="189">
        <v>94468.31998159939</v>
      </c>
      <c r="D88" s="189">
        <v>14851.050005261355</v>
      </c>
      <c r="E88" s="189">
        <v>3442.6899989792396</v>
      </c>
      <c r="F88" s="189">
        <v>2163.03999675808</v>
      </c>
      <c r="G88" s="189">
        <v>27713.760018498808</v>
      </c>
      <c r="H88" s="189">
        <v>10262.729994280313</v>
      </c>
      <c r="I88" s="338"/>
      <c r="J88" s="338"/>
      <c r="K88" s="338"/>
      <c r="L88" s="338"/>
    </row>
    <row r="89" spans="1:12" ht="15">
      <c r="A89" s="405" t="s">
        <v>28</v>
      </c>
      <c r="B89" s="405"/>
      <c r="C89" s="405"/>
      <c r="D89" s="405"/>
      <c r="E89" s="405"/>
      <c r="F89" s="405"/>
      <c r="G89" s="405"/>
      <c r="H89" s="405"/>
      <c r="I89" s="334"/>
      <c r="J89" s="334"/>
      <c r="K89" s="334"/>
      <c r="L89" s="334"/>
    </row>
    <row r="90" spans="1:12" ht="15">
      <c r="A90" s="404"/>
      <c r="B90" s="404"/>
      <c r="C90" s="404"/>
      <c r="D90" s="404"/>
      <c r="E90" s="404"/>
      <c r="F90" s="404"/>
      <c r="G90" s="404"/>
      <c r="H90" s="404"/>
      <c r="I90" s="332"/>
      <c r="J90" s="332"/>
      <c r="K90" s="332"/>
      <c r="L90" s="332"/>
    </row>
    <row r="92" spans="1:25" ht="15">
      <c r="A92" s="1" t="s">
        <v>426</v>
      </c>
      <c r="R92" s="249"/>
      <c r="S92" s="249"/>
      <c r="T92" s="249"/>
      <c r="U92" s="249"/>
      <c r="V92" s="249"/>
      <c r="W92" s="249"/>
      <c r="X92" s="249"/>
      <c r="Y92" s="249"/>
    </row>
    <row r="93" spans="1:25" s="1" customFormat="1" ht="15">
      <c r="A93" s="330" t="s">
        <v>45</v>
      </c>
      <c r="B93" s="340" t="s">
        <v>427</v>
      </c>
      <c r="C93" s="340" t="s">
        <v>428</v>
      </c>
      <c r="D93" s="340" t="s">
        <v>429</v>
      </c>
      <c r="E93" s="340" t="s">
        <v>430</v>
      </c>
      <c r="F93" s="186" t="s">
        <v>432</v>
      </c>
      <c r="G93" s="186" t="s">
        <v>412</v>
      </c>
      <c r="K93" s="2"/>
      <c r="L93" s="2"/>
      <c r="M93" s="2"/>
      <c r="N93" s="2"/>
      <c r="O93" s="2"/>
      <c r="P93" s="2"/>
      <c r="Q93" s="2"/>
      <c r="R93" s="341"/>
      <c r="S93" s="341"/>
      <c r="T93" s="341"/>
      <c r="U93" s="341"/>
      <c r="V93" s="341"/>
      <c r="W93" s="341"/>
      <c r="X93" s="341"/>
      <c r="Y93" s="341"/>
    </row>
    <row r="94" spans="1:25" ht="15">
      <c r="A94" s="30" t="s">
        <v>162</v>
      </c>
      <c r="B94" s="339">
        <v>1124.5500000000002</v>
      </c>
      <c r="C94" s="339">
        <v>6.9</v>
      </c>
      <c r="D94" s="339"/>
      <c r="E94" s="339"/>
      <c r="F94" s="345">
        <v>0.5</v>
      </c>
      <c r="G94" s="345">
        <f>SUM(B94:F94)</f>
        <v>1131.9500000000003</v>
      </c>
      <c r="R94" s="335"/>
      <c r="S94" s="249"/>
      <c r="T94" s="249"/>
      <c r="U94" s="249"/>
      <c r="V94" s="249"/>
      <c r="W94" s="249"/>
      <c r="X94" s="249"/>
      <c r="Y94" s="249"/>
    </row>
    <row r="95" spans="1:25" ht="15">
      <c r="A95" s="30" t="s">
        <v>161</v>
      </c>
      <c r="B95" s="339">
        <v>14040.499999999996</v>
      </c>
      <c r="C95" s="339">
        <v>10370.820000000022</v>
      </c>
      <c r="D95" s="339">
        <v>6355.170000000019</v>
      </c>
      <c r="E95" s="339">
        <v>1638.4800000000002</v>
      </c>
      <c r="F95" s="345">
        <v>37.78</v>
      </c>
      <c r="G95" s="345">
        <f>SUM(B95:F95)</f>
        <v>32442.750000000036</v>
      </c>
      <c r="R95" s="335"/>
      <c r="S95" s="335"/>
      <c r="T95" s="335"/>
      <c r="U95" s="335"/>
      <c r="V95" s="335"/>
      <c r="W95" s="335"/>
      <c r="X95" s="335"/>
      <c r="Y95" s="335"/>
    </row>
    <row r="96" spans="1:25" ht="15">
      <c r="A96" s="30" t="s">
        <v>159</v>
      </c>
      <c r="B96" s="339">
        <v>13166.360000000019</v>
      </c>
      <c r="C96" s="339">
        <v>4802.350000000004</v>
      </c>
      <c r="D96" s="339">
        <v>3008.760000000006</v>
      </c>
      <c r="E96" s="339">
        <v>5.159999999999999</v>
      </c>
      <c r="F96" s="345">
        <v>12.620000000000001</v>
      </c>
      <c r="G96" s="345">
        <f>SUM(B96:F96)</f>
        <v>20995.250000000025</v>
      </c>
      <c r="R96" s="335"/>
      <c r="S96" s="335"/>
      <c r="T96" s="335"/>
      <c r="U96" s="335"/>
      <c r="V96" s="335"/>
      <c r="W96" s="335"/>
      <c r="X96" s="335"/>
      <c r="Y96" s="335"/>
    </row>
    <row r="97" spans="1:25" ht="15">
      <c r="A97" s="30" t="s">
        <v>160</v>
      </c>
      <c r="B97" s="339">
        <v>15468.230000000021</v>
      </c>
      <c r="C97" s="339">
        <v>3798.1000000000054</v>
      </c>
      <c r="D97" s="339">
        <v>2026.9700000000003</v>
      </c>
      <c r="E97" s="339">
        <v>450.22999999999973</v>
      </c>
      <c r="F97" s="345">
        <v>19.62</v>
      </c>
      <c r="G97" s="345">
        <f>SUM(B97:F97)</f>
        <v>21763.150000000027</v>
      </c>
      <c r="R97" s="335"/>
      <c r="S97" s="335"/>
      <c r="T97" s="335"/>
      <c r="U97" s="335"/>
      <c r="V97" s="335"/>
      <c r="W97" s="335"/>
      <c r="X97" s="335"/>
      <c r="Y97" s="335"/>
    </row>
    <row r="98" spans="1:25" s="1" customFormat="1" ht="15">
      <c r="A98" s="186" t="s">
        <v>2</v>
      </c>
      <c r="B98" s="342">
        <v>43799.640000000036</v>
      </c>
      <c r="C98" s="342">
        <v>18978.17000000003</v>
      </c>
      <c r="D98" s="342">
        <v>11390.900000000027</v>
      </c>
      <c r="E98" s="342">
        <v>2093.87</v>
      </c>
      <c r="F98" s="346">
        <v>70.52</v>
      </c>
      <c r="G98" s="346">
        <f>SUM(B98:F98)</f>
        <v>76333.1000000001</v>
      </c>
      <c r="K98" s="2"/>
      <c r="L98" s="2"/>
      <c r="M98" s="2"/>
      <c r="N98" s="2"/>
      <c r="O98" s="2"/>
      <c r="P98" s="2"/>
      <c r="Q98" s="2"/>
      <c r="R98" s="335"/>
      <c r="S98" s="343"/>
      <c r="T98" s="343"/>
      <c r="U98" s="343"/>
      <c r="V98" s="343"/>
      <c r="W98" s="343"/>
      <c r="X98" s="343"/>
      <c r="Y98" s="343"/>
    </row>
    <row r="99" spans="1:25" ht="15">
      <c r="A99" s="2" t="s">
        <v>433</v>
      </c>
      <c r="B99" s="344"/>
      <c r="C99" s="344"/>
      <c r="D99" s="344"/>
      <c r="E99" s="344"/>
      <c r="R99" s="335"/>
      <c r="S99" s="335"/>
      <c r="T99" s="335"/>
      <c r="U99" s="335"/>
      <c r="V99" s="335"/>
      <c r="W99" s="335"/>
      <c r="X99" s="335"/>
      <c r="Y99" s="335"/>
    </row>
    <row r="100" spans="1:6" ht="28.5" customHeight="1">
      <c r="A100" s="398" t="s">
        <v>431</v>
      </c>
      <c r="B100" s="398"/>
      <c r="C100" s="398"/>
      <c r="D100" s="398"/>
      <c r="E100" s="398"/>
      <c r="F100" s="398"/>
    </row>
  </sheetData>
  <sheetProtection/>
  <mergeCells count="15">
    <mergeCell ref="A61:H61"/>
    <mergeCell ref="B55:F55"/>
    <mergeCell ref="A44:H44"/>
    <mergeCell ref="A5:H8"/>
    <mergeCell ref="A20:H21"/>
    <mergeCell ref="A35:H35"/>
    <mergeCell ref="A52:H52"/>
    <mergeCell ref="B46:F46"/>
    <mergeCell ref="B38:E38"/>
    <mergeCell ref="A100:F100"/>
    <mergeCell ref="A79:H80"/>
    <mergeCell ref="A89:H90"/>
    <mergeCell ref="A64:A65"/>
    <mergeCell ref="B64:D64"/>
    <mergeCell ref="A68:H68"/>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del Maule, Información Censo 2007 y Anual</oddHeader>
  </headerFooter>
  <rowBreaks count="2" manualBreakCount="2">
    <brk id="53" max="7" man="1"/>
    <brk id="90" max="7" man="1"/>
  </rowBreaks>
</worksheet>
</file>

<file path=xl/worksheets/sheet8.xml><?xml version="1.0" encoding="utf-8"?>
<worksheet xmlns="http://schemas.openxmlformats.org/spreadsheetml/2006/main" xmlns:r="http://schemas.openxmlformats.org/officeDocument/2006/relationships">
  <dimension ref="A1:AB93"/>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32" hidden="1" customWidth="1"/>
    <col min="2" max="2" width="12.00390625" style="132" customWidth="1"/>
    <col min="3" max="3" width="23.00390625" style="132" customWidth="1"/>
    <col min="4" max="6" width="11.28125" style="132" customWidth="1"/>
    <col min="7" max="7" width="13.421875" style="132" bestFit="1" customWidth="1"/>
    <col min="8" max="8" width="13.8515625" style="132" bestFit="1" customWidth="1"/>
    <col min="9" max="9" width="11.57421875" style="133" customWidth="1"/>
    <col min="10" max="10" width="11.00390625" style="133" customWidth="1"/>
    <col min="11" max="11" width="10.421875" style="132" customWidth="1"/>
    <col min="12" max="13" width="10.421875" style="133" customWidth="1"/>
    <col min="14" max="14" width="10.421875" style="132" customWidth="1"/>
    <col min="15" max="15" width="11.8515625" style="132" customWidth="1"/>
    <col min="16" max="16" width="11.57421875" style="132" bestFit="1" customWidth="1"/>
    <col min="17" max="19" width="11.421875" style="132" customWidth="1"/>
    <col min="20" max="22" width="12.8515625" style="132" bestFit="1" customWidth="1"/>
    <col min="23" max="23" width="11.57421875" style="132" bestFit="1" customWidth="1"/>
    <col min="24" max="26" width="12.8515625" style="132" bestFit="1" customWidth="1"/>
    <col min="27" max="27" width="11.57421875" style="132" bestFit="1" customWidth="1"/>
    <col min="28" max="16384" width="11.421875" style="132" customWidth="1"/>
  </cols>
  <sheetData>
    <row r="1" ht="14.25">
      <c r="B1" s="131" t="s">
        <v>105</v>
      </c>
    </row>
    <row r="3" spans="2:15" ht="14.25">
      <c r="B3" s="416" t="s">
        <v>196</v>
      </c>
      <c r="C3" s="416"/>
      <c r="D3" s="416"/>
      <c r="E3" s="416"/>
      <c r="F3" s="416"/>
      <c r="G3" s="416"/>
      <c r="H3" s="416"/>
      <c r="I3" s="416"/>
      <c r="J3" s="416"/>
      <c r="K3" s="416"/>
      <c r="L3" s="416"/>
      <c r="M3" s="416"/>
      <c r="N3" s="416"/>
      <c r="O3" s="416"/>
    </row>
    <row r="4" spans="2:15" ht="14.25">
      <c r="B4" s="416"/>
      <c r="C4" s="416"/>
      <c r="D4" s="416"/>
      <c r="E4" s="416"/>
      <c r="F4" s="416"/>
      <c r="G4" s="416"/>
      <c r="H4" s="416"/>
      <c r="I4" s="416"/>
      <c r="J4" s="416"/>
      <c r="K4" s="416"/>
      <c r="L4" s="416"/>
      <c r="M4" s="416"/>
      <c r="N4" s="416"/>
      <c r="O4" s="416"/>
    </row>
    <row r="5" spans="2:15" ht="15.75" customHeight="1">
      <c r="B5" s="134"/>
      <c r="C5" s="134"/>
      <c r="D5" s="134"/>
      <c r="E5" s="134"/>
      <c r="F5" s="134"/>
      <c r="G5" s="134"/>
      <c r="H5" s="134"/>
      <c r="I5" s="134"/>
      <c r="J5" s="134"/>
      <c r="K5" s="134"/>
      <c r="L5" s="134"/>
      <c r="M5" s="134"/>
      <c r="N5" s="134"/>
      <c r="O5" s="134"/>
    </row>
    <row r="6" spans="2:15" ht="15.75" customHeight="1">
      <c r="B6" s="135" t="s">
        <v>197</v>
      </c>
      <c r="C6" s="134"/>
      <c r="D6" s="134"/>
      <c r="E6" s="134"/>
      <c r="F6" s="134"/>
      <c r="G6" s="134"/>
      <c r="H6" s="134"/>
      <c r="I6" s="134"/>
      <c r="J6" s="134"/>
      <c r="K6" s="134"/>
      <c r="L6" s="134"/>
      <c r="M6" s="134"/>
      <c r="N6" s="134"/>
      <c r="O6" s="134"/>
    </row>
    <row r="7" spans="2:15" ht="15.75" customHeight="1">
      <c r="B7" s="417" t="s">
        <v>15</v>
      </c>
      <c r="C7" s="417" t="s">
        <v>198</v>
      </c>
      <c r="D7" s="417">
        <v>2017</v>
      </c>
      <c r="E7" s="418" t="s">
        <v>461</v>
      </c>
      <c r="F7" s="419"/>
      <c r="G7" s="136" t="s">
        <v>199</v>
      </c>
      <c r="H7" s="136" t="s">
        <v>200</v>
      </c>
      <c r="I7" s="134"/>
      <c r="J7" s="134"/>
      <c r="K7" s="134"/>
      <c r="L7" s="134"/>
      <c r="M7" s="134"/>
      <c r="N7" s="134"/>
      <c r="O7" s="134"/>
    </row>
    <row r="8" spans="2:15" ht="15.75" customHeight="1">
      <c r="B8" s="417"/>
      <c r="C8" s="417"/>
      <c r="D8" s="417"/>
      <c r="E8" s="137">
        <v>2018</v>
      </c>
      <c r="F8" s="138">
        <v>2019</v>
      </c>
      <c r="G8" s="139">
        <v>2019</v>
      </c>
      <c r="H8" s="139">
        <v>2019</v>
      </c>
      <c r="I8" s="134"/>
      <c r="J8" s="134"/>
      <c r="K8" s="134"/>
      <c r="L8" s="134"/>
      <c r="M8" s="134"/>
      <c r="N8" s="134"/>
      <c r="O8" s="134"/>
    </row>
    <row r="9" spans="2:15" ht="15.75" customHeight="1">
      <c r="B9" s="420" t="s">
        <v>169</v>
      </c>
      <c r="C9" s="140" t="s">
        <v>462</v>
      </c>
      <c r="D9" s="141">
        <v>635240.5037100002</v>
      </c>
      <c r="E9" s="141">
        <v>950742.5824699999</v>
      </c>
      <c r="F9" s="141">
        <v>898660.5741099997</v>
      </c>
      <c r="G9" s="142">
        <v>0.152895973683828</v>
      </c>
      <c r="H9" s="143">
        <v>0.38006470504401063</v>
      </c>
      <c r="I9" s="134"/>
      <c r="J9" s="134"/>
      <c r="K9" s="134"/>
      <c r="L9" s="134"/>
      <c r="M9" s="134"/>
      <c r="N9" s="134"/>
      <c r="O9" s="134"/>
    </row>
    <row r="10" spans="2:15" ht="15.75" customHeight="1">
      <c r="B10" s="420"/>
      <c r="C10" s="140" t="s">
        <v>463</v>
      </c>
      <c r="D10" s="141">
        <v>589957.8556599999</v>
      </c>
      <c r="E10" s="141">
        <v>570679.2398100004</v>
      </c>
      <c r="F10" s="141">
        <v>535510.03889</v>
      </c>
      <c r="G10" s="142">
        <v>0.2748856262355323</v>
      </c>
      <c r="H10" s="143">
        <v>0.22647979764818502</v>
      </c>
      <c r="I10" s="134"/>
      <c r="J10" s="134"/>
      <c r="K10" s="134"/>
      <c r="L10" s="134"/>
      <c r="M10" s="134"/>
      <c r="N10" s="134"/>
      <c r="O10" s="134"/>
    </row>
    <row r="11" spans="2:15" ht="15.75" customHeight="1">
      <c r="B11" s="420"/>
      <c r="C11" s="140" t="s">
        <v>464</v>
      </c>
      <c r="D11" s="141">
        <v>312563.5615800002</v>
      </c>
      <c r="E11" s="141">
        <v>351860.25834000023</v>
      </c>
      <c r="F11" s="141">
        <v>318178.35360000026</v>
      </c>
      <c r="G11" s="142">
        <v>0.2557334974162753</v>
      </c>
      <c r="H11" s="143">
        <v>0.13456511345469452</v>
      </c>
      <c r="I11" s="134"/>
      <c r="J11" s="134"/>
      <c r="K11" s="134"/>
      <c r="L11" s="134"/>
      <c r="M11" s="229"/>
      <c r="N11" s="134"/>
      <c r="O11" s="134"/>
    </row>
    <row r="12" spans="2:15" ht="15.75" customHeight="1">
      <c r="B12" s="420"/>
      <c r="C12" s="140" t="s">
        <v>465</v>
      </c>
      <c r="D12" s="141">
        <v>261346.28867000004</v>
      </c>
      <c r="E12" s="141">
        <v>373821.51596</v>
      </c>
      <c r="F12" s="141">
        <v>285337.07148</v>
      </c>
      <c r="G12" s="142">
        <v>0.10539585143914386</v>
      </c>
      <c r="H12" s="143">
        <v>0.12067576238956453</v>
      </c>
      <c r="I12" s="134"/>
      <c r="J12" s="134"/>
      <c r="K12" s="134"/>
      <c r="L12" s="134"/>
      <c r="M12" s="134"/>
      <c r="N12" s="134"/>
      <c r="O12" s="134"/>
    </row>
    <row r="13" spans="2:15" ht="15.75" customHeight="1">
      <c r="B13" s="420"/>
      <c r="C13" s="140" t="s">
        <v>466</v>
      </c>
      <c r="D13" s="141">
        <v>70899.89068999999</v>
      </c>
      <c r="E13" s="141">
        <v>72150.68309000002</v>
      </c>
      <c r="F13" s="141">
        <v>103376.89544999998</v>
      </c>
      <c r="G13" s="142">
        <v>0.40643980196855173</v>
      </c>
      <c r="H13" s="143">
        <v>0.04372052186275229</v>
      </c>
      <c r="I13" s="134"/>
      <c r="J13" s="134"/>
      <c r="K13" s="134"/>
      <c r="L13" s="134"/>
      <c r="M13" s="134"/>
      <c r="N13" s="134"/>
      <c r="O13" s="134"/>
    </row>
    <row r="14" spans="2:15" ht="15.75" customHeight="1">
      <c r="B14" s="420"/>
      <c r="C14" s="140" t="s">
        <v>467</v>
      </c>
      <c r="D14" s="141">
        <v>40695.62279</v>
      </c>
      <c r="E14" s="141">
        <v>51406.74295</v>
      </c>
      <c r="F14" s="141">
        <v>72900.97434000004</v>
      </c>
      <c r="G14" s="142">
        <v>0.12517331774391122</v>
      </c>
      <c r="H14" s="143">
        <v>0.030831537632985826</v>
      </c>
      <c r="I14" s="134"/>
      <c r="J14" s="134"/>
      <c r="K14" s="134"/>
      <c r="L14" s="134"/>
      <c r="M14" s="134"/>
      <c r="N14" s="134"/>
      <c r="O14" s="134"/>
    </row>
    <row r="15" spans="2:15" ht="15.75" customHeight="1">
      <c r="B15" s="420"/>
      <c r="C15" s="140" t="s">
        <v>468</v>
      </c>
      <c r="D15" s="141">
        <v>42792.109769999995</v>
      </c>
      <c r="E15" s="141">
        <v>50663.18452</v>
      </c>
      <c r="F15" s="141">
        <v>38142.79618999998</v>
      </c>
      <c r="G15" s="142">
        <v>0.034698407955337775</v>
      </c>
      <c r="H15" s="143">
        <v>0.016131486126297664</v>
      </c>
      <c r="I15" s="134"/>
      <c r="J15" s="134"/>
      <c r="K15" s="134"/>
      <c r="L15" s="134"/>
      <c r="M15" s="134"/>
      <c r="N15" s="134"/>
      <c r="O15" s="134"/>
    </row>
    <row r="16" spans="2:15" ht="15.75" customHeight="1">
      <c r="B16" s="420"/>
      <c r="C16" s="140" t="s">
        <v>469</v>
      </c>
      <c r="D16" s="141">
        <v>22910.577410000005</v>
      </c>
      <c r="E16" s="141">
        <v>30419.08403999999</v>
      </c>
      <c r="F16" s="141">
        <v>37997.17308</v>
      </c>
      <c r="G16" s="142">
        <v>0.10686766829742904</v>
      </c>
      <c r="H16" s="143">
        <v>0.0160698986861181</v>
      </c>
      <c r="I16" s="134"/>
      <c r="J16" s="134"/>
      <c r="K16" s="134"/>
      <c r="L16" s="134"/>
      <c r="M16" s="134"/>
      <c r="N16" s="134"/>
      <c r="O16" s="134"/>
    </row>
    <row r="17" spans="2:15" ht="15.75" customHeight="1">
      <c r="B17" s="420"/>
      <c r="C17" s="140" t="s">
        <v>6</v>
      </c>
      <c r="D17" s="141">
        <v>59517.803759998875</v>
      </c>
      <c r="E17" s="141">
        <v>62026.38071000157</v>
      </c>
      <c r="F17" s="141">
        <v>74389.75297999941</v>
      </c>
      <c r="G17" s="142"/>
      <c r="H17" s="143">
        <v>0.03146117715539123</v>
      </c>
      <c r="I17" s="134"/>
      <c r="J17" s="134"/>
      <c r="K17" s="134"/>
      <c r="L17" s="134"/>
      <c r="M17" s="134"/>
      <c r="N17" s="134"/>
      <c r="O17" s="134"/>
    </row>
    <row r="18" spans="2:15" ht="15.75" customHeight="1">
      <c r="B18" s="421"/>
      <c r="C18" s="136" t="s">
        <v>17</v>
      </c>
      <c r="D18" s="144">
        <v>2035924.214039999</v>
      </c>
      <c r="E18" s="144">
        <v>2513769.671890002</v>
      </c>
      <c r="F18" s="144">
        <v>2364493.63012</v>
      </c>
      <c r="G18" s="145"/>
      <c r="H18" s="145">
        <v>0.9999999999999999</v>
      </c>
      <c r="I18" s="134"/>
      <c r="J18" s="134"/>
      <c r="K18" s="134"/>
      <c r="L18" s="134"/>
      <c r="M18" s="134"/>
      <c r="N18" s="134"/>
      <c r="O18" s="134"/>
    </row>
    <row r="19" spans="2:15" ht="15.75" customHeight="1">
      <c r="B19" s="146" t="s">
        <v>201</v>
      </c>
      <c r="C19" s="147"/>
      <c r="D19" s="148"/>
      <c r="E19" s="148"/>
      <c r="F19" s="148"/>
      <c r="G19" s="149"/>
      <c r="H19" s="149"/>
      <c r="I19" s="134"/>
      <c r="J19" s="134"/>
      <c r="K19" s="134"/>
      <c r="L19" s="134"/>
      <c r="M19" s="134"/>
      <c r="N19" s="134"/>
      <c r="O19" s="134"/>
    </row>
    <row r="20" spans="2:15" ht="15.75" customHeight="1">
      <c r="B20" s="150" t="s">
        <v>202</v>
      </c>
      <c r="C20" s="147"/>
      <c r="D20" s="148"/>
      <c r="E20" s="148"/>
      <c r="F20" s="148"/>
      <c r="G20" s="149"/>
      <c r="H20" s="149"/>
      <c r="I20" s="134"/>
      <c r="J20" s="134"/>
      <c r="K20" s="134"/>
      <c r="L20" s="134"/>
      <c r="M20" s="134"/>
      <c r="N20" s="134"/>
      <c r="O20" s="134"/>
    </row>
    <row r="21" spans="2:15" ht="15.75" customHeight="1">
      <c r="B21" s="134"/>
      <c r="C21" s="134"/>
      <c r="D21" s="134"/>
      <c r="E21" s="134"/>
      <c r="F21" s="134"/>
      <c r="G21" s="134"/>
      <c r="H21" s="134"/>
      <c r="I21" s="134"/>
      <c r="J21" s="134"/>
      <c r="K21" s="134"/>
      <c r="L21" s="134"/>
      <c r="M21" s="134"/>
      <c r="N21" s="134"/>
      <c r="O21" s="134"/>
    </row>
    <row r="22" spans="2:15" ht="15.75" customHeight="1">
      <c r="B22" s="135" t="s">
        <v>203</v>
      </c>
      <c r="C22" s="134"/>
      <c r="D22" s="134"/>
      <c r="E22" s="134"/>
      <c r="F22" s="134"/>
      <c r="G22" s="151"/>
      <c r="H22" s="151"/>
      <c r="I22" s="151"/>
      <c r="J22" s="151"/>
      <c r="K22" s="151"/>
      <c r="L22" s="151"/>
      <c r="M22" s="151"/>
      <c r="N22" s="151"/>
      <c r="O22" s="151"/>
    </row>
    <row r="23" spans="2:15" ht="30.75" customHeight="1">
      <c r="B23" s="422" t="s">
        <v>204</v>
      </c>
      <c r="C23" s="423"/>
      <c r="D23" s="423"/>
      <c r="E23" s="424"/>
      <c r="F23" s="431" t="s">
        <v>205</v>
      </c>
      <c r="G23" s="431" t="s">
        <v>206</v>
      </c>
      <c r="H23" s="432" t="s">
        <v>207</v>
      </c>
      <c r="I23" s="433"/>
      <c r="J23" s="434"/>
      <c r="K23" s="432" t="s">
        <v>208</v>
      </c>
      <c r="L23" s="433"/>
      <c r="M23" s="433"/>
      <c r="N23" s="433"/>
      <c r="O23" s="434"/>
    </row>
    <row r="24" spans="2:15" ht="15.75" customHeight="1">
      <c r="B24" s="425"/>
      <c r="C24" s="426"/>
      <c r="D24" s="426"/>
      <c r="E24" s="427"/>
      <c r="F24" s="431"/>
      <c r="G24" s="431"/>
      <c r="H24" s="435" t="s">
        <v>461</v>
      </c>
      <c r="I24" s="436"/>
      <c r="J24" s="152" t="s">
        <v>18</v>
      </c>
      <c r="K24" s="435" t="s">
        <v>461</v>
      </c>
      <c r="L24" s="436"/>
      <c r="M24" s="152" t="s">
        <v>18</v>
      </c>
      <c r="N24" s="153" t="s">
        <v>209</v>
      </c>
      <c r="O24" s="152" t="s">
        <v>199</v>
      </c>
    </row>
    <row r="25" spans="2:15" ht="15" customHeight="1">
      <c r="B25" s="428"/>
      <c r="C25" s="429"/>
      <c r="D25" s="429"/>
      <c r="E25" s="430"/>
      <c r="F25" s="431"/>
      <c r="G25" s="431"/>
      <c r="H25" s="137">
        <v>2018</v>
      </c>
      <c r="I25" s="138">
        <v>2019</v>
      </c>
      <c r="J25" s="154" t="s">
        <v>470</v>
      </c>
      <c r="K25" s="137">
        <v>2018</v>
      </c>
      <c r="L25" s="138">
        <v>2019</v>
      </c>
      <c r="M25" s="154" t="s">
        <v>470</v>
      </c>
      <c r="N25" s="155">
        <v>2019</v>
      </c>
      <c r="O25" s="156">
        <v>2019</v>
      </c>
    </row>
    <row r="26" spans="1:27" s="157" customFormat="1" ht="14.25">
      <c r="A26" s="157">
        <v>1</v>
      </c>
      <c r="B26" s="437" t="s">
        <v>473</v>
      </c>
      <c r="C26" s="438"/>
      <c r="D26" s="438"/>
      <c r="E26" s="439"/>
      <c r="F26" s="158">
        <v>8092919</v>
      </c>
      <c r="G26" s="140" t="s">
        <v>471</v>
      </c>
      <c r="H26" s="159">
        <v>42542.53835</v>
      </c>
      <c r="I26" s="159">
        <v>40050.0827949</v>
      </c>
      <c r="J26" s="160">
        <v>-0.05858737282186645</v>
      </c>
      <c r="K26" s="159">
        <v>272722.44119</v>
      </c>
      <c r="L26" s="159">
        <v>285082.02567</v>
      </c>
      <c r="M26" s="160">
        <v>0.04531927928655258</v>
      </c>
      <c r="N26" s="161">
        <v>0.1205678975145016</v>
      </c>
      <c r="O26" s="162">
        <v>0.19679824594017115</v>
      </c>
      <c r="P26" s="132"/>
      <c r="Q26" s="132"/>
      <c r="R26" s="132"/>
      <c r="S26" s="132"/>
      <c r="T26" s="132"/>
      <c r="U26" s="132"/>
      <c r="V26" s="132"/>
      <c r="W26" s="132"/>
      <c r="X26" s="132"/>
      <c r="Y26" s="132"/>
      <c r="Z26" s="132"/>
      <c r="AA26" s="132"/>
    </row>
    <row r="27" spans="2:27" s="157" customFormat="1" ht="14.25">
      <c r="B27" s="437" t="s">
        <v>474</v>
      </c>
      <c r="C27" s="438"/>
      <c r="D27" s="438"/>
      <c r="E27" s="439"/>
      <c r="F27" s="158">
        <v>47031100</v>
      </c>
      <c r="G27" s="140" t="s">
        <v>471</v>
      </c>
      <c r="H27" s="159">
        <v>445915.818</v>
      </c>
      <c r="I27" s="159">
        <v>449473.133</v>
      </c>
      <c r="J27" s="160">
        <v>0.007977548354205152</v>
      </c>
      <c r="K27" s="159">
        <v>373458.60977</v>
      </c>
      <c r="L27" s="159">
        <v>280660.18763999996</v>
      </c>
      <c r="M27" s="160">
        <v>-0.2484838204350177</v>
      </c>
      <c r="N27" s="161">
        <v>0.11869779815213807</v>
      </c>
      <c r="O27" s="162">
        <v>0.9760841104747312</v>
      </c>
      <c r="P27" s="132"/>
      <c r="Q27" s="132"/>
      <c r="R27" s="132"/>
      <c r="S27" s="132"/>
      <c r="T27" s="132"/>
      <c r="U27" s="132"/>
      <c r="V27" s="132"/>
      <c r="W27" s="132"/>
      <c r="X27" s="132"/>
      <c r="Y27" s="132"/>
      <c r="Z27" s="132"/>
      <c r="AA27" s="132"/>
    </row>
    <row r="28" spans="2:27" s="157" customFormat="1" ht="14.25">
      <c r="B28" s="437" t="s">
        <v>475</v>
      </c>
      <c r="C28" s="438"/>
      <c r="D28" s="438"/>
      <c r="E28" s="439"/>
      <c r="F28" s="158">
        <v>8104029</v>
      </c>
      <c r="G28" s="140" t="s">
        <v>471</v>
      </c>
      <c r="H28" s="159">
        <v>34819.1551092</v>
      </c>
      <c r="I28" s="159">
        <v>37277.907299599996</v>
      </c>
      <c r="J28" s="160">
        <v>0.07061492970432064</v>
      </c>
      <c r="K28" s="159">
        <v>180608.24867</v>
      </c>
      <c r="L28" s="159">
        <v>170901.07317000002</v>
      </c>
      <c r="M28" s="163">
        <v>-0.05374713265580985</v>
      </c>
      <c r="N28" s="161">
        <v>0.07227808567254489</v>
      </c>
      <c r="O28" s="162">
        <v>0.3630637242672761</v>
      </c>
      <c r="P28" s="132"/>
      <c r="Q28" s="132"/>
      <c r="R28" s="132"/>
      <c r="S28" s="132"/>
      <c r="T28" s="132"/>
      <c r="U28" s="132"/>
      <c r="V28" s="132"/>
      <c r="W28" s="132"/>
      <c r="X28" s="132"/>
      <c r="Y28" s="132"/>
      <c r="Z28" s="132"/>
      <c r="AA28" s="132"/>
    </row>
    <row r="29" spans="2:27" s="157" customFormat="1" ht="14.25">
      <c r="B29" s="437" t="s">
        <v>476</v>
      </c>
      <c r="C29" s="438"/>
      <c r="D29" s="438"/>
      <c r="E29" s="439"/>
      <c r="F29" s="158">
        <v>22042168</v>
      </c>
      <c r="G29" s="140" t="s">
        <v>472</v>
      </c>
      <c r="H29" s="159">
        <v>51630.089632</v>
      </c>
      <c r="I29" s="159">
        <v>49568.105242</v>
      </c>
      <c r="J29" s="160">
        <v>-0.03993764885354761</v>
      </c>
      <c r="K29" s="159">
        <v>157059.81876</v>
      </c>
      <c r="L29" s="159">
        <v>145522.37766</v>
      </c>
      <c r="M29" s="160">
        <v>-0.07345889732389245</v>
      </c>
      <c r="N29" s="161">
        <v>0.061544838102445903</v>
      </c>
      <c r="O29" s="162">
        <v>0.3002798556379549</v>
      </c>
      <c r="P29" s="132"/>
      <c r="Q29" s="132"/>
      <c r="R29" s="132"/>
      <c r="S29" s="132"/>
      <c r="T29" s="132"/>
      <c r="U29" s="132"/>
      <c r="V29" s="132"/>
      <c r="W29" s="132"/>
      <c r="X29" s="132"/>
      <c r="Y29" s="132"/>
      <c r="Z29" s="132"/>
      <c r="AA29" s="132"/>
    </row>
    <row r="30" spans="2:27" s="157" customFormat="1" ht="14.25">
      <c r="B30" s="437" t="s">
        <v>477</v>
      </c>
      <c r="C30" s="438"/>
      <c r="D30" s="438"/>
      <c r="E30" s="439"/>
      <c r="F30" s="158">
        <v>8081029</v>
      </c>
      <c r="G30" s="140" t="s">
        <v>471</v>
      </c>
      <c r="H30" s="159">
        <v>166349.42961989998</v>
      </c>
      <c r="I30" s="159">
        <v>151322.06130650002</v>
      </c>
      <c r="J30" s="160">
        <v>-0.09033615773577784</v>
      </c>
      <c r="K30" s="159">
        <v>149049.87432000006</v>
      </c>
      <c r="L30" s="159">
        <v>131642.87743000002</v>
      </c>
      <c r="M30" s="160">
        <v>-0.11678639092729717</v>
      </c>
      <c r="N30" s="161">
        <v>0.055674870827763255</v>
      </c>
      <c r="O30" s="162">
        <v>0.5048789450850997</v>
      </c>
      <c r="P30" s="132"/>
      <c r="Q30" s="132"/>
      <c r="R30" s="132"/>
      <c r="S30" s="132"/>
      <c r="T30" s="132"/>
      <c r="U30" s="132"/>
      <c r="V30" s="132"/>
      <c r="W30" s="132"/>
      <c r="X30" s="132"/>
      <c r="Y30" s="132"/>
      <c r="Z30" s="132"/>
      <c r="AA30" s="132"/>
    </row>
    <row r="31" spans="2:27" s="157" customFormat="1" ht="14.25">
      <c r="B31" s="437" t="s">
        <v>478</v>
      </c>
      <c r="C31" s="438"/>
      <c r="D31" s="438"/>
      <c r="E31" s="439"/>
      <c r="F31" s="158">
        <v>22042991</v>
      </c>
      <c r="G31" s="140" t="s">
        <v>472</v>
      </c>
      <c r="H31" s="159">
        <v>109498.822</v>
      </c>
      <c r="I31" s="159">
        <v>111324.585</v>
      </c>
      <c r="J31" s="160">
        <v>0.016673814079936004</v>
      </c>
      <c r="K31" s="159">
        <v>113637.51421</v>
      </c>
      <c r="L31" s="159">
        <v>108672.37264000002</v>
      </c>
      <c r="M31" s="160">
        <v>-0.04369280342426788</v>
      </c>
      <c r="N31" s="161">
        <v>0.04596010378530172</v>
      </c>
      <c r="O31" s="162">
        <v>0.46265350937371663</v>
      </c>
      <c r="P31" s="132"/>
      <c r="Q31" s="132"/>
      <c r="R31" s="132"/>
      <c r="S31" s="132"/>
      <c r="T31" s="132"/>
      <c r="U31" s="132"/>
      <c r="V31" s="132"/>
      <c r="W31" s="132"/>
      <c r="X31" s="132"/>
      <c r="Y31" s="132"/>
      <c r="Z31" s="132"/>
      <c r="AA31" s="132"/>
    </row>
    <row r="32" spans="2:27" s="157" customFormat="1" ht="14.25">
      <c r="B32" s="437" t="s">
        <v>479</v>
      </c>
      <c r="C32" s="438"/>
      <c r="D32" s="438"/>
      <c r="E32" s="439"/>
      <c r="F32" s="158">
        <v>8081099</v>
      </c>
      <c r="G32" s="140" t="s">
        <v>471</v>
      </c>
      <c r="H32" s="159">
        <v>70772.27986999998</v>
      </c>
      <c r="I32" s="159">
        <v>69071.57543</v>
      </c>
      <c r="J32" s="160">
        <v>-0.02403065781014788</v>
      </c>
      <c r="K32" s="159">
        <v>71693.61584999997</v>
      </c>
      <c r="L32" s="159">
        <v>69308.75274999999</v>
      </c>
      <c r="M32" s="160">
        <v>-0.03326465085803018</v>
      </c>
      <c r="N32" s="161">
        <v>0.029312302586529917</v>
      </c>
      <c r="O32" s="162">
        <v>0.43755264456806925</v>
      </c>
      <c r="P32" s="132"/>
      <c r="Q32" s="132"/>
      <c r="R32" s="132"/>
      <c r="S32" s="132"/>
      <c r="T32" s="132"/>
      <c r="U32" s="132"/>
      <c r="V32" s="132"/>
      <c r="W32" s="132"/>
      <c r="X32" s="132"/>
      <c r="Y32" s="132"/>
      <c r="Z32" s="132"/>
      <c r="AA32" s="132"/>
    </row>
    <row r="33" spans="2:27" s="157" customFormat="1" ht="14.25">
      <c r="B33" s="437" t="s">
        <v>480</v>
      </c>
      <c r="C33" s="438"/>
      <c r="D33" s="438"/>
      <c r="E33" s="439"/>
      <c r="F33" s="158">
        <v>22042161</v>
      </c>
      <c r="G33" s="140" t="s">
        <v>472</v>
      </c>
      <c r="H33" s="159">
        <v>18965.865572000002</v>
      </c>
      <c r="I33" s="159">
        <v>18822.461564799996</v>
      </c>
      <c r="J33" s="160">
        <v>-0.007561163325533569</v>
      </c>
      <c r="K33" s="159">
        <v>60201.27151999998</v>
      </c>
      <c r="L33" s="159">
        <v>57186.39456</v>
      </c>
      <c r="M33" s="160">
        <v>-0.050079954856076116</v>
      </c>
      <c r="N33" s="161">
        <v>0.024185472031530805</v>
      </c>
      <c r="O33" s="162">
        <v>0.211939747402937</v>
      </c>
      <c r="P33" s="132"/>
      <c r="Q33" s="132"/>
      <c r="R33" s="132"/>
      <c r="S33" s="132"/>
      <c r="T33" s="132"/>
      <c r="U33" s="132"/>
      <c r="V33" s="132"/>
      <c r="W33" s="132"/>
      <c r="X33" s="132"/>
      <c r="Y33" s="132"/>
      <c r="Z33" s="132"/>
      <c r="AA33" s="132"/>
    </row>
    <row r="34" spans="2:27" s="157" customFormat="1" ht="14.25">
      <c r="B34" s="437" t="s">
        <v>481</v>
      </c>
      <c r="C34" s="438"/>
      <c r="D34" s="438"/>
      <c r="E34" s="439"/>
      <c r="F34" s="158">
        <v>20029012</v>
      </c>
      <c r="G34" s="140" t="s">
        <v>471</v>
      </c>
      <c r="H34" s="159">
        <v>45570.633</v>
      </c>
      <c r="I34" s="159">
        <v>68133.301</v>
      </c>
      <c r="J34" s="160">
        <v>0.4951142109437015</v>
      </c>
      <c r="K34" s="159">
        <v>38906.26815</v>
      </c>
      <c r="L34" s="159">
        <v>55086.57133</v>
      </c>
      <c r="M34" s="163">
        <v>0.41587908451198996</v>
      </c>
      <c r="N34" s="161">
        <v>0.023297407372251756</v>
      </c>
      <c r="O34" s="162">
        <v>0.5751542996980452</v>
      </c>
      <c r="P34" s="132"/>
      <c r="Q34" s="132"/>
      <c r="R34" s="132"/>
      <c r="S34" s="132"/>
      <c r="T34" s="132"/>
      <c r="U34" s="132"/>
      <c r="V34" s="132"/>
      <c r="W34" s="132"/>
      <c r="X34" s="132"/>
      <c r="Y34" s="132"/>
      <c r="Z34" s="132"/>
      <c r="AA34" s="132"/>
    </row>
    <row r="35" spans="2:27" s="157" customFormat="1" ht="14.25">
      <c r="B35" s="437" t="s">
        <v>482</v>
      </c>
      <c r="C35" s="438"/>
      <c r="D35" s="438"/>
      <c r="E35" s="439"/>
      <c r="F35" s="158">
        <v>8105090</v>
      </c>
      <c r="G35" s="140" t="s">
        <v>471</v>
      </c>
      <c r="H35" s="159">
        <v>48586.5667</v>
      </c>
      <c r="I35" s="159">
        <v>40959.428700000004</v>
      </c>
      <c r="J35" s="160">
        <v>-0.15698038610330536</v>
      </c>
      <c r="K35" s="159">
        <v>52783.189679999996</v>
      </c>
      <c r="L35" s="159">
        <v>50404.34741999999</v>
      </c>
      <c r="M35" s="160">
        <v>-0.045068179365851564</v>
      </c>
      <c r="N35" s="161">
        <v>0.021317184693554</v>
      </c>
      <c r="O35" s="162">
        <v>0.27268634487157145</v>
      </c>
      <c r="P35" s="132"/>
      <c r="Q35" s="132"/>
      <c r="R35" s="132"/>
      <c r="S35" s="132"/>
      <c r="T35" s="132"/>
      <c r="U35" s="132"/>
      <c r="V35" s="132"/>
      <c r="W35" s="132"/>
      <c r="X35" s="132"/>
      <c r="Y35" s="132"/>
      <c r="Z35" s="132"/>
      <c r="AA35" s="132"/>
    </row>
    <row r="36" spans="2:27" s="157" customFormat="1" ht="14.25">
      <c r="B36" s="437" t="s">
        <v>483</v>
      </c>
      <c r="C36" s="438"/>
      <c r="D36" s="438"/>
      <c r="E36" s="439"/>
      <c r="F36" s="158">
        <v>8111090</v>
      </c>
      <c r="G36" s="140" t="s">
        <v>471</v>
      </c>
      <c r="H36" s="159">
        <v>16014.81422</v>
      </c>
      <c r="I36" s="159">
        <v>25122.183719999997</v>
      </c>
      <c r="J36" s="160">
        <v>0.5686840555806333</v>
      </c>
      <c r="K36" s="159">
        <v>33518.17808</v>
      </c>
      <c r="L36" s="159">
        <v>49121.63745999999</v>
      </c>
      <c r="M36" s="160">
        <v>0.46552230084696755</v>
      </c>
      <c r="N36" s="161">
        <v>0.020774696465351454</v>
      </c>
      <c r="O36" s="162">
        <v>0.6087958564827594</v>
      </c>
      <c r="P36" s="132"/>
      <c r="Q36" s="132"/>
      <c r="R36" s="132"/>
      <c r="S36" s="132"/>
      <c r="T36" s="132"/>
      <c r="U36" s="132"/>
      <c r="V36" s="132"/>
      <c r="W36" s="132"/>
      <c r="X36" s="132"/>
      <c r="Y36" s="132"/>
      <c r="Z36" s="132"/>
      <c r="AA36" s="132"/>
    </row>
    <row r="37" spans="2:27" s="157" customFormat="1" ht="14.25">
      <c r="B37" s="437" t="s">
        <v>484</v>
      </c>
      <c r="C37" s="438"/>
      <c r="D37" s="438"/>
      <c r="E37" s="439"/>
      <c r="F37" s="158">
        <v>22042148</v>
      </c>
      <c r="G37" s="140" t="s">
        <v>472</v>
      </c>
      <c r="H37" s="159">
        <v>18094.95188</v>
      </c>
      <c r="I37" s="159">
        <v>16665.977508</v>
      </c>
      <c r="J37" s="160">
        <v>-0.07897088544233258</v>
      </c>
      <c r="K37" s="159">
        <v>47556.70252999999</v>
      </c>
      <c r="L37" s="159">
        <v>42040.435150000005</v>
      </c>
      <c r="M37" s="160">
        <v>-0.11599347907942482</v>
      </c>
      <c r="N37" s="161">
        <v>0.01777988936593854</v>
      </c>
      <c r="O37" s="162">
        <v>0.35970994783293914</v>
      </c>
      <c r="P37" s="132"/>
      <c r="Q37" s="132"/>
      <c r="R37" s="132"/>
      <c r="S37" s="132"/>
      <c r="T37" s="132"/>
      <c r="U37" s="132"/>
      <c r="V37" s="132"/>
      <c r="W37" s="132"/>
      <c r="X37" s="132"/>
      <c r="Y37" s="132"/>
      <c r="Z37" s="132"/>
      <c r="AA37" s="132"/>
    </row>
    <row r="38" spans="2:27" s="157" customFormat="1" ht="14.25">
      <c r="B38" s="437" t="s">
        <v>485</v>
      </c>
      <c r="C38" s="438"/>
      <c r="D38" s="438"/>
      <c r="E38" s="439"/>
      <c r="F38" s="158">
        <v>2032990</v>
      </c>
      <c r="G38" s="140" t="s">
        <v>471</v>
      </c>
      <c r="H38" s="159">
        <v>2375.1690099999996</v>
      </c>
      <c r="I38" s="159">
        <v>11626.480619999998</v>
      </c>
      <c r="J38" s="160">
        <v>3.8950119216989956</v>
      </c>
      <c r="K38" s="159">
        <v>4337.28227</v>
      </c>
      <c r="L38" s="159">
        <v>34829.70543</v>
      </c>
      <c r="M38" s="160">
        <v>7.030306367401816</v>
      </c>
      <c r="N38" s="161">
        <v>0.014730302076657473</v>
      </c>
      <c r="O38" s="162">
        <v>0.3008978813253184</v>
      </c>
      <c r="P38" s="132"/>
      <c r="Q38" s="132"/>
      <c r="R38" s="132"/>
      <c r="S38" s="132"/>
      <c r="T38" s="132"/>
      <c r="U38" s="132"/>
      <c r="V38" s="132"/>
      <c r="W38" s="132"/>
      <c r="X38" s="132"/>
      <c r="Y38" s="132"/>
      <c r="Z38" s="132"/>
      <c r="AA38" s="132"/>
    </row>
    <row r="39" spans="2:27" s="157" customFormat="1" ht="14.25">
      <c r="B39" s="437" t="s">
        <v>486</v>
      </c>
      <c r="C39" s="438"/>
      <c r="D39" s="438"/>
      <c r="E39" s="439"/>
      <c r="F39" s="158">
        <v>8081049</v>
      </c>
      <c r="G39" s="140" t="s">
        <v>471</v>
      </c>
      <c r="H39" s="159">
        <v>30042.614529899998</v>
      </c>
      <c r="I39" s="159">
        <v>33553.7782167</v>
      </c>
      <c r="J39" s="160">
        <v>0.11687277361647412</v>
      </c>
      <c r="K39" s="159">
        <v>30176.42023</v>
      </c>
      <c r="L39" s="159">
        <v>34366.05273999999</v>
      </c>
      <c r="M39" s="160">
        <v>0.1388379561945142</v>
      </c>
      <c r="N39" s="161">
        <v>0.014534212442879741</v>
      </c>
      <c r="O39" s="162">
        <v>0.7056661966752067</v>
      </c>
      <c r="P39" s="132"/>
      <c r="Q39" s="132"/>
      <c r="R39" s="132"/>
      <c r="S39" s="132"/>
      <c r="T39" s="132"/>
      <c r="U39" s="132"/>
      <c r="V39" s="132"/>
      <c r="W39" s="132"/>
      <c r="X39" s="132"/>
      <c r="Y39" s="132"/>
      <c r="Z39" s="132"/>
      <c r="AA39" s="132"/>
    </row>
    <row r="40" spans="1:27" s="157" customFormat="1" ht="14.25">
      <c r="A40" s="157">
        <v>2</v>
      </c>
      <c r="B40" s="437" t="s">
        <v>487</v>
      </c>
      <c r="C40" s="438"/>
      <c r="D40" s="438"/>
      <c r="E40" s="439"/>
      <c r="F40" s="158">
        <v>22042992</v>
      </c>
      <c r="G40" s="140" t="s">
        <v>472</v>
      </c>
      <c r="H40" s="159">
        <v>25111.626</v>
      </c>
      <c r="I40" s="159">
        <v>39164.405</v>
      </c>
      <c r="J40" s="160">
        <v>0.5596124679461217</v>
      </c>
      <c r="K40" s="159">
        <v>25938.78984</v>
      </c>
      <c r="L40" s="159">
        <v>33767.02211</v>
      </c>
      <c r="M40" s="160">
        <v>0.3017963566645712</v>
      </c>
      <c r="N40" s="161">
        <v>0.014280868292415868</v>
      </c>
      <c r="O40" s="162">
        <v>0.3631599500242936</v>
      </c>
      <c r="P40" s="132"/>
      <c r="Q40" s="132"/>
      <c r="R40" s="132"/>
      <c r="S40" s="132"/>
      <c r="T40" s="132"/>
      <c r="U40" s="132"/>
      <c r="V40" s="132"/>
      <c r="W40" s="132"/>
      <c r="X40" s="132"/>
      <c r="Y40" s="132"/>
      <c r="Z40" s="132"/>
      <c r="AA40" s="132"/>
    </row>
    <row r="41" spans="1:27" s="157" customFormat="1" ht="14.25">
      <c r="A41" s="157">
        <v>3</v>
      </c>
      <c r="B41" s="437" t="s">
        <v>488</v>
      </c>
      <c r="C41" s="438"/>
      <c r="D41" s="438"/>
      <c r="E41" s="439"/>
      <c r="F41" s="158">
        <v>20097929</v>
      </c>
      <c r="G41" s="140" t="s">
        <v>471</v>
      </c>
      <c r="H41" s="159">
        <v>33721.4</v>
      </c>
      <c r="I41" s="159">
        <v>22233.971110000002</v>
      </c>
      <c r="J41" s="163">
        <v>-0.34065693862057916</v>
      </c>
      <c r="K41" s="159">
        <v>44513.57003</v>
      </c>
      <c r="L41" s="159">
        <v>32705.618260000003</v>
      </c>
      <c r="M41" s="163">
        <v>-0.2652663392768095</v>
      </c>
      <c r="N41" s="161">
        <v>0.013831975626147137</v>
      </c>
      <c r="O41" s="162">
        <v>0.5501512292647456</v>
      </c>
      <c r="P41" s="132"/>
      <c r="Q41" s="132"/>
      <c r="R41" s="132"/>
      <c r="S41" s="132"/>
      <c r="T41" s="132"/>
      <c r="U41" s="132"/>
      <c r="V41" s="132"/>
      <c r="W41" s="132"/>
      <c r="X41" s="132"/>
      <c r="Y41" s="132"/>
      <c r="Z41" s="132"/>
      <c r="AA41" s="132"/>
    </row>
    <row r="42" spans="2:27" s="157" customFormat="1" ht="14.25">
      <c r="B42" s="437" t="s">
        <v>489</v>
      </c>
      <c r="C42" s="438"/>
      <c r="D42" s="438"/>
      <c r="E42" s="439"/>
      <c r="F42" s="158">
        <v>20079939</v>
      </c>
      <c r="G42" s="140" t="s">
        <v>471</v>
      </c>
      <c r="H42" s="159">
        <v>31391.74025</v>
      </c>
      <c r="I42" s="159">
        <v>35168.04438</v>
      </c>
      <c r="J42" s="160">
        <v>0.12029610655306058</v>
      </c>
      <c r="K42" s="159">
        <v>24303.85243</v>
      </c>
      <c r="L42" s="159">
        <v>27618.171060000008</v>
      </c>
      <c r="M42" s="160">
        <v>0.1363700935703883</v>
      </c>
      <c r="N42" s="161">
        <v>0.011680374481955514</v>
      </c>
      <c r="O42" s="162">
        <v>0.46687489995577197</v>
      </c>
      <c r="P42" s="132"/>
      <c r="Q42" s="132"/>
      <c r="R42" s="132"/>
      <c r="S42" s="132"/>
      <c r="T42" s="132"/>
      <c r="U42" s="132"/>
      <c r="V42" s="132"/>
      <c r="W42" s="132"/>
      <c r="X42" s="132"/>
      <c r="Y42" s="132"/>
      <c r="Z42" s="132"/>
      <c r="AA42" s="132"/>
    </row>
    <row r="43" spans="2:27" s="157" customFormat="1" ht="14.25">
      <c r="B43" s="437" t="s">
        <v>490</v>
      </c>
      <c r="C43" s="438"/>
      <c r="D43" s="438"/>
      <c r="E43" s="439"/>
      <c r="F43" s="158">
        <v>8081069</v>
      </c>
      <c r="G43" s="140" t="s">
        <v>471</v>
      </c>
      <c r="H43" s="159">
        <v>28133.670449999994</v>
      </c>
      <c r="I43" s="159">
        <v>27803.391019900006</v>
      </c>
      <c r="J43" s="163">
        <v>-0.011739649495325221</v>
      </c>
      <c r="K43" s="159">
        <v>24487.287970000005</v>
      </c>
      <c r="L43" s="159">
        <v>25676.578510000003</v>
      </c>
      <c r="M43" s="160">
        <v>0.04856767076276589</v>
      </c>
      <c r="N43" s="161">
        <v>0.010859229300904015</v>
      </c>
      <c r="O43" s="162">
        <v>0.3516607433137197</v>
      </c>
      <c r="P43" s="132"/>
      <c r="Q43" s="132"/>
      <c r="R43" s="132"/>
      <c r="S43" s="132"/>
      <c r="T43" s="132"/>
      <c r="U43" s="132"/>
      <c r="V43" s="132"/>
      <c r="W43" s="132"/>
      <c r="X43" s="132"/>
      <c r="Y43" s="132"/>
      <c r="Z43" s="132"/>
      <c r="AA43" s="132"/>
    </row>
    <row r="44" spans="2:27" s="157" customFormat="1" ht="14.25">
      <c r="B44" s="437" t="s">
        <v>491</v>
      </c>
      <c r="C44" s="438"/>
      <c r="D44" s="438"/>
      <c r="E44" s="439"/>
      <c r="F44" s="158">
        <v>22042163</v>
      </c>
      <c r="G44" s="140" t="s">
        <v>472</v>
      </c>
      <c r="H44" s="159">
        <v>8856.867352</v>
      </c>
      <c r="I44" s="159">
        <v>7605.35759</v>
      </c>
      <c r="J44" s="160">
        <v>-0.14130388457465065</v>
      </c>
      <c r="K44" s="159">
        <v>28612.891200000002</v>
      </c>
      <c r="L44" s="159">
        <v>22911.302249999997</v>
      </c>
      <c r="M44" s="160">
        <v>-0.19926643938729283</v>
      </c>
      <c r="N44" s="161">
        <v>0.009689728895077307</v>
      </c>
      <c r="O44" s="162">
        <v>0.2300892360682835</v>
      </c>
      <c r="P44" s="132"/>
      <c r="Q44" s="132"/>
      <c r="R44" s="132"/>
      <c r="S44" s="132"/>
      <c r="T44" s="132"/>
      <c r="U44" s="132"/>
      <c r="V44" s="132"/>
      <c r="W44" s="132"/>
      <c r="X44" s="132"/>
      <c r="Y44" s="132"/>
      <c r="Z44" s="132"/>
      <c r="AA44" s="132"/>
    </row>
    <row r="45" spans="2:27" s="157" customFormat="1" ht="14.25">
      <c r="B45" s="437" t="s">
        <v>492</v>
      </c>
      <c r="C45" s="438"/>
      <c r="D45" s="438"/>
      <c r="E45" s="439"/>
      <c r="F45" s="158">
        <v>8081010</v>
      </c>
      <c r="G45" s="140" t="s">
        <v>471</v>
      </c>
      <c r="H45" s="159">
        <v>40606.441230000004</v>
      </c>
      <c r="I45" s="159">
        <v>29138.00575859999</v>
      </c>
      <c r="J45" s="163">
        <v>-0.28242897244901</v>
      </c>
      <c r="K45" s="159">
        <v>31894.118120000006</v>
      </c>
      <c r="L45" s="159">
        <v>22413.21537999999</v>
      </c>
      <c r="M45" s="163">
        <v>-0.2972617930468746</v>
      </c>
      <c r="N45" s="161">
        <v>0.0094790762362352</v>
      </c>
      <c r="O45" s="162">
        <v>0.5080449286064046</v>
      </c>
      <c r="P45" s="132"/>
      <c r="Q45" s="132"/>
      <c r="R45" s="132"/>
      <c r="S45" s="132"/>
      <c r="T45" s="132"/>
      <c r="U45" s="132"/>
      <c r="V45" s="132"/>
      <c r="W45" s="132"/>
      <c r="X45" s="132"/>
      <c r="Y45" s="132"/>
      <c r="Z45" s="132"/>
      <c r="AA45" s="132"/>
    </row>
    <row r="46" spans="2:27" s="157" customFormat="1" ht="14.25">
      <c r="B46" s="437" t="s">
        <v>6</v>
      </c>
      <c r="C46" s="438"/>
      <c r="D46" s="438"/>
      <c r="E46" s="439"/>
      <c r="F46" s="164"/>
      <c r="G46" s="165"/>
      <c r="H46" s="141"/>
      <c r="I46" s="141"/>
      <c r="J46" s="160"/>
      <c r="K46" s="159">
        <v>748309.7270700026</v>
      </c>
      <c r="L46" s="159">
        <v>684576.9115000002</v>
      </c>
      <c r="M46" s="163">
        <v>-0.08516903264046488</v>
      </c>
      <c r="N46" s="161">
        <v>0.28952368607787593</v>
      </c>
      <c r="O46" s="160"/>
      <c r="P46" s="132"/>
      <c r="Q46" s="132"/>
      <c r="R46" s="132"/>
      <c r="S46" s="132"/>
      <c r="T46" s="132"/>
      <c r="U46" s="132"/>
      <c r="V46" s="132"/>
      <c r="W46" s="132"/>
      <c r="X46" s="132"/>
      <c r="Y46" s="132"/>
      <c r="Z46" s="132"/>
      <c r="AA46" s="132"/>
    </row>
    <row r="47" spans="2:28" s="131" customFormat="1" ht="14.25">
      <c r="B47" s="440" t="s">
        <v>17</v>
      </c>
      <c r="C47" s="441"/>
      <c r="D47" s="441"/>
      <c r="E47" s="442"/>
      <c r="F47" s="166"/>
      <c r="G47" s="166"/>
      <c r="H47" s="166"/>
      <c r="I47" s="167"/>
      <c r="J47" s="167"/>
      <c r="K47" s="168">
        <v>2513769.671890002</v>
      </c>
      <c r="L47" s="168">
        <v>2364493.63012</v>
      </c>
      <c r="M47" s="169">
        <v>-0.05938334105915428</v>
      </c>
      <c r="N47" s="170">
        <v>1</v>
      </c>
      <c r="O47" s="171"/>
      <c r="P47" s="132"/>
      <c r="Q47" s="132"/>
      <c r="R47" s="132"/>
      <c r="S47" s="132"/>
      <c r="T47" s="132"/>
      <c r="U47" s="132"/>
      <c r="V47" s="132"/>
      <c r="W47" s="132"/>
      <c r="X47" s="132"/>
      <c r="Y47" s="132"/>
      <c r="Z47" s="132"/>
      <c r="AA47" s="132"/>
      <c r="AB47" s="132"/>
    </row>
    <row r="48" spans="2:13" ht="14.25">
      <c r="B48" s="172" t="s">
        <v>210</v>
      </c>
      <c r="I48" s="132"/>
      <c r="J48" s="132"/>
      <c r="L48" s="132"/>
      <c r="M48" s="132"/>
    </row>
    <row r="49" spans="2:15" ht="14.25">
      <c r="B49" s="443" t="s">
        <v>202</v>
      </c>
      <c r="C49" s="443"/>
      <c r="D49" s="443"/>
      <c r="E49" s="443"/>
      <c r="F49" s="443"/>
      <c r="G49" s="443"/>
      <c r="H49" s="443"/>
      <c r="I49" s="443"/>
      <c r="J49" s="443"/>
      <c r="K49" s="443"/>
      <c r="L49" s="443"/>
      <c r="M49" s="443"/>
      <c r="N49" s="443"/>
      <c r="O49" s="443"/>
    </row>
    <row r="50" spans="9:23" ht="12.75" customHeight="1" hidden="1">
      <c r="I50" s="133">
        <v>9.975</v>
      </c>
      <c r="J50" s="133">
        <v>6.633</v>
      </c>
      <c r="T50" s="133"/>
      <c r="U50" s="133"/>
      <c r="V50" s="133"/>
      <c r="W50" s="133"/>
    </row>
    <row r="51" spans="9:23" ht="12.75" customHeight="1" hidden="1">
      <c r="I51" s="133">
        <v>14.6</v>
      </c>
      <c r="J51" s="133">
        <v>11.586</v>
      </c>
      <c r="L51" s="133">
        <v>13885795.104380004</v>
      </c>
      <c r="M51" s="133">
        <v>13967325.44455</v>
      </c>
      <c r="T51" s="133"/>
      <c r="U51" s="133"/>
      <c r="V51" s="133"/>
      <c r="W51" s="133"/>
    </row>
    <row r="52" spans="9:22" ht="12.75" customHeight="1" hidden="1">
      <c r="I52" s="133">
        <v>0</v>
      </c>
      <c r="J52" s="133">
        <v>0</v>
      </c>
      <c r="T52" s="133"/>
      <c r="V52" s="133"/>
    </row>
    <row r="54" spans="21:23" ht="14.25">
      <c r="U54" s="133"/>
      <c r="W54" s="133"/>
    </row>
    <row r="55" spans="12:22" ht="12.75" customHeight="1" hidden="1">
      <c r="L55" s="133">
        <v>13885795.104380004</v>
      </c>
      <c r="M55" s="133">
        <v>13967325.44455</v>
      </c>
      <c r="T55" s="133"/>
      <c r="V55" s="133"/>
    </row>
    <row r="57" spans="21:23" ht="14.25">
      <c r="U57" s="133"/>
      <c r="W57" s="133"/>
    </row>
    <row r="58" spans="21:23" ht="14.25">
      <c r="U58" s="133"/>
      <c r="W58" s="133"/>
    </row>
    <row r="62" spans="21:23" ht="14.25">
      <c r="U62" s="133"/>
      <c r="W62" s="133"/>
    </row>
    <row r="65" spans="21:23" ht="14.25">
      <c r="U65" s="133"/>
      <c r="W65" s="133"/>
    </row>
    <row r="66" spans="21:23" ht="14.25">
      <c r="U66" s="133"/>
      <c r="W66" s="133"/>
    </row>
    <row r="67" spans="21:23" ht="14.25">
      <c r="U67" s="133"/>
      <c r="W67" s="133"/>
    </row>
    <row r="68" spans="21:23" ht="14.25">
      <c r="U68" s="133"/>
      <c r="W68" s="133"/>
    </row>
    <row r="69" ht="14.25">
      <c r="W69" s="133"/>
    </row>
    <row r="71" spans="21:23" ht="14.25">
      <c r="U71" s="133"/>
      <c r="W71" s="133"/>
    </row>
    <row r="72" spans="21:23" ht="14.25">
      <c r="U72" s="133"/>
      <c r="W72" s="133"/>
    </row>
    <row r="73" spans="21:23" ht="14.25">
      <c r="U73" s="133"/>
      <c r="W73" s="133"/>
    </row>
    <row r="74" spans="21:23" ht="14.25">
      <c r="U74" s="133"/>
      <c r="W74" s="133"/>
    </row>
    <row r="77" spans="21:23" ht="14.25">
      <c r="U77" s="133"/>
      <c r="W77" s="133"/>
    </row>
    <row r="78" spans="21:23" ht="14.25">
      <c r="U78" s="133"/>
      <c r="W78" s="133"/>
    </row>
    <row r="79" ht="14.25">
      <c r="W79" s="133"/>
    </row>
    <row r="81" spans="21:23" ht="14.25">
      <c r="U81" s="133"/>
      <c r="W81" s="133"/>
    </row>
    <row r="82" ht="14.25">
      <c r="W82" s="133"/>
    </row>
    <row r="83" spans="21:23" ht="14.25">
      <c r="U83" s="133"/>
      <c r="W83" s="133"/>
    </row>
    <row r="84" spans="21:23" ht="14.25">
      <c r="U84" s="133"/>
      <c r="W84" s="133"/>
    </row>
    <row r="85" spans="21:23" ht="14.25">
      <c r="U85" s="133"/>
      <c r="W85" s="133"/>
    </row>
    <row r="86" spans="21:23" ht="14.25">
      <c r="U86" s="133"/>
      <c r="W86" s="133"/>
    </row>
    <row r="87" spans="21:23" ht="14.25">
      <c r="U87" s="133"/>
      <c r="W87" s="133"/>
    </row>
    <row r="88" spans="21:23" ht="14.25">
      <c r="U88" s="133"/>
      <c r="W88" s="133"/>
    </row>
    <row r="89" ht="14.25">
      <c r="W89" s="133"/>
    </row>
    <row r="91" ht="14.25">
      <c r="W91" s="133"/>
    </row>
    <row r="93" spans="21:23" ht="14.25">
      <c r="U93" s="133"/>
      <c r="W93" s="133"/>
    </row>
  </sheetData>
  <sheetProtection/>
  <mergeCells count="36">
    <mergeCell ref="B44:E44"/>
    <mergeCell ref="B45:E45"/>
    <mergeCell ref="B46:E46"/>
    <mergeCell ref="B47:E47"/>
    <mergeCell ref="B49:O49"/>
    <mergeCell ref="B38:E38"/>
    <mergeCell ref="B39:E39"/>
    <mergeCell ref="B40:E40"/>
    <mergeCell ref="B41:E41"/>
    <mergeCell ref="B42:E42"/>
    <mergeCell ref="B43:E43"/>
    <mergeCell ref="B32:E32"/>
    <mergeCell ref="B33:E33"/>
    <mergeCell ref="B34:E34"/>
    <mergeCell ref="B35:E35"/>
    <mergeCell ref="B36:E36"/>
    <mergeCell ref="B37:E37"/>
    <mergeCell ref="B26:E26"/>
    <mergeCell ref="B27:E27"/>
    <mergeCell ref="B28:E28"/>
    <mergeCell ref="B29:E29"/>
    <mergeCell ref="B30:E30"/>
    <mergeCell ref="B31:E31"/>
    <mergeCell ref="B23:E25"/>
    <mergeCell ref="F23:F25"/>
    <mergeCell ref="G23:G25"/>
    <mergeCell ref="H23:J23"/>
    <mergeCell ref="K23:O23"/>
    <mergeCell ref="H24:I24"/>
    <mergeCell ref="K24:L24"/>
    <mergeCell ref="B3:O4"/>
    <mergeCell ref="B7:B8"/>
    <mergeCell ref="C7:C8"/>
    <mergeCell ref="D7:D8"/>
    <mergeCell ref="E7:F7"/>
    <mergeCell ref="B9:B18"/>
  </mergeCells>
  <printOptions horizontalCentered="1"/>
  <pageMargins left="0.3937007874015748" right="0.3937007874015748" top="0.4724409448818898" bottom="0.3937007874015748" header="0.31496062992125984" footer="0.31496062992125984"/>
  <pageSetup horizontalDpi="600" verticalDpi="600" orientation="landscape" scale="70" r:id="rId1"/>
  <headerFooter alignWithMargins="0">
    <oddHeader>&amp;R&amp;12Región del Maule</oddHeader>
  </headerFooter>
</worksheet>
</file>

<file path=xl/worksheets/sheet9.xml><?xml version="1.0" encoding="utf-8"?>
<worksheet xmlns="http://schemas.openxmlformats.org/spreadsheetml/2006/main" xmlns:r="http://schemas.openxmlformats.org/officeDocument/2006/relationships">
  <dimension ref="A1:G85"/>
  <sheetViews>
    <sheetView view="pageBreakPreview" zoomScale="90" zoomScaleSheetLayoutView="9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54</v>
      </c>
    </row>
    <row r="2" ht="15">
      <c r="A2" s="1"/>
    </row>
    <row r="3" ht="15">
      <c r="A3" s="1" t="s">
        <v>41</v>
      </c>
    </row>
    <row r="4" ht="15">
      <c r="A4" s="1"/>
    </row>
    <row r="5" spans="1:6" ht="15" customHeight="1">
      <c r="A5" s="376" t="s">
        <v>230</v>
      </c>
      <c r="B5" s="376"/>
      <c r="C5" s="376"/>
      <c r="D5" s="376"/>
      <c r="E5" s="376"/>
      <c r="F5" s="376"/>
    </row>
    <row r="6" spans="1:6" ht="15" customHeight="1">
      <c r="A6" s="376"/>
      <c r="B6" s="376"/>
      <c r="C6" s="376"/>
      <c r="D6" s="376"/>
      <c r="E6" s="376"/>
      <c r="F6" s="376"/>
    </row>
    <row r="7" spans="1:6" ht="15">
      <c r="A7" s="376"/>
      <c r="B7" s="376"/>
      <c r="C7" s="376"/>
      <c r="D7" s="376"/>
      <c r="E7" s="376"/>
      <c r="F7" s="376"/>
    </row>
    <row r="8" spans="1:6" ht="15">
      <c r="A8" s="376"/>
      <c r="B8" s="376"/>
      <c r="C8" s="376"/>
      <c r="D8" s="376"/>
      <c r="E8" s="376"/>
      <c r="F8" s="376"/>
    </row>
    <row r="9" spans="1:6" ht="15">
      <c r="A9" s="3"/>
      <c r="B9" s="3"/>
      <c r="C9" s="3"/>
      <c r="D9" s="3"/>
      <c r="E9" s="3"/>
      <c r="F9" s="3"/>
    </row>
    <row r="10" ht="15">
      <c r="A10" s="27" t="s">
        <v>234</v>
      </c>
    </row>
    <row r="11" spans="1:5" ht="15">
      <c r="A11" s="4" t="s">
        <v>235</v>
      </c>
      <c r="B11" s="4" t="s">
        <v>29</v>
      </c>
      <c r="C11" s="4" t="s">
        <v>69</v>
      </c>
      <c r="D11" s="4" t="s">
        <v>30</v>
      </c>
      <c r="E11" s="4" t="s">
        <v>66</v>
      </c>
    </row>
    <row r="12" spans="1:5" ht="15" customHeight="1">
      <c r="A12" s="30" t="s">
        <v>36</v>
      </c>
      <c r="B12" s="32">
        <v>493526.54871298885</v>
      </c>
      <c r="C12" s="31">
        <f>B12/$B$24</f>
        <v>0.6476885864932601</v>
      </c>
      <c r="D12" s="32">
        <v>2706038.8198307166</v>
      </c>
      <c r="E12" s="31">
        <f>B12/D12</f>
        <v>0.182379700208389</v>
      </c>
    </row>
    <row r="13" spans="1:5" ht="15">
      <c r="A13" s="30" t="s">
        <v>73</v>
      </c>
      <c r="B13" s="32">
        <v>74106.58</v>
      </c>
      <c r="C13" s="31">
        <f aca="true" t="shared" si="0" ref="C13:C24">B13/$B$24</f>
        <v>0.09725512472473492</v>
      </c>
      <c r="D13" s="32">
        <v>480602.55000000005</v>
      </c>
      <c r="E13" s="31">
        <f aca="true" t="shared" si="1" ref="E13:E24">B13/D13</f>
        <v>0.15419514524007413</v>
      </c>
    </row>
    <row r="14" spans="1:5" ht="15" customHeight="1">
      <c r="A14" s="30" t="s">
        <v>32</v>
      </c>
      <c r="B14" s="32">
        <v>54784.090015809976</v>
      </c>
      <c r="C14" s="31">
        <f t="shared" si="0"/>
        <v>0.07189690183272125</v>
      </c>
      <c r="D14" s="32">
        <v>310046.53024562844</v>
      </c>
      <c r="E14" s="31">
        <f t="shared" si="1"/>
        <v>0.17669634932669082</v>
      </c>
    </row>
    <row r="15" spans="1:5" ht="15" customHeight="1">
      <c r="A15" s="30" t="s">
        <v>35</v>
      </c>
      <c r="B15" s="32">
        <v>46147.63005864559</v>
      </c>
      <c r="C15" s="31">
        <f t="shared" si="0"/>
        <v>0.06056268575751982</v>
      </c>
      <c r="D15" s="32">
        <v>513190.82013781375</v>
      </c>
      <c r="E15" s="31">
        <f t="shared" si="1"/>
        <v>0.08992294532129973</v>
      </c>
    </row>
    <row r="16" spans="1:5" ht="15" customHeight="1">
      <c r="A16" s="30" t="s">
        <v>38</v>
      </c>
      <c r="B16" s="32">
        <v>46110.159999999996</v>
      </c>
      <c r="C16" s="31">
        <f t="shared" si="0"/>
        <v>0.06051351124120804</v>
      </c>
      <c r="D16" s="32">
        <v>130440.83999999991</v>
      </c>
      <c r="E16" s="31">
        <f t="shared" si="1"/>
        <v>0.3534948103676734</v>
      </c>
    </row>
    <row r="17" spans="1:5" ht="15">
      <c r="A17" s="30" t="s">
        <v>40</v>
      </c>
      <c r="B17" s="188">
        <v>13043.099998516736</v>
      </c>
      <c r="C17" s="31">
        <f t="shared" si="0"/>
        <v>0.017117350674568103</v>
      </c>
      <c r="D17" s="188">
        <v>42511.08001550114</v>
      </c>
      <c r="E17" s="33">
        <f t="shared" si="1"/>
        <v>0.3068164815798783</v>
      </c>
    </row>
    <row r="18" spans="1:5" ht="15">
      <c r="A18" s="30" t="s">
        <v>31</v>
      </c>
      <c r="B18" s="32">
        <v>11784.422117640728</v>
      </c>
      <c r="C18" s="31">
        <f t="shared" si="0"/>
        <v>0.015465501752476959</v>
      </c>
      <c r="D18" s="32">
        <v>95953.72188329409</v>
      </c>
      <c r="E18" s="31">
        <f t="shared" si="1"/>
        <v>0.1228136010396116</v>
      </c>
    </row>
    <row r="19" spans="1:5" ht="15">
      <c r="A19" s="30" t="s">
        <v>34</v>
      </c>
      <c r="B19" s="32">
        <v>11543.7</v>
      </c>
      <c r="C19" s="31">
        <f t="shared" si="0"/>
        <v>0.015149585681661772</v>
      </c>
      <c r="D19" s="32">
        <v>69998.01</v>
      </c>
      <c r="E19" s="31">
        <f t="shared" si="1"/>
        <v>0.16491468828899566</v>
      </c>
    </row>
    <row r="20" spans="1:5" ht="15">
      <c r="A20" s="30" t="s">
        <v>33</v>
      </c>
      <c r="B20" s="32">
        <v>10184.939999999999</v>
      </c>
      <c r="C20" s="31">
        <f t="shared" si="0"/>
        <v>0.01336639216131606</v>
      </c>
      <c r="D20" s="32">
        <v>71389.60000000002</v>
      </c>
      <c r="E20" s="31">
        <f t="shared" si="1"/>
        <v>0.14266699911471692</v>
      </c>
    </row>
    <row r="21" spans="1:5" ht="15" customHeight="1">
      <c r="A21" s="30" t="s">
        <v>39</v>
      </c>
      <c r="B21" s="32">
        <v>446.20000103868506</v>
      </c>
      <c r="C21" s="31">
        <f t="shared" si="0"/>
        <v>0.000585578726655503</v>
      </c>
      <c r="D21" s="32">
        <v>3103.1300078060976</v>
      </c>
      <c r="E21" s="31">
        <f t="shared" si="1"/>
        <v>0.14379030202287493</v>
      </c>
    </row>
    <row r="22" spans="1:5" ht="15">
      <c r="A22" s="30" t="s">
        <v>226</v>
      </c>
      <c r="B22" s="32">
        <v>266.85000338771005</v>
      </c>
      <c r="C22" s="31">
        <f>B22/$B$24</f>
        <v>0.0003502054792201675</v>
      </c>
      <c r="D22" s="32">
        <v>16138.200179683308</v>
      </c>
      <c r="E22" s="31">
        <f t="shared" si="1"/>
        <v>0.0165353013605354</v>
      </c>
    </row>
    <row r="23" spans="1:5" ht="15">
      <c r="A23" s="30" t="s">
        <v>37</v>
      </c>
      <c r="B23" s="32">
        <v>37.013600146255996</v>
      </c>
      <c r="C23" s="31">
        <f t="shared" si="0"/>
        <v>4.857547465738661E-05</v>
      </c>
      <c r="D23" s="32">
        <v>2176.41010581238</v>
      </c>
      <c r="E23" s="31">
        <f t="shared" si="1"/>
        <v>0.017006721319390343</v>
      </c>
    </row>
    <row r="24" spans="1:5" ht="15">
      <c r="A24" s="4" t="s">
        <v>2</v>
      </c>
      <c r="B24" s="35">
        <f>SUM(B12:B23)</f>
        <v>761981.2345081745</v>
      </c>
      <c r="C24" s="34">
        <f t="shared" si="0"/>
        <v>1</v>
      </c>
      <c r="D24" s="35">
        <f>SUM(D12:D23)</f>
        <v>4441589.712406254</v>
      </c>
      <c r="E24" s="34">
        <f t="shared" si="1"/>
        <v>0.17155597068765885</v>
      </c>
    </row>
    <row r="25" spans="1:6" ht="15" customHeight="1">
      <c r="A25" s="446" t="s">
        <v>28</v>
      </c>
      <c r="B25" s="446"/>
      <c r="C25" s="446"/>
      <c r="D25" s="446"/>
      <c r="E25" s="446"/>
      <c r="F25" s="446"/>
    </row>
    <row r="26" spans="1:6" ht="15" customHeight="1">
      <c r="A26" s="446"/>
      <c r="B26" s="446"/>
      <c r="C26" s="446"/>
      <c r="D26" s="446"/>
      <c r="E26" s="446"/>
      <c r="F26" s="446"/>
    </row>
    <row r="27" spans="1:6" ht="15" customHeight="1">
      <c r="A27" s="36"/>
      <c r="B27" s="36"/>
      <c r="C27" s="36"/>
      <c r="D27" s="36"/>
      <c r="E27" s="36"/>
      <c r="F27" s="36"/>
    </row>
    <row r="28" spans="1:6" ht="15" customHeight="1">
      <c r="A28" s="447" t="s">
        <v>231</v>
      </c>
      <c r="B28" s="376"/>
      <c r="C28" s="376"/>
      <c r="D28" s="376"/>
      <c r="E28" s="376"/>
      <c r="F28" s="376"/>
    </row>
    <row r="29" spans="1:6" ht="15" customHeight="1">
      <c r="A29" s="376"/>
      <c r="B29" s="376"/>
      <c r="C29" s="376"/>
      <c r="D29" s="376"/>
      <c r="E29" s="376"/>
      <c r="F29" s="376"/>
    </row>
    <row r="30" spans="1:6" ht="15" customHeight="1">
      <c r="A30" s="376"/>
      <c r="B30" s="376"/>
      <c r="C30" s="376"/>
      <c r="D30" s="376"/>
      <c r="E30" s="376"/>
      <c r="F30" s="376"/>
    </row>
    <row r="31" spans="1:6" ht="15">
      <c r="A31" s="376"/>
      <c r="B31" s="376"/>
      <c r="C31" s="376"/>
      <c r="D31" s="376"/>
      <c r="E31" s="376"/>
      <c r="F31" s="376"/>
    </row>
    <row r="32" spans="1:6" ht="15" customHeight="1">
      <c r="A32" s="37"/>
      <c r="B32" s="37"/>
      <c r="C32" s="37"/>
      <c r="D32" s="37"/>
      <c r="E32" s="37"/>
      <c r="F32" s="37"/>
    </row>
    <row r="33" spans="1:6" ht="15" customHeight="1">
      <c r="A33" s="27" t="s">
        <v>142</v>
      </c>
      <c r="B33" s="38"/>
      <c r="C33" s="38"/>
      <c r="D33" s="38"/>
      <c r="E33" s="38"/>
      <c r="F33" s="38"/>
    </row>
    <row r="34" spans="1:5" ht="15" customHeight="1">
      <c r="A34" s="4" t="s">
        <v>43</v>
      </c>
      <c r="B34" s="4" t="s">
        <v>29</v>
      </c>
      <c r="C34" s="4" t="s">
        <v>70</v>
      </c>
      <c r="D34" s="4" t="s">
        <v>30</v>
      </c>
      <c r="E34" s="4" t="s">
        <v>66</v>
      </c>
    </row>
    <row r="35" spans="1:5" ht="15" customHeight="1">
      <c r="A35" s="30" t="s">
        <v>129</v>
      </c>
      <c r="B35" s="32">
        <v>16517.159977541407</v>
      </c>
      <c r="C35" s="6">
        <f>B35/$B$47</f>
        <v>0.3014955614444772</v>
      </c>
      <c r="D35" s="32">
        <v>28383.579976973615</v>
      </c>
      <c r="E35" s="31">
        <f>B35/D35</f>
        <v>0.5819265924503206</v>
      </c>
    </row>
    <row r="36" spans="1:5" ht="15" customHeight="1">
      <c r="A36" s="30" t="s">
        <v>99</v>
      </c>
      <c r="B36" s="32">
        <v>5964.429995809679</v>
      </c>
      <c r="C36" s="6">
        <f aca="true" t="shared" si="2" ref="C36:C47">B36/$B$47</f>
        <v>0.108871571912364</v>
      </c>
      <c r="D36" s="32">
        <v>13583.720003669241</v>
      </c>
      <c r="E36" s="31">
        <f aca="true" t="shared" si="3" ref="E36:E47">B36/D36</f>
        <v>0.4390866415237184</v>
      </c>
    </row>
    <row r="37" spans="1:5" ht="15">
      <c r="A37" s="30" t="s">
        <v>130</v>
      </c>
      <c r="B37" s="32">
        <v>5047.64000391829</v>
      </c>
      <c r="C37" s="6">
        <f t="shared" si="2"/>
        <v>0.09213696900800226</v>
      </c>
      <c r="D37" s="32">
        <v>9957.369999143611</v>
      </c>
      <c r="E37" s="31">
        <f t="shared" si="3"/>
        <v>0.5069250218031884</v>
      </c>
    </row>
    <row r="38" spans="1:5" ht="15">
      <c r="A38" s="30" t="s">
        <v>154</v>
      </c>
      <c r="B38" s="32">
        <v>4549.3100218216105</v>
      </c>
      <c r="C38" s="6">
        <f t="shared" si="2"/>
        <v>0.08304071529724667</v>
      </c>
      <c r="D38" s="32">
        <v>7573.240033482007</v>
      </c>
      <c r="E38" s="31">
        <f t="shared" si="3"/>
        <v>0.6007085476901145</v>
      </c>
    </row>
    <row r="39" spans="1:5" ht="15">
      <c r="A39" s="30" t="s">
        <v>143</v>
      </c>
      <c r="B39" s="32">
        <v>3850.3000030519997</v>
      </c>
      <c r="C39" s="6">
        <f t="shared" si="2"/>
        <v>0.07028135361819195</v>
      </c>
      <c r="D39" s="32">
        <v>5302.300008610631</v>
      </c>
      <c r="E39" s="31">
        <f t="shared" si="3"/>
        <v>0.7261565729587789</v>
      </c>
    </row>
    <row r="40" spans="1:5" ht="15">
      <c r="A40" s="30" t="s">
        <v>71</v>
      </c>
      <c r="B40" s="32">
        <v>3539.08999992869</v>
      </c>
      <c r="C40" s="6">
        <f t="shared" si="2"/>
        <v>0.0646006897058499</v>
      </c>
      <c r="D40" s="32">
        <v>16120.590020634343</v>
      </c>
      <c r="E40" s="31">
        <f t="shared" si="3"/>
        <v>0.2195384905514412</v>
      </c>
    </row>
    <row r="41" spans="1:5" ht="15">
      <c r="A41" s="30" t="s">
        <v>132</v>
      </c>
      <c r="B41" s="32">
        <v>3323.830007553871</v>
      </c>
      <c r="C41" s="6">
        <f t="shared" si="2"/>
        <v>0.06067144688530295</v>
      </c>
      <c r="D41" s="32">
        <v>9029.140013951792</v>
      </c>
      <c r="E41" s="31">
        <f t="shared" si="3"/>
        <v>0.3681225457150849</v>
      </c>
    </row>
    <row r="42" spans="1:5" ht="15">
      <c r="A42" s="30" t="s">
        <v>128</v>
      </c>
      <c r="B42" s="32">
        <v>2663.7499995895605</v>
      </c>
      <c r="C42" s="6">
        <f t="shared" si="2"/>
        <v>0.04862269317279591</v>
      </c>
      <c r="D42" s="32">
        <v>10808.150002700992</v>
      </c>
      <c r="E42" s="31">
        <f t="shared" si="3"/>
        <v>0.24645753426107897</v>
      </c>
    </row>
    <row r="43" spans="1:5" ht="15">
      <c r="A43" s="30" t="s">
        <v>144</v>
      </c>
      <c r="B43" s="32">
        <v>1486.92999459612</v>
      </c>
      <c r="C43" s="6">
        <f t="shared" si="2"/>
        <v>0.02714163900809544</v>
      </c>
      <c r="D43" s="32">
        <v>6625.04000433432</v>
      </c>
      <c r="E43" s="31">
        <f t="shared" si="3"/>
        <v>0.2244409080735092</v>
      </c>
    </row>
    <row r="44" spans="1:5" ht="15">
      <c r="A44" s="30" t="s">
        <v>145</v>
      </c>
      <c r="B44" s="32">
        <v>1011.9000028672509</v>
      </c>
      <c r="C44" s="6">
        <f t="shared" si="2"/>
        <v>0.018470691081575504</v>
      </c>
      <c r="D44" s="32">
        <v>1254.800004274004</v>
      </c>
      <c r="E44" s="31">
        <f t="shared" si="3"/>
        <v>0.8064233339341682</v>
      </c>
    </row>
    <row r="45" spans="1:7" ht="15">
      <c r="A45" s="30" t="s">
        <v>146</v>
      </c>
      <c r="B45" s="32">
        <v>877.90000084796</v>
      </c>
      <c r="C45" s="6">
        <f t="shared" si="2"/>
        <v>0.016024725437524097</v>
      </c>
      <c r="D45" s="32">
        <v>6878.42000685557</v>
      </c>
      <c r="E45" s="31">
        <f t="shared" si="3"/>
        <v>0.1276310548022622</v>
      </c>
      <c r="G45" s="119"/>
    </row>
    <row r="46" spans="1:7" ht="15" customHeight="1">
      <c r="A46" s="30" t="s">
        <v>6</v>
      </c>
      <c r="B46" s="32">
        <v>5951.850008283531</v>
      </c>
      <c r="C46" s="6">
        <f t="shared" si="2"/>
        <v>0.10864194342857396</v>
      </c>
      <c r="D46" s="32">
        <v>194530.18017099833</v>
      </c>
      <c r="E46" s="31">
        <f t="shared" si="3"/>
        <v>0.030596023727792066</v>
      </c>
      <c r="G46" s="119"/>
    </row>
    <row r="47" spans="1:5" ht="15" customHeight="1">
      <c r="A47" s="184" t="s">
        <v>2</v>
      </c>
      <c r="B47" s="35">
        <v>54784.090015809976</v>
      </c>
      <c r="C47" s="34">
        <f t="shared" si="2"/>
        <v>1</v>
      </c>
      <c r="D47" s="190">
        <v>310046.53024562844</v>
      </c>
      <c r="E47" s="34">
        <f t="shared" si="3"/>
        <v>0.17669634932669082</v>
      </c>
    </row>
    <row r="48" spans="1:6" ht="15">
      <c r="A48" s="446" t="s">
        <v>28</v>
      </c>
      <c r="B48" s="446"/>
      <c r="C48" s="446"/>
      <c r="D48" s="446"/>
      <c r="E48" s="446"/>
      <c r="F48" s="446"/>
    </row>
    <row r="49" spans="1:6" ht="15" customHeight="1">
      <c r="A49" s="446"/>
      <c r="B49" s="446"/>
      <c r="C49" s="446"/>
      <c r="D49" s="446"/>
      <c r="E49" s="446"/>
      <c r="F49" s="446"/>
    </row>
    <row r="50" spans="1:6" ht="15" customHeight="1">
      <c r="A50" s="37"/>
      <c r="B50" s="37"/>
      <c r="C50" s="39"/>
      <c r="D50" s="40"/>
      <c r="E50" s="40"/>
      <c r="F50" s="40"/>
    </row>
    <row r="51" spans="1:6" ht="15" customHeight="1">
      <c r="A51" s="1" t="s">
        <v>54</v>
      </c>
      <c r="B51" s="37"/>
      <c r="C51" s="39"/>
      <c r="D51" s="40"/>
      <c r="E51" s="40"/>
      <c r="F51" s="40"/>
    </row>
    <row r="52" spans="1:6" ht="15" customHeight="1">
      <c r="A52" s="1"/>
      <c r="B52" s="37"/>
      <c r="C52" s="39"/>
      <c r="D52" s="40"/>
      <c r="E52" s="40"/>
      <c r="F52" s="40"/>
    </row>
    <row r="53" spans="1:6" ht="15" customHeight="1">
      <c r="A53" s="1" t="s">
        <v>41</v>
      </c>
      <c r="B53" s="37"/>
      <c r="C53" s="39"/>
      <c r="D53" s="40"/>
      <c r="E53" s="40"/>
      <c r="F53" s="40"/>
    </row>
    <row r="54" spans="1:6" ht="15" customHeight="1">
      <c r="A54" s="37"/>
      <c r="B54" s="37"/>
      <c r="C54" s="39"/>
      <c r="D54" s="40"/>
      <c r="E54" s="40"/>
      <c r="F54" s="40"/>
    </row>
    <row r="55" spans="1:6" ht="15" customHeight="1">
      <c r="A55" s="445" t="s">
        <v>147</v>
      </c>
      <c r="B55" s="445"/>
      <c r="C55" s="445"/>
      <c r="D55" s="445"/>
      <c r="E55" s="445"/>
      <c r="F55" s="445"/>
    </row>
    <row r="56" spans="1:6" ht="15" customHeight="1">
      <c r="A56" s="445"/>
      <c r="B56" s="445"/>
      <c r="C56" s="445"/>
      <c r="D56" s="445"/>
      <c r="E56" s="445"/>
      <c r="F56" s="445"/>
    </row>
    <row r="57" spans="1:6" ht="15" customHeight="1">
      <c r="A57" s="445"/>
      <c r="B57" s="445"/>
      <c r="C57" s="445"/>
      <c r="D57" s="445"/>
      <c r="E57" s="445"/>
      <c r="F57" s="445"/>
    </row>
    <row r="58" spans="1:6" ht="15">
      <c r="A58" s="445"/>
      <c r="B58" s="445"/>
      <c r="C58" s="445"/>
      <c r="D58" s="445"/>
      <c r="E58" s="445"/>
      <c r="F58" s="445"/>
    </row>
    <row r="59" spans="1:6" ht="15">
      <c r="A59" s="445"/>
      <c r="B59" s="445"/>
      <c r="C59" s="445"/>
      <c r="D59" s="445"/>
      <c r="E59" s="445"/>
      <c r="F59" s="445"/>
    </row>
    <row r="60" spans="1:6" ht="15">
      <c r="A60" s="40"/>
      <c r="B60" s="40"/>
      <c r="C60" s="40"/>
      <c r="D60" s="40"/>
      <c r="E60" s="40"/>
      <c r="F60" s="40"/>
    </row>
    <row r="61" ht="15">
      <c r="A61" s="1" t="s">
        <v>148</v>
      </c>
    </row>
    <row r="62" spans="1:5" ht="15">
      <c r="A62" s="4" t="s">
        <v>149</v>
      </c>
      <c r="B62" s="4" t="s">
        <v>29</v>
      </c>
      <c r="C62" s="4" t="s">
        <v>227</v>
      </c>
      <c r="D62" s="4" t="s">
        <v>30</v>
      </c>
      <c r="E62" s="4" t="s">
        <v>66</v>
      </c>
    </row>
    <row r="63" spans="1:5" ht="15">
      <c r="A63" s="30" t="s">
        <v>150</v>
      </c>
      <c r="B63" s="32">
        <v>34235.950003339814</v>
      </c>
      <c r="C63" s="31">
        <f>B63/$B$66</f>
        <v>0.7424817001619185</v>
      </c>
      <c r="D63" s="32">
        <v>88291.96008065807</v>
      </c>
      <c r="E63" s="31">
        <f>B63/D63</f>
        <v>0.3877584093960987</v>
      </c>
    </row>
    <row r="64" spans="1:5" ht="15">
      <c r="A64" s="30" t="s">
        <v>151</v>
      </c>
      <c r="B64" s="32">
        <v>11874.21001255516</v>
      </c>
      <c r="C64" s="31">
        <f>B64/$B$66</f>
        <v>0.25751829983808155</v>
      </c>
      <c r="D64" s="32">
        <v>31643.33004855397</v>
      </c>
      <c r="E64" s="31">
        <f>B64/D64</f>
        <v>0.3752515931267413</v>
      </c>
    </row>
    <row r="65" spans="1:5" ht="15">
      <c r="A65" s="30" t="s">
        <v>152</v>
      </c>
      <c r="B65" s="188">
        <v>0</v>
      </c>
      <c r="C65" s="31">
        <f>B65/$B$66</f>
        <v>0</v>
      </c>
      <c r="D65" s="32">
        <v>10505.550003201359</v>
      </c>
      <c r="E65" s="31">
        <f>B65/D65</f>
        <v>0</v>
      </c>
    </row>
    <row r="66" spans="1:5" ht="15">
      <c r="A66" s="184" t="s">
        <v>2</v>
      </c>
      <c r="B66" s="35">
        <f>SUM(B63:B65)</f>
        <v>46110.16001589497</v>
      </c>
      <c r="C66" s="34">
        <f>B66/$B$66</f>
        <v>1</v>
      </c>
      <c r="D66" s="35">
        <f>SUM(D63:D65)</f>
        <v>130440.8401324134</v>
      </c>
      <c r="E66" s="34">
        <f>B66/D66</f>
        <v>0.35349481013068856</v>
      </c>
    </row>
    <row r="67" spans="1:7" ht="15" customHeight="1">
      <c r="A67" s="446" t="s">
        <v>28</v>
      </c>
      <c r="B67" s="446"/>
      <c r="C67" s="446"/>
      <c r="D67" s="446"/>
      <c r="E67" s="446"/>
      <c r="F67" s="446"/>
      <c r="G67" s="41"/>
    </row>
    <row r="68" spans="1:7" ht="15">
      <c r="A68" s="446"/>
      <c r="B68" s="446"/>
      <c r="C68" s="446"/>
      <c r="D68" s="446"/>
      <c r="E68" s="446"/>
      <c r="F68" s="446"/>
      <c r="G68" s="41"/>
    </row>
    <row r="70" spans="1:6" ht="15.75" customHeight="1">
      <c r="A70" s="444" t="s">
        <v>232</v>
      </c>
      <c r="B70" s="445"/>
      <c r="C70" s="445"/>
      <c r="D70" s="445"/>
      <c r="E70" s="445"/>
      <c r="F70" s="445"/>
    </row>
    <row r="71" spans="1:6" ht="15">
      <c r="A71" s="445"/>
      <c r="B71" s="445"/>
      <c r="C71" s="445"/>
      <c r="D71" s="445"/>
      <c r="E71" s="445"/>
      <c r="F71" s="445"/>
    </row>
    <row r="72" spans="1:6" ht="15">
      <c r="A72" s="445"/>
      <c r="B72" s="445"/>
      <c r="C72" s="445"/>
      <c r="D72" s="445"/>
      <c r="E72" s="445"/>
      <c r="F72" s="445"/>
    </row>
    <row r="73" spans="1:6" ht="15">
      <c r="A73" s="40"/>
      <c r="B73" s="40"/>
      <c r="C73" s="40"/>
      <c r="D73" s="40"/>
      <c r="E73" s="40"/>
      <c r="F73" s="40"/>
    </row>
    <row r="74" ht="15">
      <c r="A74" s="1" t="s">
        <v>126</v>
      </c>
    </row>
    <row r="75" spans="1:5" ht="15">
      <c r="A75" s="184" t="s">
        <v>43</v>
      </c>
      <c r="B75" s="184" t="s">
        <v>29</v>
      </c>
      <c r="C75" s="184" t="s">
        <v>70</v>
      </c>
      <c r="D75" s="184" t="s">
        <v>30</v>
      </c>
      <c r="E75" s="184" t="s">
        <v>66</v>
      </c>
    </row>
    <row r="76" spans="1:5" ht="15">
      <c r="A76" s="30" t="s">
        <v>127</v>
      </c>
      <c r="B76" s="32">
        <v>431659.75869803486</v>
      </c>
      <c r="C76" s="31">
        <v>0.875</v>
      </c>
      <c r="D76" s="32">
        <v>1614019.0496791766</v>
      </c>
      <c r="E76" s="31">
        <v>0.267</v>
      </c>
    </row>
    <row r="77" spans="1:5" ht="15">
      <c r="A77" s="30" t="s">
        <v>85</v>
      </c>
      <c r="B77" s="32">
        <v>46056.4300578365</v>
      </c>
      <c r="C77" s="31">
        <v>0.093</v>
      </c>
      <c r="D77" s="32">
        <v>655866.9495046207</v>
      </c>
      <c r="E77" s="31">
        <v>0.07</v>
      </c>
    </row>
    <row r="78" spans="1:5" ht="15">
      <c r="A78" s="30" t="s">
        <v>6</v>
      </c>
      <c r="B78" s="188">
        <v>15810.359957117471</v>
      </c>
      <c r="C78" s="31">
        <v>0.032</v>
      </c>
      <c r="D78" s="188">
        <v>436152.8206469193</v>
      </c>
      <c r="E78" s="31">
        <v>0.036249714549318086</v>
      </c>
    </row>
    <row r="79" spans="1:5" ht="15">
      <c r="A79" s="184" t="s">
        <v>2</v>
      </c>
      <c r="B79" s="35">
        <v>493526.54871298885</v>
      </c>
      <c r="C79" s="34">
        <v>1</v>
      </c>
      <c r="D79" s="35">
        <v>2706038.8198307166</v>
      </c>
      <c r="E79" s="34">
        <v>0.182</v>
      </c>
    </row>
    <row r="80" spans="1:6" ht="15">
      <c r="A80" s="446" t="s">
        <v>28</v>
      </c>
      <c r="B80" s="446"/>
      <c r="C80" s="446"/>
      <c r="D80" s="446"/>
      <c r="E80" s="446"/>
      <c r="F80" s="446"/>
    </row>
    <row r="81" spans="1:6" ht="15">
      <c r="A81" s="446"/>
      <c r="B81" s="446"/>
      <c r="C81" s="446"/>
      <c r="D81" s="446"/>
      <c r="E81" s="446"/>
      <c r="F81" s="446"/>
    </row>
    <row r="83" spans="1:7" ht="15" customHeight="1">
      <c r="A83" s="444" t="s">
        <v>233</v>
      </c>
      <c r="B83" s="445"/>
      <c r="C83" s="445"/>
      <c r="D83" s="445"/>
      <c r="E83" s="445"/>
      <c r="F83" s="445"/>
      <c r="G83" s="41"/>
    </row>
    <row r="84" spans="1:7" ht="15">
      <c r="A84" s="445"/>
      <c r="B84" s="445"/>
      <c r="C84" s="445"/>
      <c r="D84" s="445"/>
      <c r="E84" s="445"/>
      <c r="F84" s="445"/>
      <c r="G84" s="41"/>
    </row>
    <row r="85" spans="1:6" ht="15">
      <c r="A85" s="40"/>
      <c r="B85" s="40"/>
      <c r="C85" s="40"/>
      <c r="D85" s="40"/>
      <c r="E85" s="40"/>
      <c r="F85" s="40"/>
    </row>
  </sheetData>
  <sheetProtection/>
  <mergeCells count="9">
    <mergeCell ref="A83:F84"/>
    <mergeCell ref="A48:F49"/>
    <mergeCell ref="A67:F68"/>
    <mergeCell ref="A25:F26"/>
    <mergeCell ref="A5:F8"/>
    <mergeCell ref="A28:F31"/>
    <mergeCell ref="A55:F59"/>
    <mergeCell ref="A80:F81"/>
    <mergeCell ref="A70:F72"/>
  </mergeCells>
  <printOptions horizontalCentered="1"/>
  <pageMargins left="0.5905511811023623" right="0.5905511811023623" top="0.5905511811023623" bottom="0.5905511811023623" header="0.31496062992125984" footer="0.31496062992125984"/>
  <pageSetup horizontalDpi="600" verticalDpi="600" orientation="portrait" scale="72" r:id="rId1"/>
  <headerFooter>
    <oddHeader>&amp;R&amp;12Región del Maule, Información Censo 2007</oddHeader>
  </headerFooter>
  <rowBreaks count="1" manualBreakCount="1">
    <brk id="50" max="5" man="1"/>
  </rowBreaks>
  <ignoredErrors>
    <ignoredError sqref="C66 C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2020-01-24T18:56:49Z</cp:lastPrinted>
  <dcterms:created xsi:type="dcterms:W3CDTF">2013-06-10T19:00:49Z</dcterms:created>
  <dcterms:modified xsi:type="dcterms:W3CDTF">2020-01-24T18:58:58Z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