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15" windowHeight="7380" activeTab="0"/>
  </bookViews>
  <sheets>
    <sheet name="Portada Ficha Regional" sheetId="1" r:id="rId1"/>
    <sheet name="Economía regional" sheetId="2" r:id="rId2"/>
    <sheet name="Antecedentes sociales" sheetId="3" r:id="rId3"/>
    <sheet name="Antecedentes ambientales" sheetId="4" r:id="rId4"/>
    <sheet name="Aspectos GyD - Perfil productor" sheetId="5" r:id="rId5"/>
    <sheet name="Cultivos Información Anual" sheetId="6" r:id="rId6"/>
    <sheet name="Ganadería y Riego" sheetId="7" r:id="rId7"/>
    <sheet name="Exportaciones" sheetId="8" r:id="rId8"/>
    <sheet name="Cultivos Información Censal" sheetId="9" r:id="rId9"/>
    <sheet name="División Político-Adminisrativa" sheetId="10" r:id="rId10"/>
    <sheet name="Autoridades" sheetId="11" r:id="rId11"/>
  </sheets>
  <externalReferences>
    <externalReference r:id="rId14"/>
    <externalReference r:id="rId15"/>
    <externalReference r:id="rId16"/>
  </externalReferences>
  <definedNames>
    <definedName name="_Order1" hidden="1">255</definedName>
    <definedName name="_Sort" localSheetId="7" hidden="1">'[1]Página 7'!#REF!</definedName>
    <definedName name="_Sort" hidden="1">'[1]Página 7'!#REF!</definedName>
    <definedName name="_xlfn.IFERROR" hidden="1">#NAME?</definedName>
    <definedName name="_xlnm.Print_Area" localSheetId="3">'Antecedentes ambientales'!$A$1:$H$16</definedName>
    <definedName name="_xlnm.Print_Area" localSheetId="2">'Antecedentes sociales'!$A$1:$K$28</definedName>
    <definedName name="_xlnm.Print_Area" localSheetId="4">'Aspectos GyD - Perfil productor'!$A$1:$I$36</definedName>
    <definedName name="_xlnm.Print_Area" localSheetId="10">'Autoridades'!$A$1:$F$36</definedName>
    <definedName name="_xlnm.Print_Area" localSheetId="5">'Cultivos Información Anual'!$A$1:$G$109</definedName>
    <definedName name="_xlnm.Print_Area" localSheetId="8">'Cultivos Información Censal'!$A$1:$F$112</definedName>
    <definedName name="_xlnm.Print_Area" localSheetId="9">'División Político-Adminisrativa'!$A$1:$E$32</definedName>
    <definedName name="_xlnm.Print_Area" localSheetId="1">'Economía regional'!$A$1:$J$123</definedName>
    <definedName name="_xlnm.Print_Area" localSheetId="7">'Exportaciones'!$B$1:$O$50</definedName>
    <definedName name="_xlnm.Print_Area" localSheetId="6">'Ganadería y Riego'!$A$1:$H$105</definedName>
    <definedName name="_xlnm.Print_Area" localSheetId="0">'Portada Ficha Regional'!$A$1:$H$85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7">OFFSET(#REF!,0,0,COUNTA(#REF!),COUNTA(#REF!))</definedName>
    <definedName name="rangotd">OFFSET(#REF!,0,0,COUNTA(#REF!),COUNTA(#REF!))</definedName>
    <definedName name="sin_transacciones" localSheetId="7">#REF!</definedName>
    <definedName name="sin_transacciones">#REF!</definedName>
  </definedNames>
  <calcPr fullCalcOnLoad="1"/>
</workbook>
</file>

<file path=xl/sharedStrings.xml><?xml version="1.0" encoding="utf-8"?>
<sst xmlns="http://schemas.openxmlformats.org/spreadsheetml/2006/main" count="834" uniqueCount="523">
  <si>
    <t>Superficie (Km2)</t>
  </si>
  <si>
    <t>% en la superficie nacional*</t>
  </si>
  <si>
    <t>Total</t>
  </si>
  <si>
    <t>% en la población nacional</t>
  </si>
  <si>
    <t>Población (hab)</t>
  </si>
  <si>
    <t>Densidad (hab/km2)</t>
  </si>
  <si>
    <t>Otros</t>
  </si>
  <si>
    <t>Senadores</t>
  </si>
  <si>
    <t>Diputados</t>
  </si>
  <si>
    <t>Intendente</t>
  </si>
  <si>
    <t>Gobernadores</t>
  </si>
  <si>
    <t>Seremi de Agricultura</t>
  </si>
  <si>
    <t>Alcaldes</t>
  </si>
  <si>
    <t>EMPLEO REGIONAL</t>
  </si>
  <si>
    <t>Total País</t>
  </si>
  <si>
    <t>Región</t>
  </si>
  <si>
    <t>Rural</t>
  </si>
  <si>
    <t>Variación</t>
  </si>
  <si>
    <t>-</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</si>
  <si>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</si>
  <si>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</si>
  <si>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</si>
  <si>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</si>
  <si>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</si>
  <si>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</si>
  <si>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</si>
  <si>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</si>
  <si>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</si>
  <si>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</si>
  <si>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</si>
  <si>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</si>
  <si>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</si>
  <si>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</si>
  <si>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</si>
  <si>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</si>
  <si>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</si>
  <si>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</si>
  <si>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</si>
  <si>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</si>
  <si>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</si>
  <si>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Información Censal</t>
  </si>
  <si>
    <t>Choclo</t>
  </si>
  <si>
    <t>Especie</t>
  </si>
  <si>
    <t>UDI</t>
  </si>
  <si>
    <t>Provincia</t>
  </si>
  <si>
    <t>Partido</t>
  </si>
  <si>
    <t>RN</t>
  </si>
  <si>
    <t>Comuna</t>
  </si>
  <si>
    <t>PS</t>
  </si>
  <si>
    <t>Ovinos</t>
  </si>
  <si>
    <t>Conejos</t>
  </si>
  <si>
    <t>Caprinos</t>
  </si>
  <si>
    <t>Cerdos</t>
  </si>
  <si>
    <t>CULTIVOS</t>
  </si>
  <si>
    <t>GANADERÍA</t>
  </si>
  <si>
    <t>Total Regado</t>
  </si>
  <si>
    <t>ECONOMÍA REGIONAL</t>
  </si>
  <si>
    <t>Otro tradicional</t>
  </si>
  <si>
    <t>Micro aspersión y microjet</t>
  </si>
  <si>
    <t>PERFIL DE PRODUCTORES</t>
  </si>
  <si>
    <t>ASPECTOS GEOGRÁFICOS Y DEMOGRÁFICOS</t>
  </si>
  <si>
    <t>AUTORIDADES</t>
  </si>
  <si>
    <t>M</t>
  </si>
  <si>
    <t>País(ha)</t>
  </si>
  <si>
    <t>Región/País</t>
  </si>
  <si>
    <t>DIVISIÓN POLÍTICO-ADMINISTRATIVA</t>
  </si>
  <si>
    <t>Comunas</t>
  </si>
  <si>
    <t>Cultivo/Región</t>
  </si>
  <si>
    <t>Especie/Región</t>
  </si>
  <si>
    <t>País</t>
  </si>
  <si>
    <t>Cereales</t>
  </si>
  <si>
    <t>Tomate consumo fresco</t>
  </si>
  <si>
    <t>Haba</t>
  </si>
  <si>
    <t>Información anual</t>
  </si>
  <si>
    <t>Lechuga</t>
  </si>
  <si>
    <t>Variedades</t>
  </si>
  <si>
    <t>Variedades tintas</t>
  </si>
  <si>
    <t>Variedades blancas</t>
  </si>
  <si>
    <t>PPD</t>
  </si>
  <si>
    <t>IND</t>
  </si>
  <si>
    <t>Nogal</t>
  </si>
  <si>
    <t>Zanahoria</t>
  </si>
  <si>
    <t>Bosque Natural por tipo Forestal, (ha)</t>
  </si>
  <si>
    <t>Esclerófilo</t>
  </si>
  <si>
    <t>Eucaliptus globulus</t>
  </si>
  <si>
    <t>Pinus radiata</t>
  </si>
  <si>
    <t>Caballares</t>
  </si>
  <si>
    <t>Mulares</t>
  </si>
  <si>
    <t>Información Anual</t>
  </si>
  <si>
    <t>Fuente: elaborado por ODEPA con antecedentes del INE.</t>
  </si>
  <si>
    <t>Año</t>
  </si>
  <si>
    <t>Beneficio de ganado bovino: en toneladas de carne en vara</t>
  </si>
  <si>
    <t>PDC</t>
  </si>
  <si>
    <t>Avena</t>
  </si>
  <si>
    <t>Tipo Forestal</t>
  </si>
  <si>
    <t>Betarraga</t>
  </si>
  <si>
    <t>Cerezo</t>
  </si>
  <si>
    <t>Chinchillas</t>
  </si>
  <si>
    <t>Volumen de leche recibida en plantas: en millones de litros</t>
  </si>
  <si>
    <t>Chardonnay - Pinot Chardonnay</t>
  </si>
  <si>
    <t>Sauvignon Blanc</t>
  </si>
  <si>
    <t>A continuación, se exponen datos obtenidos desde variadas fuentes, como los catastros frutícolas, las estadísticas continuas del INE, el catastro vitícola nacional y del anuario forestal, entre otras.</t>
  </si>
  <si>
    <t>Exitencias de ganado en número de cabezas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</si>
  <si>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</si>
  <si>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</si>
  <si>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</si>
  <si>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</si>
  <si>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</si>
  <si>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</si>
  <si>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</si>
  <si>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</si>
  <si>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</si>
  <si>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</si>
  <si>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</si>
  <si>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</si>
  <si>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</si>
  <si>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</si>
  <si>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</si>
  <si>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</si>
  <si>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</si>
  <si>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</si>
  <si>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Cultivos: Información Anual</t>
  </si>
  <si>
    <t>Ganadería y Riego</t>
  </si>
  <si>
    <t>Exportaciones</t>
  </si>
  <si>
    <r>
      <rPr>
        <b/>
        <sz val="12"/>
        <rFont val="Calibri"/>
        <family val="2"/>
      </rPr>
      <t xml:space="preserve">Plantaciones forestales: </t>
    </r>
    <r>
      <rPr>
        <sz val="12"/>
        <rFont val="Calibri"/>
        <family val="2"/>
      </rPr>
      <t>las principales especies son eucalipto nitens, globulus y pino radiata. El eucalipto se ubica principalmente en las comunas de Los Sauces, Collipulli, Lumaco, Victoria y Angol, todas pertenecientes a la provincia de Malleco. El pino radiata se localiza mayoritariamente en las comunas de Lumaco y Collipulli de la provincia de Malleco y Carahue y Toltén en la provincia de Cautín. El detalle se puede observar en la tabla de superficie regional forestal por especie.</t>
    </r>
  </si>
  <si>
    <t>Pino radiata</t>
  </si>
  <si>
    <t>Eucaliptus nitens</t>
  </si>
  <si>
    <t>Pino oregon</t>
  </si>
  <si>
    <t>Especie forestal</t>
  </si>
  <si>
    <t>Superficie regional forestal por especie</t>
  </si>
  <si>
    <t>Superficie regional del bosque nativo por especie y tipo</t>
  </si>
  <si>
    <t>Especie y tipo</t>
  </si>
  <si>
    <t>Roble-Raulí-Coigüe</t>
  </si>
  <si>
    <t>Araucaria</t>
  </si>
  <si>
    <t>Siempreverde</t>
  </si>
  <si>
    <t>Coigüe-Raulí-Tepa</t>
  </si>
  <si>
    <r>
      <rPr>
        <b/>
        <sz val="12"/>
        <color indexed="8"/>
        <rFont val="Calibri"/>
        <family val="2"/>
      </rPr>
      <t>Cultivos industriales:</t>
    </r>
    <r>
      <rPr>
        <sz val="12"/>
        <color indexed="8"/>
        <rFont val="Calibri"/>
        <family val="2"/>
      </rPr>
      <t xml:space="preserve"> los cultivos industriales de la Región de la Araucanía representan un 38,4% del total nacional. El 93,2% de la superficie sembrada con cultivos industriales en la región corresponde a tierras de secano. Del total de la superficie de secano del país sembrada con cultivos industriales, la región de la Araucanía participa con el 74,8%. Las comunas en donde se cultivan mayoritariamente los cultivos industriales en la Araucanía son: Lautaro, Nueva Imperial, Padre las Casas y Perquenco en la provincia de Cautín, y Collipulli, Traiguén y Victoria en la provincia de Malleco.</t>
    </r>
  </si>
  <si>
    <r>
      <rPr>
        <b/>
        <sz val="12"/>
        <color indexed="8"/>
        <rFont val="Calibri"/>
        <family val="2"/>
      </rPr>
      <t>Semilleros y almácigos:</t>
    </r>
    <r>
      <rPr>
        <sz val="12"/>
        <color indexed="8"/>
        <rFont val="Calibri"/>
        <family val="2"/>
      </rPr>
      <t xml:space="preserve"> los semilleros se cultivan de preferencia en las comunas de Gorbea, Vilcún, Freire, Cunco y Perquenco, todas pertenecientes a la provincia de Cautín.</t>
    </r>
  </si>
  <si>
    <r>
      <t xml:space="preserve">Bosque nativo: </t>
    </r>
    <r>
      <rPr>
        <sz val="12"/>
        <color indexed="8"/>
        <rFont val="Calibri"/>
        <family val="2"/>
      </rPr>
      <t>el bosque nativo Roble-Raulí-Coigüe muestra la mayor superficie de la región, con casi un 62%. Asimismo, cabe destacar que la región concentra un 80% de la superficie de araucarias del país. Mayor detalle se puede ver en la tabla de superficie regional de bosque nativo por especie.</t>
    </r>
  </si>
  <si>
    <t>Manzano rojo</t>
  </si>
  <si>
    <t>Avellano</t>
  </si>
  <si>
    <t>Arándano</t>
  </si>
  <si>
    <t>Frambueso</t>
  </si>
  <si>
    <t>Manzano verde</t>
  </si>
  <si>
    <t>Cranberry</t>
  </si>
  <si>
    <t>Kiwi</t>
  </si>
  <si>
    <t>Peral</t>
  </si>
  <si>
    <t>Poroto Verde</t>
  </si>
  <si>
    <t>Pinot Noir - Pinot Negro</t>
  </si>
  <si>
    <t>Triticale</t>
  </si>
  <si>
    <t>Ciprés de la Cordillera</t>
  </si>
  <si>
    <t>Lenga</t>
  </si>
  <si>
    <t>Coihue-Raulí-Tepa</t>
  </si>
  <si>
    <t>Roble-Raulí-Coihue</t>
  </si>
  <si>
    <t>Ciervos</t>
  </si>
  <si>
    <t>Jabalíes</t>
  </si>
  <si>
    <t>Cautín</t>
  </si>
  <si>
    <t>Malleco</t>
  </si>
  <si>
    <t>Provincia: Cautín</t>
  </si>
  <si>
    <t>Temuco</t>
  </si>
  <si>
    <t>Galvarino</t>
  </si>
  <si>
    <t>Perquenco</t>
  </si>
  <si>
    <t>Carahue</t>
  </si>
  <si>
    <t>Nueva Imperial</t>
  </si>
  <si>
    <t>Lautaro</t>
  </si>
  <si>
    <t>Vilcún</t>
  </si>
  <si>
    <t>Melipeuco</t>
  </si>
  <si>
    <t>Saavedra</t>
  </si>
  <si>
    <t>Teodoro Schmidt</t>
  </si>
  <si>
    <t>Freire</t>
  </si>
  <si>
    <t>Cunco</t>
  </si>
  <si>
    <t>Toltén</t>
  </si>
  <si>
    <t>Pitrufquén</t>
  </si>
  <si>
    <t>Gorbea</t>
  </si>
  <si>
    <t>Loncoche</t>
  </si>
  <si>
    <t>Villarrica</t>
  </si>
  <si>
    <t>Pucón</t>
  </si>
  <si>
    <t>Curarrehue</t>
  </si>
  <si>
    <t>Padre Las Casas</t>
  </si>
  <si>
    <t>Cholchol</t>
  </si>
  <si>
    <t>Angol</t>
  </si>
  <si>
    <t>Renaico</t>
  </si>
  <si>
    <t>Collipulli</t>
  </si>
  <si>
    <t>Purén</t>
  </si>
  <si>
    <t>Los Sauces</t>
  </si>
  <si>
    <t>Ercilla</t>
  </si>
  <si>
    <t>Lonquimay</t>
  </si>
  <si>
    <t>Lumaco</t>
  </si>
  <si>
    <t>Traiguén</t>
  </si>
  <si>
    <t>Victoria</t>
  </si>
  <si>
    <t>Curacautín</t>
  </si>
  <si>
    <t>Provincia: Malleco</t>
  </si>
  <si>
    <t>Miguel Becker Alvear</t>
  </si>
  <si>
    <t>PRSD</t>
  </si>
  <si>
    <t>Alfonso Coke Candia</t>
  </si>
  <si>
    <t>Abel Painefilo Barriga</t>
  </si>
  <si>
    <t>José Bravo Burgos</t>
  </si>
  <si>
    <t>Ricardo Peña Riquelme</t>
  </si>
  <si>
    <t>Manuel Salas Trautmann</t>
  </si>
  <si>
    <t>Juan Delgado Castro</t>
  </si>
  <si>
    <t>Luis Muñoz  Pérez</t>
  </si>
  <si>
    <t xml:space="preserve">Perquenco </t>
  </si>
  <si>
    <t>Carlos Barra Matamala</t>
  </si>
  <si>
    <t>Juan Paillafil Calfulén</t>
  </si>
  <si>
    <t>Susana Aguilera Vega</t>
  </si>
  <si>
    <t>Pablo Astete Mermoud</t>
  </si>
  <si>
    <t>Luis Huirilef Barra</t>
  </si>
  <si>
    <t>Jorge Saquel Albarrán</t>
  </si>
  <si>
    <t>José Vilugrón Martínez</t>
  </si>
  <si>
    <t>Gastón Mella Arzola</t>
  </si>
  <si>
    <t>Jorge Rivera Leal</t>
  </si>
  <si>
    <t>Jaime Quintana Leal</t>
  </si>
  <si>
    <t>José García Ruminot</t>
  </si>
  <si>
    <t>Mario Venegas Cárdenas</t>
  </si>
  <si>
    <t>René Saffirio Espinoza</t>
  </si>
  <si>
    <t>René Manuel García García</t>
  </si>
  <si>
    <t>Fernando Meza Moncada</t>
  </si>
  <si>
    <t>de la Araucanía</t>
  </si>
  <si>
    <t>Región de la Araucanía</t>
  </si>
  <si>
    <t>Huertos caseros</t>
  </si>
  <si>
    <t>Trigo blanco</t>
  </si>
  <si>
    <t>Avena (grano seco)</t>
  </si>
  <si>
    <t>Triticale (grano seco)</t>
  </si>
  <si>
    <t>Papa</t>
  </si>
  <si>
    <t>Cebada cervecera</t>
  </si>
  <si>
    <t>Cebada forrajera (grano seco)</t>
  </si>
  <si>
    <t>Maíz (grano seco)</t>
  </si>
  <si>
    <t>Trigo candeal</t>
  </si>
  <si>
    <t>Poroto consumo interno</t>
  </si>
  <si>
    <t>Superficie regional de cereales, leguminosas y tubérculos por especie</t>
  </si>
  <si>
    <t>Fuente: elaborado por Odepa a partir de información del catastro frutícola para la Región de la Araucanía; Odepa - Ciren.</t>
  </si>
  <si>
    <t>Araucanía</t>
  </si>
  <si>
    <t>* No se considera en el cálculo el Territorio Antártico Chileno.</t>
  </si>
  <si>
    <t>Fuente: Congreso Nacional; Ministerio del Interior y Seguridad Pública; Sistema Nacional de Información Municipal.</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</si>
  <si>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</si>
  <si>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</si>
  <si>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</si>
  <si>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</si>
  <si>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</si>
  <si>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</si>
  <si>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</si>
  <si>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</si>
  <si>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</si>
  <si>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</si>
  <si>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</si>
  <si>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</si>
  <si>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</si>
  <si>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</si>
  <si>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</si>
  <si>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Fruticultura</t>
  </si>
  <si>
    <t>Silvicultura y extracción de madera</t>
  </si>
  <si>
    <t>Total Actividades por Región</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</si>
  <si>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</si>
  <si>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</si>
  <si>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</si>
  <si>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</si>
  <si>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</si>
  <si>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Total Silvoagropecuario</t>
  </si>
  <si>
    <t>Región/Total Silvoagropecuario</t>
  </si>
  <si>
    <t>Silvoagropecuario/Región</t>
  </si>
  <si>
    <t>14</t>
  </si>
  <si>
    <t>Juan Reinao Marilao</t>
  </si>
  <si>
    <t>3-4</t>
  </si>
  <si>
    <t>Bovinos</t>
  </si>
  <si>
    <t>Según el Censo de 2007, la Región de la Araucanía abarca el 20,6% de la superficie nacional dedicada al sector silvoagropecuario (916.993 ha). El principal uso corresponde a plantaciones forestales con 64,3% de dicho total, seguido por cereales, con 18,5%, y plantas forrajeras, con 9,8%. Estos tres rubros concentran el 92,6% de las hectáreas de uso silvoagropecuario de la región. A su vez, la región presenta gran importancia, a nivel nacional, en seis rubros: cultivos industriales, cereales, plantaciones forestales, leguminosas y tubérculos, semilleros y plantas forrajeras. Finalmente, cabe mencionar que la región cuenta con casi un 30% de los huertos caseros frutales a nivel nacional, que corresponden a plantaciones familiares de diferentes especies para subsistencia o, en algunos casos, para comercialización en baja escala.</t>
  </si>
  <si>
    <r>
      <rPr>
        <b/>
        <sz val="12"/>
        <color indexed="8"/>
        <rFont val="Calibri"/>
        <family val="2"/>
      </rPr>
      <t>Plantas forrajeras:</t>
    </r>
    <r>
      <rPr>
        <sz val="12"/>
        <color indexed="8"/>
        <rFont val="Calibri"/>
        <family val="2"/>
      </rPr>
      <t xml:space="preserve"> las forrajeras de la Araucanía, cuya superficie representa el 17,5% de la sembrada en el país, se localizan preferentemente en las comunas de Freire, Vilcún y Villarrica en la provincia de Cautín y en Victoria ubicada en la provincia de Malleco.</t>
    </r>
  </si>
  <si>
    <r>
      <rPr>
        <b/>
        <sz val="12"/>
        <color indexed="8"/>
        <rFont val="Calibri"/>
        <family val="2"/>
      </rPr>
      <t xml:space="preserve">Cereales, leguminosas y tubérculos: </t>
    </r>
    <r>
      <rPr>
        <sz val="12"/>
        <color indexed="8"/>
        <rFont val="Calibri"/>
        <family val="2"/>
      </rPr>
      <t>del total de la superficie de secano del país dedicada a cereales, leguminosas y tubérculos y, de estas, el 52,7% se localiza en la Región de la Araucanía. Los cereales se cultivan de preferencia en las comunas de Freire, Lautaro, Perquenco y Vilcún de la provincia de Cautín, y en Collipulli, Curacautín, Ercilla, Traiguén y Victoria en la provincia de Malleco. Por su parte, las leguminosas y tubérculos se concentran principalmente en Carahue, Freire, Nueva Imperial, Saavedra, Teodoro Schmidt y Toltén, todas en la provincia de Cautín.</t>
    </r>
  </si>
  <si>
    <t>Superficie regional por rubro silvoagropecuario</t>
  </si>
  <si>
    <t>Rubro</t>
  </si>
  <si>
    <t>Como se observa, la región es relativamente importante en la masa de ganado de bovinos y en la de jabalíes en relación al total del país, explicando el 17,9% y 19,5%, respectivamente. Las existencias de ganado de la región de la Araucanía, según la información que consta en el Censo de 2007, se muestran a continuación:</t>
  </si>
  <si>
    <t>Poroto</t>
  </si>
  <si>
    <t>Raps</t>
  </si>
  <si>
    <t>Si bien en la región de la Araucanía predomina la existencia de explotaciones de tamaño inferior a 20 ha, que concentran el 71,8% del total de las explotaciones, esto equivale únicamente al 9,95% del total de la superficie explotada. Caso contrario ocurre en explotaciones de más de 100 ha, donde el número de ellas representa el 6,3% del total de estas, pero inversamente explica el 71,68% de la superficie explotada. Por su parte, explotaciones entre 20 a 50 ha representan el 15,8% del total de estas y el 9,82% de la superficie. Finalmente, las explotaciones entre 50 a 100 ha son las de menor incidencia relativa en relación a los otros, ya que explica el 6,2% del total de estas y el 8,55% de la superficie.</t>
  </si>
  <si>
    <t>Liliana Yáñez Barrios</t>
  </si>
  <si>
    <t>Arveja Verde</t>
  </si>
  <si>
    <t>Poroto granado</t>
  </si>
  <si>
    <t>Jorge Rathgeb Schifferli</t>
  </si>
  <si>
    <t>Diego Paulsen Kehr</t>
  </si>
  <si>
    <t>Alfredo Riquelme Arriagada</t>
  </si>
  <si>
    <t>Existencia de ganado caprino en explotaciones de 20 cabezas y más, según regiones seleccionadas</t>
  </si>
  <si>
    <t>Existencias de ganado caprino (número de cabezas)</t>
  </si>
  <si>
    <t>La Araucanía</t>
  </si>
  <si>
    <t>Particpación regional</t>
  </si>
  <si>
    <t>Existencia de ganado ovino en explotaciones de 60 cabezas y más, según regiones seleccionadas</t>
  </si>
  <si>
    <t>Existencias de ganado ovino (número de cabezas)</t>
  </si>
  <si>
    <t>Existencia de ganado bovino en explotaciones de 10 cabezas y más, según regiones seleccionadas</t>
  </si>
  <si>
    <t>Existencias de ganado bovino (número de cabezas)</t>
  </si>
  <si>
    <t>Fuente:1/elaborado por ODEPA con antecedentes proporcionados por las plantas lecheras.</t>
  </si>
  <si>
    <t>2/ elaborado por Odepa con antecedentes del INE</t>
  </si>
  <si>
    <r>
      <t>Industria láctea mayor</t>
    </r>
    <r>
      <rPr>
        <b/>
        <vertAlign val="superscript"/>
        <sz val="12"/>
        <color indexed="8"/>
        <rFont val="Calibri"/>
        <family val="2"/>
      </rPr>
      <t xml:space="preserve"> 1</t>
    </r>
  </si>
  <si>
    <r>
      <t>Industria láctea menor</t>
    </r>
    <r>
      <rPr>
        <b/>
        <vertAlign val="superscript"/>
        <sz val="12"/>
        <color indexed="8"/>
        <rFont val="Calibri"/>
        <family val="2"/>
      </rPr>
      <t xml:space="preserve"> 2</t>
    </r>
  </si>
  <si>
    <t xml:space="preserve">Provincia </t>
  </si>
  <si>
    <t>Tendido</t>
  </si>
  <si>
    <t>Surco</t>
  </si>
  <si>
    <t>Aspersión tradicional</t>
  </si>
  <si>
    <t>Carrete o pivote</t>
  </si>
  <si>
    <t>Goteo o cinta</t>
  </si>
  <si>
    <t>Alejandro Saéz</t>
  </si>
  <si>
    <t>Guido Siegmund</t>
  </si>
  <si>
    <t>Eduardo Navarrete</t>
  </si>
  <si>
    <t>Jorge Jaramillo</t>
  </si>
  <si>
    <t>Guillermo Martínez</t>
  </si>
  <si>
    <t>Enrique Neira</t>
  </si>
  <si>
    <t>Manuel Macaya</t>
  </si>
  <si>
    <t>Nibaldo Alegría</t>
  </si>
  <si>
    <t>DC</t>
  </si>
  <si>
    <t>Manuel Painiqueo</t>
  </si>
  <si>
    <t>Ricardo Sanhueza</t>
  </si>
  <si>
    <t>Javier Jaramillo</t>
  </si>
  <si>
    <t>Marcos Hernández</t>
  </si>
  <si>
    <t>Raúl Schifferli</t>
  </si>
  <si>
    <t>Trigo Harinero</t>
  </si>
  <si>
    <t>Lupino Amargo</t>
  </si>
  <si>
    <t>Otros Lupinos</t>
  </si>
  <si>
    <t>Cebada Cervecera</t>
  </si>
  <si>
    <t>Cebada Forrajera</t>
  </si>
  <si>
    <t>Fuente: elaborado por Odepa con información de la encuesta de superficie sembrada de cultivos anuales, INE.</t>
  </si>
  <si>
    <t xml:space="preserve">Otros </t>
  </si>
  <si>
    <t>Pseudotsuga menziesii</t>
  </si>
  <si>
    <t>Urbano</t>
  </si>
  <si>
    <t>Castaño</t>
  </si>
  <si>
    <t>Superficie regional de cultivos anuales (ha)</t>
  </si>
  <si>
    <t>VII Censo Agropecuario y Forestal 2007, Encuesta de caprinos 2010,2013, 2015 y 2017.</t>
  </si>
  <si>
    <t>Fuente: elaborado por Odepa a partir de información de la Subsecretaría de Desarrollo Regional y Administrativo (SUBDERE).</t>
  </si>
  <si>
    <t>La Región de la Araucanía (IX), cuya capital corresponde a Temuco, abarca una superficie de 31.842,3 kilómetros cuadrados, que equivalen al 4,2% del territorio nacional. Cifras del Censo 2017, indican que la población alcanza los 957.224 habitantes (465.131 hombres y 492.093 mujeres). El clima predominante en esta región es el templado oceánico, y se caracteriza por presentar periodos marcadamente lluviosos. En este sentido, la vegetación que presenta esta región está condicionada por las precipitaciones, siendo esta de tipo boscosa densa y abundante.</t>
  </si>
  <si>
    <t>Mujeres/Hombres (%)</t>
  </si>
  <si>
    <t>H</t>
  </si>
  <si>
    <t>Fuente: Elaborado por Odepa con información del INE.</t>
  </si>
  <si>
    <t>Carmen Gloria Aravena Acuña</t>
  </si>
  <si>
    <t>EVOPOLI</t>
  </si>
  <si>
    <t>Francisco Huenchumilla Jaramillo</t>
  </si>
  <si>
    <t>Felipe Kast Sommerhof</t>
  </si>
  <si>
    <t>Andrea Parra Sauterel</t>
  </si>
  <si>
    <t>Sebastián Álvarez Ramírez</t>
  </si>
  <si>
    <t>Ricardo Celis Araya</t>
  </si>
  <si>
    <t>Miguel Mellado Suazo</t>
  </si>
  <si>
    <t>Andrés Molina Magofke</t>
  </si>
  <si>
    <t>FRVS - IND</t>
  </si>
  <si>
    <t>Mauricio Ojeda Rebolledo</t>
  </si>
  <si>
    <t>Víctor Manoli Nazal</t>
  </si>
  <si>
    <t>Cabernet Sauvignon - Cabernet</t>
  </si>
  <si>
    <t>Actividad</t>
  </si>
  <si>
    <t>Fuente: Elaborado por Odepa con información del Banco Central de Chile.</t>
  </si>
  <si>
    <t>Superficie regional frutal por especie (ha)</t>
  </si>
  <si>
    <t>Superficie regional hortícola por especie (ha)</t>
  </si>
  <si>
    <t>Acelga</t>
  </si>
  <si>
    <t>Trigo Candeal</t>
  </si>
  <si>
    <t>Remolacha</t>
  </si>
  <si>
    <t>Otras leguminosas</t>
  </si>
  <si>
    <t>Otros industriales</t>
  </si>
  <si>
    <t>Maíz Consumo</t>
  </si>
  <si>
    <t>Otros cereales</t>
  </si>
  <si>
    <t>Lenteja</t>
  </si>
  <si>
    <t>VII Censo Agropecuario y Forestal 2007, Encuesta de ovinos 2010,2013, 2015 y 2017</t>
  </si>
  <si>
    <t xml:space="preserve">María Emilia Undurraga Marimón
</t>
  </si>
  <si>
    <t xml:space="preserve">ANTECEDENTES SOCIALES REGIONALES </t>
  </si>
  <si>
    <t>Arica y Parinacota</t>
  </si>
  <si>
    <t>Tarapacá</t>
  </si>
  <si>
    <t>Antofagasta</t>
  </si>
  <si>
    <t>Atacama</t>
  </si>
  <si>
    <t>Coquimbo</t>
  </si>
  <si>
    <t>Valparaíso</t>
  </si>
  <si>
    <t>O'Higgins</t>
  </si>
  <si>
    <t>Ñuble</t>
  </si>
  <si>
    <t>Los Ríos</t>
  </si>
  <si>
    <t>Los Lagos</t>
  </si>
  <si>
    <t>Aysén</t>
  </si>
  <si>
    <t>Magallanes</t>
  </si>
  <si>
    <t>Directora y Representante Legal</t>
  </si>
  <si>
    <t>Ruralidad INE (%)</t>
  </si>
  <si>
    <t>Ruralidad OCDE (%)</t>
  </si>
  <si>
    <t>Zona rural INE: Asentamiento humano que posee 1.000 o menos habitantes, o entre 1.001 o 2.000 habitantes, con menos del 50% de su población económicamente activa dedicada a actividades secundarias y/o terciarias.</t>
  </si>
  <si>
    <t>Zona rural OCDE: Se analiza la densidad de población a nivel de distrito censal y luego se agrega a nivel de comuna, clasificando las comunas como rurales, mixtas o urbanas de acuerdo al porcentaje de su población que vive en distritos censales de baja densidad. (Densidad menor a 150 hab./km2).</t>
  </si>
  <si>
    <t>12-13</t>
  </si>
  <si>
    <t>Otras Actividades *</t>
  </si>
  <si>
    <t>*Otras actividades :pesca, industria de productos alimenticios, bebidad y tabacos, industria de la madera y muebles</t>
  </si>
  <si>
    <t>Las series encadenadas no son aditivas, por lo que los agregados difieren de la suma de sus componentes.</t>
  </si>
  <si>
    <t>Superficie regional vitivinícola por variedad (ha)</t>
  </si>
  <si>
    <t>Syrah - Sirah, Shiraz</t>
  </si>
  <si>
    <t>Otras</t>
  </si>
  <si>
    <t xml:space="preserve">Total </t>
  </si>
  <si>
    <t>PIB Regional 2013</t>
  </si>
  <si>
    <t>Participación regional 2013</t>
  </si>
  <si>
    <t>PIB Regional 2017</t>
  </si>
  <si>
    <t>Producto Interno Bruto por Región, Volumen a Precios Año Anterior Encadenado, Referencia 2013</t>
  </si>
  <si>
    <t>(miles de millones de pesos encadenados)</t>
  </si>
  <si>
    <t>Participación % Regional en el PIB SAP 2013</t>
  </si>
  <si>
    <t>Producto Interno Bruto (PIB)</t>
  </si>
  <si>
    <t>PIB Silvoagropecuario (SAP)*</t>
  </si>
  <si>
    <t>Arica y Parinacota </t>
  </si>
  <si>
    <t>Metropolitana</t>
  </si>
  <si>
    <t>OHiggins</t>
  </si>
  <si>
    <t>Maule</t>
  </si>
  <si>
    <t>Biobío</t>
  </si>
  <si>
    <t>Subtotal regionalizado</t>
  </si>
  <si>
    <t>Otros no regionalizables</t>
  </si>
  <si>
    <t>Notas</t>
  </si>
  <si>
    <t>(1)</t>
  </si>
  <si>
    <t>El promedio del índice 2013 se iguala al valor nominal de la serie de dicho año.</t>
  </si>
  <si>
    <t>(2)</t>
  </si>
  <si>
    <t>Participación por categoría a nivel regional</t>
  </si>
  <si>
    <t>Empleador</t>
  </si>
  <si>
    <t>Cuenta propia</t>
  </si>
  <si>
    <t>Asalariado</t>
  </si>
  <si>
    <t>Superficie bajo riego por provincia y región por sistema de riego (ha)</t>
  </si>
  <si>
    <t>Superficie frutícola bajo riego por provincia y región por sistema de riego (ha)</t>
  </si>
  <si>
    <t xml:space="preserve">Goteo </t>
  </si>
  <si>
    <t>Microaspersión</t>
  </si>
  <si>
    <t xml:space="preserve">Surco </t>
  </si>
  <si>
    <t xml:space="preserve">Tazas </t>
  </si>
  <si>
    <t xml:space="preserve">Tendido </t>
  </si>
  <si>
    <t>Total general</t>
  </si>
  <si>
    <t>Fuente: elaborado por Odepa a partir de información del catastro frutícola para la Región de la Araucanía 2019; Odepa - Ciren.</t>
  </si>
  <si>
    <t>Superficie total bajo riego por provincia y región (ha)</t>
  </si>
  <si>
    <t>Fuente: Instituto Forestal, Anuario Forestal 2019.</t>
  </si>
  <si>
    <t>Inventario de bosques plantados por especie acumulado a diciembre de 2017 (ha)</t>
  </si>
  <si>
    <t xml:space="preserve">ANTECEDENTES AMBIENTALES REGIONALES </t>
  </si>
  <si>
    <t>EMISIONES REGIONALES DE GASES DE EFECTO INVERNADERO (GEI)</t>
  </si>
  <si>
    <t>Sector Silvoagropecuario</t>
  </si>
  <si>
    <t>(UTCUTS: Uso de tierras, cambio de uso de tierras y silvicultura)            </t>
  </si>
  <si>
    <t>Emisiones regionales</t>
  </si>
  <si>
    <t>Fuente: Sistema Nacional de Inventario de Gases de Efecto Invernadero, 2018</t>
  </si>
  <si>
    <t>La Araucanía     </t>
  </si>
  <si>
    <r>
      <t>Agricultura         1.595,1 KtCO</t>
    </r>
    <r>
      <rPr>
        <vertAlign val="subscript"/>
        <sz val="11"/>
        <color indexed="8"/>
        <rFont val="Calibri"/>
        <family val="2"/>
      </rPr>
      <t>2</t>
    </r>
    <r>
      <rPr>
        <sz val="11"/>
        <color indexed="8"/>
        <rFont val="Calibri"/>
        <family val="2"/>
      </rPr>
      <t>eq</t>
    </r>
  </si>
  <si>
    <r>
      <t>UTCUTS               -8.548,5 kTCO</t>
    </r>
    <r>
      <rPr>
        <vertAlign val="subscript"/>
        <sz val="11"/>
        <color indexed="8"/>
        <rFont val="Calibri"/>
        <family val="2"/>
      </rPr>
      <t>2</t>
    </r>
    <r>
      <rPr>
        <sz val="11"/>
        <color indexed="8"/>
        <rFont val="Calibri"/>
        <family val="2"/>
      </rPr>
      <t>eq</t>
    </r>
  </si>
  <si>
    <r>
      <t>Balance sector silvoagropecuario: -6.953,4 kTCO</t>
    </r>
    <r>
      <rPr>
        <vertAlign val="subscript"/>
        <sz val="11"/>
        <color indexed="8"/>
        <rFont val="Calibri"/>
        <family val="2"/>
      </rPr>
      <t>2</t>
    </r>
    <r>
      <rPr>
        <sz val="11"/>
        <color indexed="8"/>
        <rFont val="Calibri"/>
        <family val="2"/>
      </rPr>
      <t>eq</t>
    </r>
  </si>
  <si>
    <r>
      <t>Total emisiones de todos los sectores (Energía, Residuos, Agricultura, Procesos Industriales y Uso de productos) en la región corresponde a 3.868,4 kTCO</t>
    </r>
    <r>
      <rPr>
        <vertAlign val="subscript"/>
        <sz val="11"/>
        <color indexed="8"/>
        <rFont val="Calibri"/>
        <family val="2"/>
      </rPr>
      <t>2</t>
    </r>
    <r>
      <rPr>
        <sz val="11"/>
        <color indexed="8"/>
        <rFont val="Calibri"/>
        <family val="2"/>
      </rPr>
      <t>eq, en el cual la participación de agricultura en emisiones regionales: 41%</t>
    </r>
  </si>
  <si>
    <t>* Balance de emisiones totales de todos los sectores de la región (emisiones 3.868,4 kTCO2eq - absorciones-8.548,5 kTCO2eq)</t>
  </si>
  <si>
    <r>
      <t>Total balance* en región -4.680,2 kTCO</t>
    </r>
    <r>
      <rPr>
        <b/>
        <vertAlign val="subscript"/>
        <sz val="11"/>
        <color indexed="8"/>
        <rFont val="Calibri"/>
        <family val="2"/>
      </rPr>
      <t>2</t>
    </r>
    <r>
      <rPr>
        <b/>
        <sz val="11"/>
        <color indexed="8"/>
        <rFont val="Calibri"/>
        <family val="2"/>
      </rPr>
      <t>eq  </t>
    </r>
  </si>
  <si>
    <t>Antecedentes Ambientales Regionales</t>
  </si>
  <si>
    <t>7</t>
  </si>
  <si>
    <t>8</t>
  </si>
  <si>
    <t>9-11</t>
  </si>
  <si>
    <t>15-16</t>
  </si>
  <si>
    <t>17</t>
  </si>
  <si>
    <t>18</t>
  </si>
  <si>
    <t>Ricardo Senn</t>
  </si>
  <si>
    <t>Victor Nazal</t>
  </si>
  <si>
    <t xml:space="preserve">N° Ocupados por categoría </t>
  </si>
  <si>
    <t>% Población en situación de pobreza (INE*)</t>
  </si>
  <si>
    <t>% Población en situación de pobreza (OCDE**)</t>
  </si>
  <si>
    <t xml:space="preserve">Ingresos </t>
  </si>
  <si>
    <t>Multidimensional</t>
  </si>
  <si>
    <t>Total Nacional</t>
  </si>
  <si>
    <t>Fuente: Casen 2017</t>
  </si>
  <si>
    <t xml:space="preserve">*Criterio INE (entidad rural): asentamiento humano con población menor o igual a 1.000 habitantes, o entre 1.001 y 2.000 habitantes donde más del 50% de la población que declara haber trabajado se dedica a actividades primarias. </t>
  </si>
  <si>
    <t>**Criterio OCDE (comuna rural): donde el 50% o más de la población vive en distritos censales de menos de 150 habitantes por km2, con un máximo de 50.000 habitantes.</t>
  </si>
  <si>
    <t>Arroz</t>
  </si>
  <si>
    <t>Región 2019/2020</t>
  </si>
  <si>
    <t>País 2019/2020</t>
  </si>
  <si>
    <t>Fuente: elaborado por Odepa con información del INE, encuesta de superficie hortícola 2019</t>
  </si>
  <si>
    <t>2018</t>
  </si>
  <si>
    <t>Tasa de variación 2018/2017 (%)</t>
  </si>
  <si>
    <t>Tasa de variación (%) PIB SAP 2018/2017</t>
  </si>
  <si>
    <t>IVA y derechos de importación</t>
  </si>
  <si>
    <t>PIB Regional 2018</t>
  </si>
  <si>
    <t>Variación 2018/2017</t>
  </si>
  <si>
    <t xml:space="preserve">Fuente: INE, Series Trimestrales </t>
  </si>
  <si>
    <t>Fuente: INE, Series Trimestrales</t>
  </si>
  <si>
    <t>Personal no remunerado</t>
  </si>
  <si>
    <t>VII Censo Agropecuario y Forestal 2007, Encuesta de bovinos 2013, 2015, 2017 y 2019</t>
  </si>
  <si>
    <t>Moscatel De Alejandría - Blanca Italia</t>
  </si>
  <si>
    <t>Fuente: Elaborado por Odepa con información del SAG, catastro vitícola nacional 2019</t>
  </si>
  <si>
    <t>Actualización julio de 2020</t>
  </si>
  <si>
    <t>Empleo regional trimestre movil Mar - May 2020</t>
  </si>
  <si>
    <t>Mes de febrero 2020</t>
  </si>
  <si>
    <t xml:space="preserve">Coquimbo </t>
  </si>
  <si>
    <t>O´Higgins</t>
  </si>
  <si>
    <t>Total Regiones por actividad</t>
  </si>
  <si>
    <t>Fuente: Superintendencia de Bancos e Instituciones Financieras Chile, información financiera, productos.</t>
  </si>
  <si>
    <t>ene-jun</t>
  </si>
  <si>
    <t>Celulosa</t>
  </si>
  <si>
    <t>Fruta fresca</t>
  </si>
  <si>
    <t>Maderas elaboradas</t>
  </si>
  <si>
    <t>Carne bovina</t>
  </si>
  <si>
    <t>Maderas en plaquitas</t>
  </si>
  <si>
    <t>Maderas aserradas</t>
  </si>
  <si>
    <t>Frutas procesadas</t>
  </si>
  <si>
    <t>Semillas siembra</t>
  </si>
  <si>
    <t>Total regional</t>
  </si>
  <si>
    <t>19/20</t>
  </si>
  <si>
    <t>Kilo neto</t>
  </si>
  <si>
    <t>Metro cúbico</t>
  </si>
  <si>
    <t>Pasta química de coníferas a la sosa (soda) o al sulfato, excepto para disolver, semiblanqueada o blanqueada</t>
  </si>
  <si>
    <t>Los demás arándanos azules o blueberry, frescos (desde 2012)</t>
  </si>
  <si>
    <t>Las demás cerezas dulces frescas (desde 2012)</t>
  </si>
  <si>
    <t>Las demás manzanas frescas, las demás variedades (desde 2012)</t>
  </si>
  <si>
    <t>Granos de avena mondados</t>
  </si>
  <si>
    <t>Granos de avena, aplastados o en copos</t>
  </si>
  <si>
    <t>Arándanos azules o blueberry, frescos orgánicos (desde 2012)</t>
  </si>
  <si>
    <t>Las demás manzanas frescas, variedad Royal Gala (desde 2012)</t>
  </si>
  <si>
    <t>Las demás con las dos hojas externas de madera de coníferas</t>
  </si>
  <si>
    <t>Madera en plaquitas o partículas, de Eucaliptus globulus</t>
  </si>
  <si>
    <t>Altramuces o lupinos</t>
  </si>
  <si>
    <t>Hojas para chapado y contrachapado,de pino insigne, de espesor &lt;= a 6 mm</t>
  </si>
  <si>
    <t>Madera simplemente aserrada de pino insigne (desde 2017)</t>
  </si>
  <si>
    <t>Las demás manzanas frescas, variedad Fuji (desde 2012)</t>
  </si>
  <si>
    <t>Las demás carnes bovinas deshuesadas congeladas (desde 2017 y hasta 2006)</t>
  </si>
  <si>
    <t>Carne bovina los demás cortes (trozos) sin deshuesar, congeladas (desde 2017</t>
  </si>
  <si>
    <t>Los demás granos de avena trabajados, excepto mondados</t>
  </si>
  <si>
    <t>Los demás frutos y partes comestibles de plantas, preparados o conservados incluso con adición de azúcar u otro edulcorante o alcohol</t>
  </si>
  <si>
    <t>Las demás manzanas frescas, variedad Braeburn (desde 2012)</t>
  </si>
  <si>
    <t>Avena para siembra (desde 2012)</t>
  </si>
  <si>
    <t>Ocupados agricultura, ganadería, silvicultura y pesca</t>
  </si>
  <si>
    <t>Total país ocupados</t>
  </si>
  <si>
    <t>Participación de la agricultura (A)/(B)</t>
  </si>
  <si>
    <t>Hombre</t>
  </si>
  <si>
    <t>Mujer</t>
  </si>
  <si>
    <t>Total (A)</t>
  </si>
  <si>
    <t>Total (B)</t>
  </si>
  <si>
    <t>Agropecuario-silvícola </t>
  </si>
  <si>
    <t>Pesca</t>
  </si>
  <si>
    <t>Minería</t>
  </si>
  <si>
    <t>Industria manufacturera </t>
  </si>
  <si>
    <t>Electricidad, gas, agua y gestión de desechos</t>
  </si>
  <si>
    <t>Construcción </t>
  </si>
  <si>
    <t>Comercio, restaurantes y hoteles </t>
  </si>
  <si>
    <t>Transporte, información y comunicaciones</t>
  </si>
  <si>
    <t>Servicios financieros y empresariales</t>
  </si>
  <si>
    <t>Servicios de vivienda e inmobiliarios</t>
  </si>
  <si>
    <t>Servicios personales</t>
  </si>
  <si>
    <t>Administración pública </t>
  </si>
  <si>
    <t>Producto interno bruto </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</si>
</sst>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_-* #,##0.0_-;\-* #,##0.0_-;_-* &quot;-&quot;??_-;_-@_-"/>
    <numFmt numFmtId="185" formatCode="00000000"/>
    <numFmt numFmtId="186" formatCode="_(* #,##0.00_);_(* \(#,##0.00\);_(* &quot;-&quot;??_);_(@_)"/>
    <numFmt numFmtId="187" formatCode="_-* #,##0_-;\-* #,##0_-;_-* &quot;-&quot;??_-;_-@_-"/>
    <numFmt numFmtId="188" formatCode="_-* #,##0.0_-;\-* #,##0.0_-;_-* &quot;-&quot;?_-;_-@_-"/>
    <numFmt numFmtId="189" formatCode="0.000%"/>
    <numFmt numFmtId="190" formatCode="[$-10C0A]#,###,##0"/>
    <numFmt numFmtId="191" formatCode="[$-10C0A]#,##0.0;\-#,##0.0"/>
    <numFmt numFmtId="192" formatCode="[$-10409]#,##0;\-#,##0"/>
    <numFmt numFmtId="193" formatCode="[$-340A]dddd\,\ dd&quot; de &quot;mmmm&quot; de &quot;yyyy"/>
    <numFmt numFmtId="194" formatCode="_-* #,##0.0\ _€_-;\-* #,##0.0\ _€_-;_-* &quot;-&quot;?\ _€_-;_-@_-"/>
    <numFmt numFmtId="195" formatCode="_-* #,##0\ _€_-;\-* #,##0\ _€_-;_-* &quot;-&quot;??\ _€_-;_-@_-"/>
    <numFmt numFmtId="196" formatCode="[$-1010C0A]\ ###,###,###,##0"/>
    <numFmt numFmtId="197" formatCode="_-* #,##0.0\ _€_-;\-* #,##0.0\ _€_-;_-* &quot;-&quot;??\ _€_-;_-@_-"/>
    <numFmt numFmtId="198" formatCode="[$-1010C0A]\ ###,###,###,##0.0"/>
    <numFmt numFmtId="199" formatCode="_ * #,##0.0_ ;_ * \-#,##0.0_ ;_ * &quot;-&quot;_ ;_ @_ "/>
    <numFmt numFmtId="200" formatCode="_(* #,##0_);_(* \(#,##0\);_(* &quot;-&quot;_);_(@_)"/>
    <numFmt numFmtId="201" formatCode="#,##0.000"/>
    <numFmt numFmtId="202" formatCode="#,##0.0000"/>
    <numFmt numFmtId="203" formatCode="#,##0.00000"/>
    <numFmt numFmtId="204" formatCode="#,##0.000000"/>
    <numFmt numFmtId="205" formatCode="#,##0.0000000"/>
    <numFmt numFmtId="206" formatCode="#,##0.00000000"/>
    <numFmt numFmtId="207" formatCode="#,##0.000000000"/>
    <numFmt numFmtId="208" formatCode="_ * #,##0.00_ ;_ * \-#,##0.00_ ;_ * &quot;-&quot;_ ;_ @_ "/>
    <numFmt numFmtId="209" formatCode="&quot;Sí&quot;;&quot;Sí&quot;;&quot;No&quot;"/>
    <numFmt numFmtId="210" formatCode="&quot;Verdadero&quot;;&quot;Verdadero&quot;;&quot;Falso&quot;"/>
    <numFmt numFmtId="211" formatCode="&quot;Activado&quot;;&quot;Activado&quot;;&quot;Desactivado&quot;"/>
    <numFmt numFmtId="212" formatCode="[$€-2]\ #,##0.00_);[Red]\([$€-2]\ #,##0.00\)"/>
    <numFmt numFmtId="213" formatCode="[$-10C0A]#,##0;\-#,##0"/>
    <numFmt numFmtId="214" formatCode="[$-10C0A]#,##0.0"/>
    <numFmt numFmtId="215" formatCode="[$-10C0A]#,##0"/>
  </numFmts>
  <fonts count="129">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b/>
      <sz val="9"/>
      <name val="Arial"/>
      <family val="2"/>
    </font>
    <font>
      <b/>
      <vertAlign val="superscript"/>
      <sz val="12"/>
      <color indexed="8"/>
      <name val="Calibri"/>
      <family val="2"/>
    </font>
    <font>
      <b/>
      <sz val="11"/>
      <color indexed="8"/>
      <name val="Calibri"/>
      <family val="2"/>
    </font>
    <font>
      <vertAlign val="subscript"/>
      <sz val="11"/>
      <color indexed="8"/>
      <name val="Calibri"/>
      <family val="2"/>
    </font>
    <font>
      <b/>
      <vertAlign val="subscrip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9"/>
      <color indexed="8"/>
      <name val="Calibri"/>
      <family val="2"/>
    </font>
    <font>
      <b/>
      <sz val="10"/>
      <name val="Calibri"/>
      <family val="2"/>
    </font>
    <font>
      <sz val="10"/>
      <name val="Calibri"/>
      <family val="2"/>
    </font>
    <font>
      <i/>
      <sz val="10"/>
      <name val="Calibri"/>
      <family val="2"/>
    </font>
    <font>
      <sz val="10"/>
      <color indexed="49"/>
      <name val="Calibri"/>
      <family val="2"/>
    </font>
    <font>
      <b/>
      <sz val="13"/>
      <color indexed="8"/>
      <name val="Calibri"/>
      <family val="2"/>
    </font>
    <font>
      <sz val="13"/>
      <color indexed="8"/>
      <name val="Calibri"/>
      <family val="2"/>
    </font>
    <font>
      <sz val="13"/>
      <name val="Calibri"/>
      <family val="2"/>
    </font>
    <font>
      <b/>
      <sz val="13"/>
      <name val="Calibri"/>
      <family val="2"/>
    </font>
    <font>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48"/>
      <color indexed="30"/>
      <name val="Calibri"/>
      <family val="2"/>
    </font>
    <font>
      <sz val="24"/>
      <color indexed="55"/>
      <name val="Arial"/>
      <family val="2"/>
    </font>
    <font>
      <b/>
      <sz val="16"/>
      <name val="Calibri"/>
      <family val="2"/>
    </font>
    <font>
      <sz val="16"/>
      <name val="Calibri"/>
      <family val="2"/>
    </font>
    <font>
      <sz val="10"/>
      <color indexed="8"/>
      <name val="Arial"/>
      <family val="2"/>
    </font>
    <font>
      <b/>
      <sz val="16"/>
      <color indexed="8"/>
      <name val="Calibri"/>
      <family val="2"/>
    </font>
    <font>
      <b/>
      <sz val="10"/>
      <color indexed="8"/>
      <name val="Arial"/>
      <family val="2"/>
    </font>
    <font>
      <b/>
      <sz val="11"/>
      <color indexed="8"/>
      <name val="Arial"/>
      <family val="2"/>
    </font>
    <font>
      <sz val="11"/>
      <color indexed="8"/>
      <name val="Arial"/>
      <family val="2"/>
    </font>
    <font>
      <b/>
      <u val="single"/>
      <sz val="11"/>
      <color indexed="8"/>
      <name val="Calibri"/>
      <family val="2"/>
    </font>
    <font>
      <sz val="11"/>
      <color indexed="63"/>
      <name val="Roboto"/>
      <family val="0"/>
    </font>
    <font>
      <b/>
      <sz val="11"/>
      <color indexed="8"/>
      <name val="Verdana"/>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9"/>
      <color theme="1"/>
      <name val="Calibri"/>
      <family val="2"/>
    </font>
    <font>
      <b/>
      <sz val="10"/>
      <color theme="1"/>
      <name val="Calibri"/>
      <family val="2"/>
    </font>
    <font>
      <sz val="10"/>
      <color theme="1"/>
      <name val="Calibri"/>
      <family val="2"/>
    </font>
    <font>
      <sz val="10"/>
      <color theme="8" tint="-0.24997000396251678"/>
      <name val="Calibri"/>
      <family val="2"/>
    </font>
    <font>
      <b/>
      <sz val="13"/>
      <color theme="1"/>
      <name val="Calibri"/>
      <family val="2"/>
    </font>
    <font>
      <sz val="13"/>
      <color theme="1"/>
      <name val="Calibri"/>
      <family val="2"/>
    </font>
    <font>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8"/>
      <color rgb="FF0063AF"/>
      <name val="Calibri"/>
      <family val="2"/>
    </font>
    <font>
      <sz val="24"/>
      <color rgb="FF9D9D9C"/>
      <name val="Arial"/>
      <family val="2"/>
    </font>
    <font>
      <sz val="10"/>
      <color theme="1"/>
      <name val="Arial"/>
      <family val="2"/>
    </font>
    <font>
      <b/>
      <sz val="16"/>
      <color theme="1"/>
      <name val="Calibri"/>
      <family val="2"/>
    </font>
    <font>
      <b/>
      <sz val="10"/>
      <color theme="1"/>
      <name val="Arial"/>
      <family val="2"/>
    </font>
    <font>
      <b/>
      <sz val="11"/>
      <color theme="1"/>
      <name val="Arial"/>
      <family val="2"/>
    </font>
    <font>
      <sz val="11"/>
      <color theme="1"/>
      <name val="Arial"/>
      <family val="2"/>
    </font>
    <font>
      <b/>
      <u val="single"/>
      <sz val="11"/>
      <color rgb="FF000000"/>
      <name val="Calibri"/>
      <family val="2"/>
    </font>
    <font>
      <sz val="11"/>
      <color rgb="FF333333"/>
      <name val="Roboto"/>
      <family val="0"/>
    </font>
    <font>
      <b/>
      <sz val="11"/>
      <color rgb="FF000000"/>
      <name val="Calibri"/>
      <family val="2"/>
    </font>
    <font>
      <sz val="11"/>
      <color rgb="FF000000"/>
      <name val="Calibri"/>
      <family val="2"/>
    </font>
    <font>
      <b/>
      <sz val="11"/>
      <color theme="1"/>
      <name val="Verdana"/>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color rgb="FF000000"/>
      </left>
      <right/>
      <top/>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style="thin"/>
      <right/>
      <top>
        <color indexed="63"/>
      </top>
      <bottom>
        <color indexed="63"/>
      </bottom>
    </border>
    <border>
      <left style="thin">
        <color indexed="8"/>
      </left>
      <right/>
      <top/>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top style="thin"/>
      <bottom/>
    </border>
    <border>
      <left/>
      <right style="thin"/>
      <top>
        <color indexed="63"/>
      </top>
      <bottom>
        <color indexed="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9" fillId="20" borderId="0" applyNumberFormat="0" applyBorder="0" applyAlignment="0" applyProtection="0"/>
    <xf numFmtId="0" fontId="80" fillId="21" borderId="1" applyNumberFormat="0" applyAlignment="0" applyProtection="0"/>
    <xf numFmtId="0" fontId="81" fillId="22" borderId="2" applyNumberFormat="0" applyAlignment="0" applyProtection="0"/>
    <xf numFmtId="0" fontId="82" fillId="0" borderId="3" applyNumberFormat="0" applyFill="0" applyAlignment="0" applyProtection="0"/>
    <xf numFmtId="0" fontId="83" fillId="0" borderId="4" applyNumberFormat="0" applyFill="0" applyAlignment="0" applyProtection="0"/>
    <xf numFmtId="0" fontId="84" fillId="0" borderId="0" applyNumberFormat="0" applyFill="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85" fillId="29" borderId="1"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9"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90" fillId="21" borderId="6"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7" applyNumberFormat="0" applyFill="0" applyAlignment="0" applyProtection="0"/>
    <xf numFmtId="0" fontId="84" fillId="0" borderId="8" applyNumberFormat="0" applyFill="0" applyAlignment="0" applyProtection="0"/>
    <xf numFmtId="0" fontId="95" fillId="0" borderId="9" applyNumberFormat="0" applyFill="0" applyAlignment="0" applyProtection="0"/>
  </cellStyleXfs>
  <cellXfs count="483">
    <xf numFmtId="0" fontId="0" fillId="0" borderId="0" xfId="0" applyFont="1" applyAlignment="1">
      <alignment/>
    </xf>
    <xf numFmtId="0" fontId="96" fillId="33" borderId="0" xfId="0" applyFont="1" applyFill="1" applyAlignment="1">
      <alignment vertical="center"/>
    </xf>
    <xf numFmtId="0" fontId="97" fillId="33" borderId="0" xfId="0" applyFont="1" applyFill="1" applyAlignment="1">
      <alignment vertical="center"/>
    </xf>
    <xf numFmtId="0" fontId="97" fillId="33" borderId="0" xfId="0" applyFont="1" applyFill="1" applyAlignment="1">
      <alignment horizontal="justify" vertical="center" wrapText="1"/>
    </xf>
    <xf numFmtId="0" fontId="96" fillId="33" borderId="10" xfId="0" applyFont="1" applyFill="1" applyBorder="1" applyAlignment="1">
      <alignment horizontal="center" vertical="center"/>
    </xf>
    <xf numFmtId="3" fontId="97" fillId="33" borderId="10" xfId="0" applyNumberFormat="1" applyFont="1" applyFill="1" applyBorder="1" applyAlignment="1">
      <alignment vertical="center"/>
    </xf>
    <xf numFmtId="180" fontId="97" fillId="33" borderId="10" xfId="66" applyNumberFormat="1" applyFont="1" applyFill="1" applyBorder="1" applyAlignment="1">
      <alignment vertical="center"/>
    </xf>
    <xf numFmtId="0" fontId="5" fillId="33" borderId="0" xfId="0" applyFont="1" applyFill="1" applyAlignment="1">
      <alignment horizontal="left" vertical="center"/>
    </xf>
    <xf numFmtId="0" fontId="98" fillId="33" borderId="0" xfId="0" applyFont="1" applyFill="1" applyAlignment="1">
      <alignment vertical="center"/>
    </xf>
    <xf numFmtId="0" fontId="99" fillId="33" borderId="0" xfId="0" applyFont="1" applyFill="1" applyAlignment="1">
      <alignment vertical="center"/>
    </xf>
    <xf numFmtId="0" fontId="100" fillId="33" borderId="0" xfId="0" applyFont="1" applyFill="1" applyAlignment="1">
      <alignment vertical="center"/>
    </xf>
    <xf numFmtId="0" fontId="42" fillId="33" borderId="0" xfId="0" applyFont="1" applyFill="1" applyAlignment="1">
      <alignment vertical="center"/>
    </xf>
    <xf numFmtId="0" fontId="99" fillId="33" borderId="10" xfId="0" applyFont="1" applyFill="1" applyBorder="1" applyAlignment="1">
      <alignment horizontal="center" vertical="center" wrapText="1"/>
    </xf>
    <xf numFmtId="183" fontId="43" fillId="33" borderId="11" xfId="66" applyNumberFormat="1" applyFont="1" applyFill="1" applyBorder="1" applyAlignment="1">
      <alignment horizontal="center" vertical="center"/>
    </xf>
    <xf numFmtId="0" fontId="43" fillId="33" borderId="12" xfId="0" applyFont="1" applyFill="1" applyBorder="1" applyAlignment="1">
      <alignment horizontal="center" vertical="center"/>
    </xf>
    <xf numFmtId="183" fontId="43" fillId="33" borderId="13" xfId="66" applyNumberFormat="1" applyFont="1" applyFill="1" applyBorder="1" applyAlignment="1">
      <alignment horizontal="center" vertical="center"/>
    </xf>
    <xf numFmtId="0" fontId="43" fillId="33" borderId="14" xfId="0" applyFont="1" applyFill="1" applyBorder="1" applyAlignment="1">
      <alignment horizontal="center" vertical="center"/>
    </xf>
    <xf numFmtId="0" fontId="44" fillId="33" borderId="0" xfId="0" applyFont="1" applyFill="1" applyAlignment="1">
      <alignment horizontal="left" vertical="center"/>
    </xf>
    <xf numFmtId="3" fontId="43" fillId="33" borderId="0" xfId="0" applyNumberFormat="1" applyFont="1" applyFill="1" applyAlignment="1">
      <alignment vertical="center"/>
    </xf>
    <xf numFmtId="0" fontId="43" fillId="33" borderId="0" xfId="0" applyFont="1" applyFill="1" applyAlignment="1">
      <alignment vertical="center"/>
    </xf>
    <xf numFmtId="0" fontId="101" fillId="33" borderId="0" xfId="0" applyFont="1" applyFill="1" applyAlignment="1">
      <alignment vertical="center"/>
    </xf>
    <xf numFmtId="0" fontId="43" fillId="33" borderId="10" xfId="0" applyFont="1" applyFill="1" applyBorder="1" applyAlignment="1">
      <alignment horizontal="center" vertical="center"/>
    </xf>
    <xf numFmtId="3" fontId="43" fillId="33" borderId="10" xfId="0" applyNumberFormat="1" applyFont="1" applyFill="1" applyBorder="1" applyAlignment="1">
      <alignment horizontal="right" vertical="center"/>
    </xf>
    <xf numFmtId="0" fontId="42" fillId="33" borderId="10" xfId="0" applyFont="1" applyFill="1" applyBorder="1" applyAlignment="1">
      <alignment vertical="center"/>
    </xf>
    <xf numFmtId="0" fontId="42" fillId="33" borderId="10" xfId="0" applyFont="1" applyFill="1" applyBorder="1" applyAlignment="1">
      <alignment horizontal="center" vertical="center"/>
    </xf>
    <xf numFmtId="3" fontId="42" fillId="33" borderId="10" xfId="0" applyNumberFormat="1" applyFont="1" applyFill="1" applyBorder="1" applyAlignment="1">
      <alignment horizontal="center" vertical="center"/>
    </xf>
    <xf numFmtId="0" fontId="5" fillId="33" borderId="0" xfId="0" applyFont="1" applyFill="1" applyAlignment="1">
      <alignment vertical="center"/>
    </xf>
    <xf numFmtId="0" fontId="95" fillId="33" borderId="0" xfId="0" applyFont="1" applyFill="1" applyAlignment="1">
      <alignment/>
    </xf>
    <xf numFmtId="0" fontId="97" fillId="33" borderId="10" xfId="0" applyFont="1" applyFill="1" applyBorder="1" applyAlignment="1">
      <alignment vertical="center"/>
    </xf>
    <xf numFmtId="180" fontId="97" fillId="33" borderId="10" xfId="0" applyNumberFormat="1" applyFont="1" applyFill="1" applyBorder="1" applyAlignment="1">
      <alignment vertical="center"/>
    </xf>
    <xf numFmtId="181" fontId="97" fillId="33" borderId="10" xfId="0" applyNumberFormat="1" applyFont="1" applyFill="1" applyBorder="1" applyAlignment="1">
      <alignment vertical="center"/>
    </xf>
    <xf numFmtId="180" fontId="97" fillId="33" borderId="10" xfId="0" applyNumberFormat="1" applyFont="1" applyFill="1" applyBorder="1" applyAlignment="1">
      <alignment horizontal="right" vertical="center"/>
    </xf>
    <xf numFmtId="180" fontId="96" fillId="33" borderId="10" xfId="0" applyNumberFormat="1" applyFont="1" applyFill="1" applyBorder="1" applyAlignment="1">
      <alignment horizontal="center" vertical="center"/>
    </xf>
    <xf numFmtId="181" fontId="96" fillId="33" borderId="10" xfId="0" applyNumberFormat="1" applyFont="1" applyFill="1" applyBorder="1" applyAlignment="1">
      <alignment horizontal="center" vertical="center"/>
    </xf>
    <xf numFmtId="0" fontId="96" fillId="33" borderId="0" xfId="0" applyFont="1" applyFill="1" applyBorder="1" applyAlignment="1">
      <alignment horizontal="left" vertical="center" wrapText="1"/>
    </xf>
    <xf numFmtId="0" fontId="97" fillId="33" borderId="0" xfId="0" applyFont="1" applyFill="1" applyAlignment="1">
      <alignment vertical="center" wrapText="1"/>
    </xf>
    <xf numFmtId="0" fontId="96" fillId="33" borderId="0" xfId="0" applyFont="1" applyFill="1" applyAlignment="1">
      <alignment vertical="center" wrapText="1"/>
    </xf>
    <xf numFmtId="0" fontId="97" fillId="33" borderId="0" xfId="0" applyFont="1" applyFill="1" applyAlignment="1">
      <alignment horizontal="justify" vertical="center"/>
    </xf>
    <xf numFmtId="0" fontId="6" fillId="33" borderId="0" xfId="0" applyFont="1" applyFill="1" applyAlignment="1">
      <alignment vertical="center" wrapText="1"/>
    </xf>
    <xf numFmtId="0" fontId="96" fillId="33" borderId="0" xfId="0" applyFont="1" applyFill="1" applyBorder="1" applyAlignment="1">
      <alignment vertical="center" wrapText="1"/>
    </xf>
    <xf numFmtId="0" fontId="102" fillId="33" borderId="0" xfId="0" applyFont="1" applyFill="1" applyAlignment="1">
      <alignment vertical="center"/>
    </xf>
    <xf numFmtId="0" fontId="103" fillId="33" borderId="0" xfId="0" applyFont="1" applyFill="1" applyAlignment="1">
      <alignment vertical="center"/>
    </xf>
    <xf numFmtId="0" fontId="103" fillId="33" borderId="0" xfId="0" applyFont="1" applyFill="1" applyAlignment="1">
      <alignment horizontal="justify" vertical="center" wrapText="1"/>
    </xf>
    <xf numFmtId="0" fontId="102" fillId="33" borderId="0" xfId="0" applyFont="1" applyFill="1" applyAlignment="1">
      <alignment horizontal="left" vertical="center"/>
    </xf>
    <xf numFmtId="0" fontId="102" fillId="33" borderId="10" xfId="0" applyFont="1" applyFill="1" applyBorder="1" applyAlignment="1">
      <alignment horizontal="center" vertical="center" wrapText="1"/>
    </xf>
    <xf numFmtId="0" fontId="103" fillId="33" borderId="10" xfId="0" applyFont="1" applyFill="1" applyBorder="1" applyAlignment="1">
      <alignment vertical="center"/>
    </xf>
    <xf numFmtId="181" fontId="103" fillId="33" borderId="10" xfId="0" applyNumberFormat="1" applyFont="1" applyFill="1" applyBorder="1" applyAlignment="1">
      <alignment vertical="center"/>
    </xf>
    <xf numFmtId="0" fontId="102" fillId="33" borderId="10" xfId="0" applyFont="1" applyFill="1" applyBorder="1" applyAlignment="1">
      <alignment horizontal="center" vertical="center"/>
    </xf>
    <xf numFmtId="181" fontId="102" fillId="33" borderId="10" xfId="0" applyNumberFormat="1" applyFont="1" applyFill="1" applyBorder="1" applyAlignment="1">
      <alignment horizontal="center" vertical="center"/>
    </xf>
    <xf numFmtId="179" fontId="48" fillId="33" borderId="10" xfId="53" applyFont="1" applyFill="1" applyBorder="1" applyAlignment="1">
      <alignment horizontal="left" vertical="center"/>
    </xf>
    <xf numFmtId="184" fontId="48" fillId="33" borderId="10" xfId="49" applyNumberFormat="1" applyFont="1" applyFill="1" applyBorder="1" applyAlignment="1">
      <alignment horizontal="right" vertical="center"/>
    </xf>
    <xf numFmtId="180" fontId="103" fillId="33" borderId="10" xfId="66" applyNumberFormat="1" applyFont="1" applyFill="1" applyBorder="1" applyAlignment="1">
      <alignment vertical="center"/>
    </xf>
    <xf numFmtId="0" fontId="49" fillId="33" borderId="0" xfId="0" applyFont="1" applyFill="1" applyAlignment="1">
      <alignment horizontal="left" vertical="center"/>
    </xf>
    <xf numFmtId="179" fontId="49" fillId="33" borderId="0" xfId="53" applyFont="1" applyFill="1" applyBorder="1" applyAlignment="1">
      <alignment horizontal="left" vertical="center"/>
    </xf>
    <xf numFmtId="0" fontId="103" fillId="33" borderId="0" xfId="0" applyFont="1" applyFill="1" applyAlignment="1">
      <alignment horizontal="center" vertical="center" wrapText="1"/>
    </xf>
    <xf numFmtId="0" fontId="102" fillId="33" borderId="10" xfId="0" applyFont="1" applyFill="1" applyBorder="1" applyAlignment="1">
      <alignment vertical="center"/>
    </xf>
    <xf numFmtId="0" fontId="96" fillId="33" borderId="0" xfId="0" applyFont="1" applyFill="1" applyAlignment="1">
      <alignment horizontal="center" vertical="center" wrapText="1"/>
    </xf>
    <xf numFmtId="0" fontId="96" fillId="33" borderId="0" xfId="0" applyFont="1" applyFill="1" applyAlignment="1">
      <alignment horizontal="left" vertical="center" wrapText="1"/>
    </xf>
    <xf numFmtId="0" fontId="104" fillId="33" borderId="0" xfId="0" applyFont="1" applyFill="1" applyAlignment="1">
      <alignment wrapText="1"/>
    </xf>
    <xf numFmtId="0" fontId="105" fillId="33" borderId="0" xfId="0" applyFont="1" applyFill="1" applyAlignment="1">
      <alignment/>
    </xf>
    <xf numFmtId="0" fontId="106" fillId="33" borderId="0" xfId="0" applyFont="1" applyFill="1" applyAlignment="1">
      <alignment/>
    </xf>
    <xf numFmtId="0" fontId="0" fillId="33" borderId="0" xfId="0" applyFill="1" applyAlignment="1">
      <alignment/>
    </xf>
    <xf numFmtId="0" fontId="107" fillId="33" borderId="0" xfId="0" applyFont="1" applyFill="1" applyAlignment="1">
      <alignment horizontal="center"/>
    </xf>
    <xf numFmtId="17" fontId="107" fillId="33" borderId="0" xfId="0" applyNumberFormat="1" applyFont="1" applyFill="1" applyAlignment="1" quotePrefix="1">
      <alignment horizontal="center"/>
    </xf>
    <xf numFmtId="0" fontId="108" fillId="33" borderId="0" xfId="0" applyFont="1" applyFill="1" applyAlignment="1">
      <alignment horizontal="left" indent="15"/>
    </xf>
    <xf numFmtId="0" fontId="109" fillId="33" borderId="0" xfId="0" applyFont="1" applyFill="1" applyAlignment="1">
      <alignment horizontal="center"/>
    </xf>
    <xf numFmtId="0" fontId="110" fillId="33" borderId="0" xfId="0" applyFont="1" applyFill="1" applyAlignment="1">
      <alignment/>
    </xf>
    <xf numFmtId="0" fontId="105" fillId="33" borderId="0" xfId="0" applyFont="1" applyFill="1" applyAlignment="1" quotePrefix="1">
      <alignment/>
    </xf>
    <xf numFmtId="0" fontId="0" fillId="33" borderId="0" xfId="0" applyFill="1" applyBorder="1" applyAlignment="1">
      <alignment/>
    </xf>
    <xf numFmtId="0" fontId="10" fillId="33" borderId="15" xfId="64" applyFont="1" applyFill="1" applyBorder="1" applyAlignment="1" applyProtection="1">
      <alignment horizontal="left" vertical="center"/>
      <protection/>
    </xf>
    <xf numFmtId="0" fontId="10" fillId="33" borderId="16" xfId="64" applyFont="1" applyFill="1" applyBorder="1" applyAlignment="1" applyProtection="1">
      <alignment horizontal="left" vertical="center"/>
      <protection/>
    </xf>
    <xf numFmtId="0" fontId="10" fillId="33" borderId="0" xfId="64"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64" applyFont="1" applyFill="1" applyBorder="1" applyAlignment="1" applyProtection="1">
      <alignment vertical="center"/>
      <protection/>
    </xf>
    <xf numFmtId="0" fontId="10" fillId="33" borderId="0" xfId="64" applyFont="1" applyFill="1" applyBorder="1" applyAlignment="1" applyProtection="1">
      <alignment horizontal="center" vertical="center"/>
      <protection/>
    </xf>
    <xf numFmtId="0" fontId="10" fillId="33" borderId="0" xfId="64" applyFont="1" applyFill="1" applyBorder="1" applyAlignment="1" applyProtection="1">
      <alignment horizontal="left"/>
      <protection/>
    </xf>
    <xf numFmtId="0" fontId="10" fillId="33" borderId="0" xfId="0" applyFont="1" applyFill="1" applyBorder="1" applyAlignment="1">
      <alignment/>
    </xf>
    <xf numFmtId="0" fontId="10" fillId="33" borderId="0" xfId="64" applyFont="1" applyFill="1" applyBorder="1" applyProtection="1">
      <alignment/>
      <protection/>
    </xf>
    <xf numFmtId="0" fontId="10" fillId="33" borderId="0" xfId="64" applyFont="1" applyFill="1" applyBorder="1" applyAlignment="1" applyProtection="1">
      <alignment horizontal="right"/>
      <protection/>
    </xf>
    <xf numFmtId="0" fontId="10" fillId="33" borderId="0" xfId="0" applyFont="1" applyFill="1" applyAlignment="1">
      <alignment/>
    </xf>
    <xf numFmtId="0" fontId="9" fillId="33" borderId="0" xfId="64" applyFont="1" applyFill="1" applyBorder="1" applyAlignment="1" applyProtection="1">
      <alignment horizontal="left"/>
      <protection/>
    </xf>
    <xf numFmtId="0" fontId="9" fillId="33" borderId="0" xfId="64" applyFont="1" applyFill="1" applyBorder="1" applyProtection="1">
      <alignment/>
      <protection/>
    </xf>
    <xf numFmtId="0" fontId="9" fillId="33" borderId="0" xfId="64" applyFont="1" applyFill="1" applyBorder="1" applyAlignment="1" applyProtection="1">
      <alignment horizontal="right"/>
      <protection/>
    </xf>
    <xf numFmtId="0" fontId="8" fillId="33" borderId="0" xfId="64" applyFont="1" applyFill="1" applyBorder="1" applyAlignment="1" applyProtection="1">
      <alignment horizontal="left"/>
      <protection/>
    </xf>
    <xf numFmtId="0" fontId="13" fillId="33" borderId="0" xfId="64"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111" fillId="33" borderId="0" xfId="0" applyFont="1" applyFill="1" applyAlignment="1">
      <alignment/>
    </xf>
    <xf numFmtId="0" fontId="12" fillId="33" borderId="0" xfId="0" applyFont="1" applyFill="1" applyAlignment="1">
      <alignment/>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8" fillId="33" borderId="19" xfId="64" applyFont="1" applyFill="1" applyBorder="1" applyAlignment="1" applyProtection="1">
      <alignment horizontal="center" vertical="center"/>
      <protection/>
    </xf>
    <xf numFmtId="0" fontId="107" fillId="33" borderId="0" xfId="0" applyFont="1" applyFill="1" applyBorder="1" applyAlignment="1">
      <alignment horizontal="center"/>
    </xf>
    <xf numFmtId="0" fontId="106" fillId="33" borderId="0" xfId="0" applyFont="1" applyFill="1" applyBorder="1" applyAlignment="1">
      <alignment vertical="top" wrapText="1"/>
    </xf>
    <xf numFmtId="0" fontId="10" fillId="33" borderId="0" xfId="0" applyFont="1" applyFill="1" applyBorder="1" applyAlignment="1">
      <alignment vertical="center"/>
    </xf>
    <xf numFmtId="0" fontId="106" fillId="33" borderId="0" xfId="0" applyFont="1" applyFill="1" applyBorder="1" applyAlignment="1">
      <alignment horizontal="center" vertical="top" wrapText="1"/>
    </xf>
    <xf numFmtId="0" fontId="112" fillId="33" borderId="0" xfId="0" applyFont="1" applyFill="1" applyBorder="1" applyAlignment="1">
      <alignment/>
    </xf>
    <xf numFmtId="0" fontId="113" fillId="33" borderId="0" xfId="0" applyFont="1" applyFill="1" applyAlignment="1">
      <alignment horizontal="left" indent="15"/>
    </xf>
    <xf numFmtId="0" fontId="8" fillId="33" borderId="0" xfId="64" applyFont="1" applyFill="1" applyBorder="1" applyProtection="1">
      <alignment/>
      <protection/>
    </xf>
    <xf numFmtId="0" fontId="8" fillId="33" borderId="0" xfId="64" applyFont="1" applyFill="1" applyBorder="1" applyAlignment="1" applyProtection="1">
      <alignment horizontal="center"/>
      <protection/>
    </xf>
    <xf numFmtId="0" fontId="10" fillId="33" borderId="0" xfId="64" applyFont="1" applyFill="1" applyBorder="1" applyAlignment="1" applyProtection="1">
      <alignment horizontal="center"/>
      <protection/>
    </xf>
    <xf numFmtId="0" fontId="114" fillId="33" borderId="0" xfId="0" applyFont="1" applyFill="1" applyAlignment="1">
      <alignment horizontal="left" indent="15"/>
    </xf>
    <xf numFmtId="0" fontId="9" fillId="33" borderId="0" xfId="64" applyFont="1" applyFill="1" applyBorder="1" applyAlignment="1" applyProtection="1">
      <alignment horizontal="center"/>
      <protection/>
    </xf>
    <xf numFmtId="0" fontId="9" fillId="33" borderId="0" xfId="0" applyFont="1" applyFill="1" applyBorder="1" applyAlignment="1">
      <alignment/>
    </xf>
    <xf numFmtId="0" fontId="9" fillId="33" borderId="0" xfId="0" applyFont="1" applyFill="1" applyBorder="1" applyAlignment="1">
      <alignment horizontal="justify" vertical="center" wrapText="1"/>
    </xf>
    <xf numFmtId="0" fontId="10" fillId="33" borderId="0" xfId="0" applyFont="1" applyFill="1" applyBorder="1" applyAlignment="1">
      <alignment horizontal="justify" vertical="top" wrapText="1"/>
    </xf>
    <xf numFmtId="0" fontId="105" fillId="33" borderId="0" xfId="0" applyFont="1" applyFill="1" applyBorder="1" applyAlignment="1">
      <alignment/>
    </xf>
    <xf numFmtId="0" fontId="106" fillId="33" borderId="0" xfId="0" applyFont="1" applyFill="1" applyBorder="1" applyAlignment="1">
      <alignment/>
    </xf>
    <xf numFmtId="0" fontId="113" fillId="33" borderId="0" xfId="0" applyFont="1" applyFill="1" applyBorder="1" applyAlignment="1">
      <alignment vertical="center"/>
    </xf>
    <xf numFmtId="49" fontId="86" fillId="33" borderId="18" xfId="46" applyNumberFormat="1" applyFill="1" applyBorder="1" applyAlignment="1" applyProtection="1">
      <alignment horizontal="center" vertical="center"/>
      <protection/>
    </xf>
    <xf numFmtId="49" fontId="86" fillId="33" borderId="20" xfId="46" applyNumberFormat="1" applyFill="1" applyBorder="1" applyAlignment="1" applyProtection="1">
      <alignment horizontal="center" vertical="center"/>
      <protection/>
    </xf>
    <xf numFmtId="49" fontId="86" fillId="33" borderId="10" xfId="46" applyNumberFormat="1" applyFill="1" applyBorder="1" applyAlignment="1" applyProtection="1">
      <alignment horizontal="center" vertical="center"/>
      <protection/>
    </xf>
    <xf numFmtId="49" fontId="97" fillId="33" borderId="0" xfId="0" applyNumberFormat="1" applyFont="1" applyFill="1" applyAlignment="1">
      <alignment vertical="center"/>
    </xf>
    <xf numFmtId="49" fontId="103" fillId="33" borderId="0" xfId="0" applyNumberFormat="1" applyFont="1" applyFill="1" applyAlignment="1">
      <alignment vertical="center"/>
    </xf>
    <xf numFmtId="49" fontId="100" fillId="33" borderId="0" xfId="0" applyNumberFormat="1" applyFont="1" applyFill="1" applyAlignment="1">
      <alignment vertical="center"/>
    </xf>
    <xf numFmtId="0" fontId="96" fillId="33" borderId="0" xfId="0" applyFont="1" applyFill="1" applyBorder="1" applyAlignment="1">
      <alignment horizontal="left" vertical="center" wrapText="1"/>
    </xf>
    <xf numFmtId="0" fontId="96" fillId="33" borderId="0" xfId="0" applyFont="1" applyFill="1" applyBorder="1" applyAlignment="1">
      <alignment horizontal="left" vertical="center" wrapText="1"/>
    </xf>
    <xf numFmtId="0" fontId="102" fillId="33" borderId="0" xfId="0" applyFont="1" applyFill="1" applyBorder="1" applyAlignment="1">
      <alignment horizontal="left" vertical="center" wrapText="1"/>
    </xf>
    <xf numFmtId="0" fontId="96" fillId="33" borderId="0" xfId="0" applyFont="1" applyFill="1" applyBorder="1" applyAlignment="1">
      <alignment horizontal="left" vertical="center" wrapText="1"/>
    </xf>
    <xf numFmtId="181" fontId="103" fillId="33" borderId="10" xfId="0" applyNumberFormat="1" applyFont="1" applyFill="1" applyBorder="1" applyAlignment="1">
      <alignment horizontal="right" vertical="center"/>
    </xf>
    <xf numFmtId="0" fontId="100" fillId="33" borderId="0" xfId="0" applyFont="1" applyFill="1" applyAlignment="1">
      <alignment horizontal="center" vertical="center" wrapText="1"/>
    </xf>
    <xf numFmtId="0" fontId="61" fillId="33" borderId="0" xfId="62" applyFont="1" applyFill="1">
      <alignment/>
      <protection/>
    </xf>
    <xf numFmtId="0" fontId="62" fillId="33" borderId="0" xfId="62" applyFont="1" applyFill="1">
      <alignment/>
      <protection/>
    </xf>
    <xf numFmtId="3" fontId="62" fillId="33" borderId="0" xfId="62" applyNumberFormat="1" applyFont="1" applyFill="1">
      <alignment/>
      <protection/>
    </xf>
    <xf numFmtId="0" fontId="61" fillId="33" borderId="0" xfId="62" applyFont="1" applyFill="1" applyBorder="1" applyAlignment="1">
      <alignment vertical="center" wrapText="1"/>
      <protection/>
    </xf>
    <xf numFmtId="0" fontId="61" fillId="33" borderId="0" xfId="62" applyFont="1" applyFill="1" applyBorder="1" applyAlignment="1">
      <alignment vertical="center"/>
      <protection/>
    </xf>
    <xf numFmtId="0" fontId="61" fillId="33" borderId="10" xfId="62" applyFont="1" applyFill="1" applyBorder="1" applyAlignment="1">
      <alignment horizontal="center" vertical="center"/>
      <protection/>
    </xf>
    <xf numFmtId="0" fontId="61" fillId="33" borderId="13" xfId="62" applyFont="1" applyFill="1" applyBorder="1" applyAlignment="1">
      <alignment horizontal="center" vertical="center"/>
      <protection/>
    </xf>
    <xf numFmtId="0" fontId="61" fillId="33" borderId="14" xfId="62" applyFont="1" applyFill="1" applyBorder="1" applyAlignment="1">
      <alignment horizontal="center" vertical="center"/>
      <protection/>
    </xf>
    <xf numFmtId="0" fontId="61" fillId="33" borderId="21" xfId="62" applyFont="1" applyFill="1" applyBorder="1" applyAlignment="1">
      <alignment horizontal="center" vertical="center"/>
      <protection/>
    </xf>
    <xf numFmtId="0" fontId="62" fillId="33" borderId="10" xfId="62" applyFont="1" applyFill="1" applyBorder="1" applyAlignment="1">
      <alignment vertical="center"/>
      <protection/>
    </xf>
    <xf numFmtId="3" fontId="62" fillId="33" borderId="10" xfId="62" applyNumberFormat="1" applyFont="1" applyFill="1" applyBorder="1" applyAlignment="1">
      <alignment horizontal="right" vertical="center"/>
      <protection/>
    </xf>
    <xf numFmtId="180" fontId="62" fillId="33" borderId="10" xfId="67" applyNumberFormat="1" applyFont="1" applyFill="1" applyBorder="1" applyAlignment="1">
      <alignment horizontal="right" vertical="center"/>
    </xf>
    <xf numFmtId="180" fontId="62" fillId="33" borderId="10" xfId="67" applyNumberFormat="1" applyFont="1" applyFill="1" applyBorder="1" applyAlignment="1">
      <alignment horizontal="center" vertical="center"/>
    </xf>
    <xf numFmtId="3" fontId="61" fillId="33" borderId="10" xfId="62" applyNumberFormat="1" applyFont="1" applyFill="1" applyBorder="1" applyAlignment="1">
      <alignment horizontal="center" vertical="center"/>
      <protection/>
    </xf>
    <xf numFmtId="180" fontId="61" fillId="33" borderId="10" xfId="67" applyNumberFormat="1" applyFont="1" applyFill="1" applyBorder="1" applyAlignment="1">
      <alignment horizontal="center" vertical="center"/>
    </xf>
    <xf numFmtId="0" fontId="63" fillId="33" borderId="0" xfId="62" applyFont="1" applyFill="1" applyBorder="1" applyAlignment="1">
      <alignment horizontal="left" vertical="center"/>
      <protection/>
    </xf>
    <xf numFmtId="0" fontId="61" fillId="33" borderId="0" xfId="62" applyFont="1" applyFill="1" applyBorder="1" applyAlignment="1">
      <alignment horizontal="center" vertical="center"/>
      <protection/>
    </xf>
    <xf numFmtId="3" fontId="61" fillId="33" borderId="0" xfId="62" applyNumberFormat="1" applyFont="1" applyFill="1" applyBorder="1" applyAlignment="1">
      <alignment horizontal="center" vertical="center"/>
      <protection/>
    </xf>
    <xf numFmtId="180" fontId="61" fillId="33" borderId="0" xfId="67" applyNumberFormat="1" applyFont="1" applyFill="1" applyBorder="1" applyAlignment="1">
      <alignment horizontal="center" vertical="center"/>
    </xf>
    <xf numFmtId="0" fontId="61" fillId="33" borderId="0" xfId="62" applyFont="1" applyFill="1" applyBorder="1" applyAlignment="1">
      <alignment horizontal="left" vertical="center"/>
      <protection/>
    </xf>
    <xf numFmtId="0" fontId="61" fillId="33" borderId="22" xfId="62" applyFont="1" applyFill="1" applyBorder="1" applyAlignment="1">
      <alignment vertical="center" wrapText="1"/>
      <protection/>
    </xf>
    <xf numFmtId="0" fontId="61" fillId="33" borderId="23" xfId="62" applyFont="1" applyFill="1" applyBorder="1" applyAlignment="1">
      <alignment horizontal="center" vertical="center"/>
      <protection/>
    </xf>
    <xf numFmtId="16" fontId="61" fillId="33" borderId="0" xfId="62" applyNumberFormat="1" applyFont="1" applyFill="1" applyBorder="1" applyAlignment="1" quotePrefix="1">
      <alignment horizontal="center" vertical="center"/>
      <protection/>
    </xf>
    <xf numFmtId="16" fontId="61" fillId="33" borderId="21" xfId="62" applyNumberFormat="1" applyFont="1" applyFill="1" applyBorder="1" applyAlignment="1" quotePrefix="1">
      <alignment horizontal="center" vertical="center"/>
      <protection/>
    </xf>
    <xf numFmtId="0" fontId="61" fillId="33" borderId="22" xfId="62" applyFont="1" applyFill="1" applyBorder="1" applyAlignment="1">
      <alignment horizontal="center" vertical="center"/>
      <protection/>
    </xf>
    <xf numFmtId="1" fontId="61" fillId="33" borderId="21" xfId="62" applyNumberFormat="1" applyFont="1" applyFill="1" applyBorder="1" applyAlignment="1">
      <alignment horizontal="center" vertical="center"/>
      <protection/>
    </xf>
    <xf numFmtId="0" fontId="37" fillId="33" borderId="0" xfId="62" applyFont="1" applyFill="1">
      <alignment/>
      <protection/>
    </xf>
    <xf numFmtId="3" fontId="62" fillId="33" borderId="10" xfId="62" applyNumberFormat="1" applyFont="1" applyFill="1" applyBorder="1" applyAlignment="1">
      <alignment vertical="center"/>
      <protection/>
    </xf>
    <xf numFmtId="9" fontId="62" fillId="33" borderId="10" xfId="67" applyFont="1" applyFill="1" applyBorder="1" applyAlignment="1">
      <alignment horizontal="right" vertical="center"/>
    </xf>
    <xf numFmtId="9" fontId="62" fillId="33" borderId="10" xfId="66" applyFont="1" applyFill="1" applyBorder="1" applyAlignment="1">
      <alignment vertical="center"/>
    </xf>
    <xf numFmtId="9" fontId="62" fillId="33" borderId="10" xfId="67" applyFont="1" applyFill="1" applyBorder="1" applyAlignment="1" quotePrefix="1">
      <alignment horizontal="center" vertical="center"/>
    </xf>
    <xf numFmtId="9" fontId="62" fillId="33" borderId="10" xfId="67" applyFont="1" applyFill="1" applyBorder="1" applyAlignment="1">
      <alignment vertical="center"/>
    </xf>
    <xf numFmtId="3" fontId="61" fillId="33" borderId="17" xfId="62" applyNumberFormat="1" applyFont="1" applyFill="1" applyBorder="1" applyAlignment="1">
      <alignment horizontal="center" vertical="center"/>
      <protection/>
    </xf>
    <xf numFmtId="9" fontId="61" fillId="33" borderId="17" xfId="66" applyFont="1" applyFill="1" applyBorder="1" applyAlignment="1">
      <alignment horizontal="center" vertical="center"/>
    </xf>
    <xf numFmtId="9" fontId="61" fillId="33" borderId="17" xfId="67" applyFont="1" applyFill="1" applyBorder="1" applyAlignment="1">
      <alignment horizontal="center" vertical="center"/>
    </xf>
    <xf numFmtId="0" fontId="63" fillId="33" borderId="0" xfId="62" applyFont="1" applyFill="1">
      <alignment/>
      <protection/>
    </xf>
    <xf numFmtId="185" fontId="62" fillId="33" borderId="18" xfId="62" applyNumberFormat="1" applyFont="1" applyFill="1" applyBorder="1" applyAlignment="1" quotePrefix="1">
      <alignment horizontal="right" vertical="center"/>
      <protection/>
    </xf>
    <xf numFmtId="0" fontId="62" fillId="33" borderId="18" xfId="62" applyFont="1" applyFill="1" applyBorder="1" applyAlignment="1" quotePrefix="1">
      <alignment horizontal="right" vertical="center"/>
      <protection/>
    </xf>
    <xf numFmtId="0" fontId="62" fillId="33" borderId="17" xfId="62" applyFont="1" applyFill="1" applyBorder="1" applyAlignment="1">
      <alignment horizontal="center" vertical="center"/>
      <protection/>
    </xf>
    <xf numFmtId="3" fontId="62" fillId="33" borderId="17" xfId="62" applyNumberFormat="1" applyFont="1" applyFill="1" applyBorder="1" applyAlignment="1">
      <alignment horizontal="center" vertical="center"/>
      <protection/>
    </xf>
    <xf numFmtId="9" fontId="62" fillId="33" borderId="18" xfId="67" applyFont="1" applyFill="1" applyBorder="1" applyAlignment="1">
      <alignment horizontal="center" vertical="center"/>
    </xf>
    <xf numFmtId="0" fontId="62" fillId="33" borderId="10" xfId="62" applyFont="1" applyFill="1" applyBorder="1" applyAlignment="1">
      <alignment horizontal="right" vertical="center"/>
      <protection/>
    </xf>
    <xf numFmtId="0" fontId="100" fillId="33" borderId="0" xfId="0" applyFont="1" applyFill="1" applyAlignment="1">
      <alignment horizontal="center" vertical="center" wrapText="1"/>
    </xf>
    <xf numFmtId="3" fontId="97" fillId="33" borderId="23" xfId="0" applyNumberFormat="1" applyFont="1" applyFill="1" applyBorder="1" applyAlignment="1">
      <alignment horizontal="right" vertical="center"/>
    </xf>
    <xf numFmtId="3" fontId="97" fillId="33" borderId="24" xfId="0" applyNumberFormat="1" applyFont="1" applyFill="1" applyBorder="1" applyAlignment="1">
      <alignment horizontal="right" vertical="center"/>
    </xf>
    <xf numFmtId="3" fontId="96" fillId="33" borderId="24" xfId="0" applyNumberFormat="1" applyFont="1" applyFill="1" applyBorder="1" applyAlignment="1">
      <alignment horizontal="right" vertical="center"/>
    </xf>
    <xf numFmtId="0" fontId="96" fillId="33" borderId="10" xfId="0" applyFont="1" applyFill="1" applyBorder="1" applyAlignment="1">
      <alignment horizontal="center" vertical="center" wrapText="1"/>
    </xf>
    <xf numFmtId="0" fontId="96" fillId="33" borderId="23" xfId="0" applyFont="1" applyFill="1" applyBorder="1" applyAlignment="1">
      <alignment horizontal="center" vertical="center" wrapText="1"/>
    </xf>
    <xf numFmtId="180" fontId="97" fillId="33" borderId="23" xfId="66" applyNumberFormat="1" applyFont="1" applyFill="1" applyBorder="1" applyAlignment="1">
      <alignment horizontal="right" vertical="center"/>
    </xf>
    <xf numFmtId="180" fontId="97" fillId="33" borderId="24" xfId="66" applyNumberFormat="1" applyFont="1" applyFill="1" applyBorder="1" applyAlignment="1">
      <alignment horizontal="right" vertical="center"/>
    </xf>
    <xf numFmtId="180" fontId="96" fillId="33" borderId="24" xfId="66" applyNumberFormat="1" applyFont="1" applyFill="1" applyBorder="1" applyAlignment="1">
      <alignment horizontal="right" vertical="center"/>
    </xf>
    <xf numFmtId="3" fontId="97" fillId="33" borderId="21" xfId="0" applyNumberFormat="1" applyFont="1" applyFill="1" applyBorder="1" applyAlignment="1">
      <alignment horizontal="right" vertical="center"/>
    </xf>
    <xf numFmtId="180" fontId="97" fillId="33" borderId="21" xfId="66" applyNumberFormat="1" applyFont="1" applyFill="1" applyBorder="1" applyAlignment="1">
      <alignment horizontal="right" vertical="center"/>
    </xf>
    <xf numFmtId="0" fontId="96" fillId="33" borderId="10" xfId="0" applyFont="1" applyFill="1" applyBorder="1" applyAlignment="1">
      <alignment horizontal="center" vertical="center"/>
    </xf>
    <xf numFmtId="0" fontId="97" fillId="33" borderId="10" xfId="0" applyFont="1" applyFill="1" applyBorder="1" applyAlignment="1">
      <alignment horizontal="left" vertical="center" wrapText="1"/>
    </xf>
    <xf numFmtId="0" fontId="96" fillId="33" borderId="10" xfId="0" applyFont="1" applyFill="1" applyBorder="1" applyAlignment="1">
      <alignment vertical="center"/>
    </xf>
    <xf numFmtId="181" fontId="96" fillId="33" borderId="10" xfId="0" applyNumberFormat="1" applyFont="1" applyFill="1" applyBorder="1" applyAlignment="1">
      <alignment vertical="center"/>
    </xf>
    <xf numFmtId="181" fontId="97" fillId="33" borderId="10" xfId="0" applyNumberFormat="1" applyFont="1" applyFill="1" applyBorder="1" applyAlignment="1">
      <alignment horizontal="right" vertical="center"/>
    </xf>
    <xf numFmtId="181" fontId="96" fillId="33" borderId="10" xfId="0" applyNumberFormat="1" applyFont="1" applyFill="1" applyBorder="1" applyAlignment="1">
      <alignment horizontal="right" vertical="center"/>
    </xf>
    <xf numFmtId="0" fontId="115" fillId="33" borderId="0" xfId="0" applyFont="1" applyFill="1" applyBorder="1" applyAlignment="1">
      <alignment vertical="center"/>
    </xf>
    <xf numFmtId="0" fontId="116" fillId="33" borderId="0" xfId="0" applyFont="1" applyFill="1" applyBorder="1" applyAlignment="1">
      <alignment vertical="center"/>
    </xf>
    <xf numFmtId="0" fontId="117" fillId="33" borderId="0" xfId="0" applyFont="1" applyFill="1" applyBorder="1" applyAlignment="1">
      <alignment vertical="center"/>
    </xf>
    <xf numFmtId="187" fontId="97" fillId="33" borderId="10" xfId="49" applyNumberFormat="1" applyFont="1" applyFill="1" applyBorder="1" applyAlignment="1">
      <alignment vertical="center"/>
    </xf>
    <xf numFmtId="188" fontId="103" fillId="33" borderId="0" xfId="0" applyNumberFormat="1" applyFont="1" applyFill="1" applyAlignment="1">
      <alignment vertical="center"/>
    </xf>
    <xf numFmtId="180" fontId="102" fillId="33" borderId="10" xfId="66" applyNumberFormat="1" applyFont="1" applyFill="1" applyBorder="1" applyAlignment="1">
      <alignment vertical="center"/>
    </xf>
    <xf numFmtId="0" fontId="67" fillId="33" borderId="0" xfId="0" applyFont="1" applyFill="1" applyAlignment="1">
      <alignment vertical="center"/>
    </xf>
    <xf numFmtId="0" fontId="68" fillId="33" borderId="0" xfId="0" applyFont="1" applyFill="1" applyAlignment="1">
      <alignment vertical="center"/>
    </xf>
    <xf numFmtId="0" fontId="68" fillId="33" borderId="10" xfId="0" applyFont="1" applyFill="1" applyBorder="1" applyAlignment="1">
      <alignment vertical="center"/>
    </xf>
    <xf numFmtId="0" fontId="68" fillId="33" borderId="0" xfId="0" applyFont="1" applyFill="1" applyBorder="1" applyAlignment="1">
      <alignment horizontal="left" vertical="center"/>
    </xf>
    <xf numFmtId="0" fontId="68" fillId="33" borderId="0" xfId="0" applyFont="1" applyFill="1" applyBorder="1" applyAlignment="1">
      <alignment horizontal="center" vertical="center"/>
    </xf>
    <xf numFmtId="0" fontId="68" fillId="33" borderId="10" xfId="0" applyFont="1" applyFill="1" applyBorder="1" applyAlignment="1">
      <alignment horizontal="left" vertical="center"/>
    </xf>
    <xf numFmtId="0" fontId="68" fillId="33" borderId="0" xfId="0" applyFont="1" applyFill="1" applyBorder="1" applyAlignment="1">
      <alignment vertical="center"/>
    </xf>
    <xf numFmtId="0" fontId="96" fillId="33" borderId="0" xfId="0" applyFont="1" applyFill="1" applyAlignment="1">
      <alignment horizontal="left" vertical="center" wrapText="1"/>
    </xf>
    <xf numFmtId="49" fontId="96" fillId="33" borderId="0" xfId="0" applyNumberFormat="1" applyFont="1" applyFill="1" applyAlignment="1">
      <alignment horizontal="left" vertical="center" wrapText="1"/>
    </xf>
    <xf numFmtId="0" fontId="17" fillId="0" borderId="11" xfId="0" applyFont="1" applyFill="1" applyBorder="1" applyAlignment="1" applyProtection="1">
      <alignment horizontal="center" vertical="top" wrapText="1" readingOrder="1"/>
      <protection locked="0"/>
    </xf>
    <xf numFmtId="0" fontId="17" fillId="0" borderId="10" xfId="0" applyFont="1" applyFill="1" applyBorder="1" applyAlignment="1" applyProtection="1">
      <alignment horizontal="center" vertical="top" wrapText="1" readingOrder="1"/>
      <protection locked="0"/>
    </xf>
    <xf numFmtId="0" fontId="18" fillId="0" borderId="25" xfId="0" applyFont="1" applyFill="1" applyBorder="1" applyAlignment="1" applyProtection="1">
      <alignment vertical="top" wrapText="1" readingOrder="1"/>
      <protection locked="0"/>
    </xf>
    <xf numFmtId="0" fontId="17" fillId="0" borderId="10" xfId="0" applyNumberFormat="1" applyFont="1" applyFill="1" applyBorder="1" applyAlignment="1" applyProtection="1">
      <alignment horizontal="center" vertical="top" wrapText="1" readingOrder="1"/>
      <protection locked="0"/>
    </xf>
    <xf numFmtId="0" fontId="17" fillId="0" borderId="10" xfId="0" applyFont="1" applyBorder="1" applyAlignment="1" applyProtection="1">
      <alignment horizontal="left" vertical="center" wrapText="1" readingOrder="1"/>
      <protection locked="0"/>
    </xf>
    <xf numFmtId="192" fontId="18" fillId="0" borderId="10" xfId="0" applyNumberFormat="1" applyFont="1" applyBorder="1" applyAlignment="1" applyProtection="1">
      <alignment horizontal="right" vertical="center" wrapText="1" readingOrder="1"/>
      <protection locked="0"/>
    </xf>
    <xf numFmtId="0" fontId="17" fillId="0" borderId="16" xfId="0" applyFont="1" applyFill="1" applyBorder="1" applyAlignment="1" applyProtection="1">
      <alignment vertical="top" wrapText="1" readingOrder="1"/>
      <protection locked="0"/>
    </xf>
    <xf numFmtId="192" fontId="17" fillId="0" borderId="10" xfId="0" applyNumberFormat="1" applyFont="1" applyFill="1" applyBorder="1" applyAlignment="1" applyProtection="1">
      <alignment horizontal="right" vertical="top" wrapText="1" readingOrder="1"/>
      <protection locked="0"/>
    </xf>
    <xf numFmtId="180" fontId="18" fillId="0" borderId="10" xfId="67" applyNumberFormat="1" applyFont="1" applyFill="1" applyBorder="1" applyAlignment="1" applyProtection="1">
      <alignment horizontal="right" vertical="top" wrapText="1" readingOrder="1"/>
      <protection locked="0"/>
    </xf>
    <xf numFmtId="0" fontId="0" fillId="0" borderId="0" xfId="0" applyAlignment="1">
      <alignment horizontal="left" vertical="center"/>
    </xf>
    <xf numFmtId="0" fontId="19" fillId="0" borderId="0" xfId="0" applyFont="1" applyAlignment="1">
      <alignment horizontal="left" vertical="center"/>
    </xf>
    <xf numFmtId="0" fontId="42" fillId="0" borderId="10" xfId="0" applyFont="1" applyBorder="1" applyAlignment="1" applyProtection="1">
      <alignment horizontal="left" vertical="top" wrapText="1" readingOrder="1"/>
      <protection locked="0"/>
    </xf>
    <xf numFmtId="192" fontId="43" fillId="0" borderId="10" xfId="0" applyNumberFormat="1" applyFont="1" applyBorder="1" applyAlignment="1" applyProtection="1">
      <alignment horizontal="right" vertical="top" wrapText="1" readingOrder="1"/>
      <protection locked="0"/>
    </xf>
    <xf numFmtId="192" fontId="42" fillId="0" borderId="26" xfId="0" applyNumberFormat="1" applyFont="1" applyBorder="1" applyAlignment="1" applyProtection="1">
      <alignment horizontal="right" vertical="top" wrapText="1" readingOrder="1"/>
      <protection locked="0"/>
    </xf>
    <xf numFmtId="192" fontId="42" fillId="0" borderId="24" xfId="0" applyNumberFormat="1" applyFont="1" applyBorder="1" applyAlignment="1" applyProtection="1">
      <alignment horizontal="right" vertical="top" wrapText="1" readingOrder="1"/>
      <protection locked="0"/>
    </xf>
    <xf numFmtId="192" fontId="42" fillId="0" borderId="0" xfId="0" applyNumberFormat="1" applyFont="1" applyBorder="1" applyAlignment="1" applyProtection="1">
      <alignment horizontal="right" vertical="top" wrapText="1" readingOrder="1"/>
      <protection locked="0"/>
    </xf>
    <xf numFmtId="0" fontId="42" fillId="33" borderId="10" xfId="0" applyFont="1" applyFill="1" applyBorder="1" applyAlignment="1">
      <alignment horizontal="left"/>
    </xf>
    <xf numFmtId="3" fontId="43" fillId="33" borderId="10" xfId="0" applyNumberFormat="1" applyFont="1" applyFill="1" applyBorder="1" applyAlignment="1">
      <alignment horizontal="right"/>
    </xf>
    <xf numFmtId="3" fontId="42" fillId="33" borderId="10" xfId="0" applyNumberFormat="1" applyFont="1" applyFill="1" applyBorder="1" applyAlignment="1">
      <alignment horizontal="right"/>
    </xf>
    <xf numFmtId="3" fontId="42" fillId="33" borderId="24" xfId="0" applyNumberFormat="1" applyFont="1" applyFill="1" applyBorder="1" applyAlignment="1">
      <alignment horizontal="right"/>
    </xf>
    <xf numFmtId="187" fontId="103" fillId="33" borderId="10" xfId="49" applyNumberFormat="1" applyFont="1" applyFill="1" applyBorder="1" applyAlignment="1">
      <alignment vertical="center"/>
    </xf>
    <xf numFmtId="187" fontId="103" fillId="33" borderId="10" xfId="49" applyNumberFormat="1" applyFont="1" applyFill="1" applyBorder="1" applyAlignment="1">
      <alignment horizontal="right" vertical="center"/>
    </xf>
    <xf numFmtId="187" fontId="102" fillId="33" borderId="10" xfId="49" applyNumberFormat="1" applyFont="1" applyFill="1" applyBorder="1" applyAlignment="1">
      <alignment horizontal="center" vertical="center"/>
    </xf>
    <xf numFmtId="187" fontId="103" fillId="33" borderId="0" xfId="0" applyNumberFormat="1" applyFont="1" applyFill="1" applyAlignment="1">
      <alignment horizontal="justify" vertical="center" wrapText="1"/>
    </xf>
    <xf numFmtId="0" fontId="42" fillId="33" borderId="10" xfId="0" applyFont="1" applyFill="1" applyBorder="1" applyAlignment="1">
      <alignment horizontal="center" vertical="center" wrapText="1"/>
    </xf>
    <xf numFmtId="181" fontId="103" fillId="33" borderId="0" xfId="0" applyNumberFormat="1" applyFont="1" applyFill="1" applyAlignment="1">
      <alignment vertical="center"/>
    </xf>
    <xf numFmtId="183" fontId="100" fillId="33" borderId="0" xfId="0" applyNumberFormat="1" applyFont="1" applyFill="1" applyAlignment="1">
      <alignment vertical="center"/>
    </xf>
    <xf numFmtId="0" fontId="61" fillId="33" borderId="10" xfId="62" applyFont="1" applyFill="1" applyBorder="1" applyAlignment="1">
      <alignment vertical="center"/>
      <protection/>
    </xf>
    <xf numFmtId="0" fontId="102" fillId="33" borderId="0" xfId="0" applyFont="1" applyFill="1" applyBorder="1" applyAlignment="1">
      <alignment horizontal="center" vertical="center" wrapText="1"/>
    </xf>
    <xf numFmtId="180" fontId="103" fillId="33" borderId="0" xfId="66" applyNumberFormat="1" applyFont="1" applyFill="1" applyBorder="1" applyAlignment="1">
      <alignment vertical="center"/>
    </xf>
    <xf numFmtId="180" fontId="102" fillId="33" borderId="0" xfId="66" applyNumberFormat="1" applyFont="1" applyFill="1" applyBorder="1" applyAlignment="1">
      <alignment vertical="center"/>
    </xf>
    <xf numFmtId="0" fontId="103" fillId="33" borderId="0" xfId="0" applyFont="1" applyFill="1" applyBorder="1" applyAlignment="1">
      <alignment vertical="center"/>
    </xf>
    <xf numFmtId="0" fontId="102" fillId="33" borderId="10" xfId="0" applyFont="1" applyFill="1" applyBorder="1" applyAlignment="1">
      <alignment horizontal="left" vertical="center" wrapText="1"/>
    </xf>
    <xf numFmtId="180" fontId="103" fillId="33" borderId="0" xfId="66" applyNumberFormat="1" applyFont="1" applyFill="1" applyBorder="1" applyAlignment="1">
      <alignment horizontal="right" vertical="center"/>
    </xf>
    <xf numFmtId="180" fontId="102" fillId="33" borderId="0" xfId="66" applyNumberFormat="1" applyFont="1" applyFill="1" applyBorder="1" applyAlignment="1">
      <alignment horizontal="right" vertical="center"/>
    </xf>
    <xf numFmtId="180" fontId="102" fillId="33" borderId="0" xfId="66" applyNumberFormat="1" applyFont="1" applyFill="1" applyBorder="1" applyAlignment="1">
      <alignment horizontal="center" vertical="center"/>
    </xf>
    <xf numFmtId="0" fontId="102" fillId="33" borderId="0" xfId="0" applyFont="1" applyFill="1" applyBorder="1" applyAlignment="1">
      <alignment vertical="center" wrapText="1"/>
    </xf>
    <xf numFmtId="3" fontId="103" fillId="33" borderId="10" xfId="0" applyNumberFormat="1" applyFont="1" applyFill="1" applyBorder="1" applyAlignment="1">
      <alignment vertical="center"/>
    </xf>
    <xf numFmtId="3" fontId="102" fillId="33" borderId="10" xfId="0" applyNumberFormat="1" applyFont="1" applyFill="1" applyBorder="1" applyAlignment="1">
      <alignment horizontal="right" vertical="center"/>
    </xf>
    <xf numFmtId="180" fontId="103" fillId="33" borderId="10" xfId="66" applyNumberFormat="1" applyFont="1" applyFill="1" applyBorder="1" applyAlignment="1">
      <alignment/>
    </xf>
    <xf numFmtId="180" fontId="102" fillId="33" borderId="10" xfId="66" applyNumberFormat="1" applyFont="1" applyFill="1" applyBorder="1" applyAlignment="1">
      <alignment/>
    </xf>
    <xf numFmtId="0" fontId="96" fillId="33" borderId="10" xfId="0" applyFont="1" applyFill="1" applyBorder="1" applyAlignment="1">
      <alignment horizontal="center" vertical="center"/>
    </xf>
    <xf numFmtId="187" fontId="97" fillId="33" borderId="10" xfId="55" applyNumberFormat="1" applyFont="1" applyFill="1" applyBorder="1" applyAlignment="1">
      <alignment vertical="center"/>
    </xf>
    <xf numFmtId="187" fontId="103" fillId="33" borderId="10" xfId="0" applyNumberFormat="1" applyFont="1" applyFill="1" applyBorder="1" applyAlignment="1">
      <alignment vertical="center"/>
    </xf>
    <xf numFmtId="0" fontId="86" fillId="33" borderId="10" xfId="46" applyNumberFormat="1" applyFill="1" applyBorder="1" applyAlignment="1" applyProtection="1">
      <alignment horizontal="center" vertical="center"/>
      <protection/>
    </xf>
    <xf numFmtId="0" fontId="97" fillId="33" borderId="0" xfId="0" applyFont="1" applyFill="1" applyBorder="1" applyAlignment="1">
      <alignment vertical="center"/>
    </xf>
    <xf numFmtId="0" fontId="97" fillId="33" borderId="0" xfId="0" applyFont="1" applyFill="1" applyBorder="1" applyAlignment="1">
      <alignment horizontal="center" vertical="center"/>
    </xf>
    <xf numFmtId="0" fontId="42" fillId="33" borderId="10" xfId="0" applyFont="1" applyFill="1" applyBorder="1" applyAlignment="1">
      <alignment horizontal="center" vertical="center" wrapText="1"/>
    </xf>
    <xf numFmtId="0" fontId="68" fillId="33" borderId="10" xfId="0" applyFont="1" applyFill="1" applyBorder="1" applyAlignment="1">
      <alignment horizontal="center" vertical="center"/>
    </xf>
    <xf numFmtId="0" fontId="67" fillId="33" borderId="10" xfId="0" applyFont="1" applyFill="1" applyBorder="1" applyAlignment="1">
      <alignment horizontal="center" vertical="center"/>
    </xf>
    <xf numFmtId="0" fontId="67" fillId="33" borderId="0" xfId="0" applyFont="1" applyFill="1" applyBorder="1" applyAlignment="1">
      <alignment horizontal="center" vertical="center"/>
    </xf>
    <xf numFmtId="0" fontId="118" fillId="0" borderId="0" xfId="0" applyFont="1" applyAlignment="1">
      <alignment/>
    </xf>
    <xf numFmtId="0" fontId="102" fillId="0" borderId="10" xfId="0" applyFont="1" applyFill="1" applyBorder="1" applyAlignment="1">
      <alignment vertical="center"/>
    </xf>
    <xf numFmtId="0" fontId="118" fillId="0" borderId="0" xfId="0" applyFont="1" applyBorder="1" applyAlignment="1">
      <alignment/>
    </xf>
    <xf numFmtId="180" fontId="118" fillId="0" borderId="0" xfId="66" applyNumberFormat="1" applyFont="1" applyBorder="1" applyAlignment="1">
      <alignment/>
    </xf>
    <xf numFmtId="0" fontId="99" fillId="33" borderId="0" xfId="0" applyFont="1" applyFill="1" applyAlignment="1">
      <alignment horizontal="left" vertical="center" wrapText="1"/>
    </xf>
    <xf numFmtId="188" fontId="103" fillId="33" borderId="0" xfId="0" applyNumberFormat="1" applyFont="1" applyFill="1" applyBorder="1" applyAlignment="1">
      <alignment vertical="center"/>
    </xf>
    <xf numFmtId="0" fontId="49" fillId="33" borderId="0" xfId="0" applyFont="1" applyFill="1" applyBorder="1" applyAlignment="1">
      <alignment horizontal="center" vertical="center" wrapText="1"/>
    </xf>
    <xf numFmtId="181" fontId="103" fillId="33" borderId="0" xfId="0" applyNumberFormat="1" applyFont="1" applyFill="1" applyBorder="1" applyAlignment="1">
      <alignment vertical="center"/>
    </xf>
    <xf numFmtId="0" fontId="49" fillId="33" borderId="10" xfId="60" applyFont="1" applyFill="1" applyBorder="1" applyAlignment="1">
      <alignment horizontal="left" vertical="center"/>
      <protection/>
    </xf>
    <xf numFmtId="0" fontId="17" fillId="0" borderId="21" xfId="0" applyFont="1" applyFill="1" applyBorder="1" applyAlignment="1" applyProtection="1">
      <alignment horizontal="center" vertical="top" wrapText="1" readingOrder="1"/>
      <protection locked="0"/>
    </xf>
    <xf numFmtId="0" fontId="17" fillId="0" borderId="21" xfId="0" applyNumberFormat="1" applyFont="1" applyFill="1" applyBorder="1" applyAlignment="1" applyProtection="1">
      <alignment horizontal="center" vertical="top" wrapText="1" readingOrder="1"/>
      <protection locked="0"/>
    </xf>
    <xf numFmtId="192" fontId="43" fillId="33" borderId="10" xfId="0" applyNumberFormat="1" applyFont="1" applyFill="1" applyBorder="1" applyAlignment="1">
      <alignment horizontal="right"/>
    </xf>
    <xf numFmtId="192" fontId="42" fillId="33" borderId="24" xfId="0" applyNumberFormat="1" applyFont="1" applyFill="1" applyBorder="1" applyAlignment="1">
      <alignment horizontal="right"/>
    </xf>
    <xf numFmtId="0" fontId="0" fillId="33" borderId="0" xfId="0" applyFont="1" applyFill="1" applyAlignment="1">
      <alignment/>
    </xf>
    <xf numFmtId="0" fontId="0" fillId="0" borderId="0" xfId="0" applyAlignment="1">
      <alignment/>
    </xf>
    <xf numFmtId="0" fontId="119" fillId="33" borderId="0" xfId="0" applyFont="1" applyFill="1" applyAlignment="1">
      <alignment wrapText="1"/>
    </xf>
    <xf numFmtId="0" fontId="119" fillId="33" borderId="0" xfId="0" applyFont="1" applyFill="1" applyAlignment="1">
      <alignment vertical="center" wrapText="1"/>
    </xf>
    <xf numFmtId="0" fontId="104" fillId="33" borderId="0" xfId="0" applyFont="1" applyFill="1" applyAlignment="1">
      <alignment vertical="center" wrapText="1"/>
    </xf>
    <xf numFmtId="0" fontId="104" fillId="33" borderId="0" xfId="0" applyFont="1" applyFill="1" applyAlignment="1">
      <alignment horizontal="center" vertical="center" wrapText="1"/>
    </xf>
    <xf numFmtId="0" fontId="42" fillId="33" borderId="10" xfId="0" applyFont="1" applyFill="1" applyBorder="1" applyAlignment="1">
      <alignment horizontal="center" vertical="center" wrapText="1"/>
    </xf>
    <xf numFmtId="3" fontId="96" fillId="33" borderId="10" xfId="0" applyNumberFormat="1" applyFont="1" applyFill="1" applyBorder="1" applyAlignment="1">
      <alignment horizontal="right" vertical="center"/>
    </xf>
    <xf numFmtId="180" fontId="96" fillId="33" borderId="10" xfId="66" applyNumberFormat="1" applyFont="1" applyFill="1" applyBorder="1" applyAlignment="1">
      <alignment horizontal="right" vertical="center"/>
    </xf>
    <xf numFmtId="0" fontId="97" fillId="33" borderId="23" xfId="0" applyFont="1" applyFill="1" applyBorder="1" applyAlignment="1">
      <alignment horizontal="left" vertical="center"/>
    </xf>
    <xf numFmtId="0" fontId="97" fillId="33" borderId="24" xfId="0" applyFont="1" applyFill="1" applyBorder="1" applyAlignment="1">
      <alignment horizontal="left" vertical="center"/>
    </xf>
    <xf numFmtId="0" fontId="96" fillId="33" borderId="24" xfId="0" applyFont="1" applyFill="1" applyBorder="1" applyAlignment="1">
      <alignment horizontal="left" vertical="center"/>
    </xf>
    <xf numFmtId="0" fontId="97" fillId="33" borderId="21" xfId="0" applyFont="1" applyFill="1" applyBorder="1" applyAlignment="1">
      <alignment horizontal="left" vertical="center"/>
    </xf>
    <xf numFmtId="169" fontId="97" fillId="33" borderId="10" xfId="50" applyFont="1" applyFill="1" applyBorder="1" applyAlignment="1">
      <alignment vertical="center"/>
    </xf>
    <xf numFmtId="169" fontId="96" fillId="33" borderId="10" xfId="50" applyFont="1" applyFill="1" applyBorder="1" applyAlignment="1">
      <alignment vertical="center"/>
    </xf>
    <xf numFmtId="180" fontId="96" fillId="33" borderId="10" xfId="66" applyNumberFormat="1" applyFont="1" applyFill="1" applyBorder="1" applyAlignment="1">
      <alignment vertical="center"/>
    </xf>
    <xf numFmtId="0" fontId="118" fillId="0" borderId="0" xfId="0" applyFont="1" applyFill="1" applyBorder="1" applyAlignment="1">
      <alignment/>
    </xf>
    <xf numFmtId="3" fontId="102" fillId="0" borderId="10" xfId="0" applyNumberFormat="1" applyFont="1" applyBorder="1" applyAlignment="1">
      <alignment/>
    </xf>
    <xf numFmtId="3" fontId="103" fillId="0" borderId="10" xfId="0" applyNumberFormat="1" applyFont="1" applyBorder="1" applyAlignment="1">
      <alignment/>
    </xf>
    <xf numFmtId="180" fontId="47" fillId="0" borderId="10" xfId="66" applyNumberFormat="1" applyFont="1" applyFill="1" applyBorder="1" applyAlignment="1" applyProtection="1">
      <alignment horizontal="right" vertical="top" wrapText="1" readingOrder="1"/>
      <protection locked="0"/>
    </xf>
    <xf numFmtId="0" fontId="48" fillId="33" borderId="10" xfId="53" applyNumberFormat="1" applyFont="1" applyFill="1" applyBorder="1" applyAlignment="1">
      <alignment horizontal="left" vertical="center"/>
    </xf>
    <xf numFmtId="191" fontId="48" fillId="33" borderId="10" xfId="49" applyNumberFormat="1" applyFont="1" applyFill="1" applyBorder="1" applyAlignment="1">
      <alignment horizontal="right" vertical="center"/>
    </xf>
    <xf numFmtId="191" fontId="49" fillId="33" borderId="10" xfId="49" applyNumberFormat="1" applyFont="1" applyFill="1" applyBorder="1" applyAlignment="1">
      <alignment horizontal="right" vertical="center"/>
    </xf>
    <xf numFmtId="0" fontId="102" fillId="33" borderId="16" xfId="0" applyFont="1" applyFill="1" applyBorder="1" applyAlignment="1">
      <alignment horizontal="center" vertical="center" wrapText="1"/>
    </xf>
    <xf numFmtId="0" fontId="102" fillId="33" borderId="0" xfId="0" applyFont="1" applyFill="1" applyAlignment="1">
      <alignment horizontal="center" vertical="center" wrapText="1"/>
    </xf>
    <xf numFmtId="187" fontId="103" fillId="33" borderId="10" xfId="49" applyNumberFormat="1" applyFont="1" applyFill="1" applyBorder="1" applyAlignment="1">
      <alignment vertical="center" wrapText="1"/>
    </xf>
    <xf numFmtId="0" fontId="103" fillId="33" borderId="16" xfId="0" applyFont="1" applyFill="1" applyBorder="1" applyAlignment="1">
      <alignment vertical="center" wrapText="1"/>
    </xf>
    <xf numFmtId="187" fontId="103" fillId="33" borderId="0" xfId="0" applyNumberFormat="1" applyFont="1" applyFill="1" applyAlignment="1">
      <alignment vertical="center"/>
    </xf>
    <xf numFmtId="0" fontId="102" fillId="33" borderId="16" xfId="0" applyFont="1" applyFill="1" applyBorder="1" applyAlignment="1">
      <alignment vertical="center"/>
    </xf>
    <xf numFmtId="0" fontId="102" fillId="33" borderId="16" xfId="0" applyFont="1" applyFill="1" applyBorder="1" applyAlignment="1">
      <alignment vertical="center" wrapText="1"/>
    </xf>
    <xf numFmtId="199" fontId="103" fillId="33" borderId="10" xfId="49" applyNumberFormat="1" applyFont="1" applyFill="1" applyBorder="1" applyAlignment="1">
      <alignment vertical="center"/>
    </xf>
    <xf numFmtId="199" fontId="103" fillId="33" borderId="10" xfId="49" applyNumberFormat="1" applyFont="1" applyFill="1" applyBorder="1" applyAlignment="1">
      <alignment vertical="center" wrapText="1"/>
    </xf>
    <xf numFmtId="169" fontId="103" fillId="33" borderId="10" xfId="50" applyFont="1" applyFill="1" applyBorder="1" applyAlignment="1">
      <alignment vertical="center"/>
    </xf>
    <xf numFmtId="195" fontId="102" fillId="33" borderId="10" xfId="66" applyNumberFormat="1" applyFont="1" applyFill="1" applyBorder="1" applyAlignment="1">
      <alignment vertical="center"/>
    </xf>
    <xf numFmtId="3" fontId="102" fillId="0" borderId="10" xfId="55" applyNumberFormat="1" applyFont="1" applyBorder="1" applyAlignment="1">
      <alignment/>
    </xf>
    <xf numFmtId="3" fontId="102" fillId="33" borderId="10" xfId="66" applyNumberFormat="1" applyFont="1" applyFill="1" applyBorder="1" applyAlignment="1">
      <alignment vertical="center"/>
    </xf>
    <xf numFmtId="3" fontId="103" fillId="0" borderId="10" xfId="55" applyNumberFormat="1" applyFont="1" applyBorder="1" applyAlignment="1">
      <alignment/>
    </xf>
    <xf numFmtId="3" fontId="103" fillId="33" borderId="10" xfId="66" applyNumberFormat="1" applyFont="1" applyFill="1" applyBorder="1" applyAlignment="1">
      <alignment vertical="center"/>
    </xf>
    <xf numFmtId="180" fontId="97" fillId="33" borderId="10" xfId="0" applyNumberFormat="1" applyFont="1" applyFill="1" applyBorder="1" applyAlignment="1">
      <alignment vertical="center" wrapText="1"/>
    </xf>
    <xf numFmtId="180" fontId="97" fillId="33" borderId="10" xfId="0" applyNumberFormat="1" applyFont="1" applyFill="1" applyBorder="1" applyAlignment="1">
      <alignment horizontal="right" vertical="center" wrapText="1"/>
    </xf>
    <xf numFmtId="180" fontId="120" fillId="0" borderId="10" xfId="0" applyNumberFormat="1" applyFont="1" applyBorder="1" applyAlignment="1">
      <alignment/>
    </xf>
    <xf numFmtId="0" fontId="96" fillId="0" borderId="0" xfId="0" applyFont="1" applyAlignment="1">
      <alignment/>
    </xf>
    <xf numFmtId="0" fontId="121" fillId="0" borderId="0" xfId="0" applyFont="1" applyFill="1" applyBorder="1" applyAlignment="1">
      <alignment/>
    </xf>
    <xf numFmtId="0" fontId="97" fillId="0" borderId="10" xfId="0" applyFont="1" applyBorder="1" applyAlignment="1">
      <alignment/>
    </xf>
    <xf numFmtId="3" fontId="97" fillId="0" borderId="10" xfId="0" applyNumberFormat="1" applyFont="1" applyBorder="1" applyAlignment="1">
      <alignment/>
    </xf>
    <xf numFmtId="0" fontId="96" fillId="0" borderId="10" xfId="0" applyFont="1" applyBorder="1" applyAlignment="1">
      <alignment/>
    </xf>
    <xf numFmtId="3" fontId="96" fillId="0" borderId="10" xfId="0" applyNumberFormat="1" applyFont="1" applyBorder="1" applyAlignment="1">
      <alignment wrapText="1"/>
    </xf>
    <xf numFmtId="0" fontId="122" fillId="0" borderId="0" xfId="0" applyFont="1" applyFill="1" applyBorder="1" applyAlignment="1">
      <alignment/>
    </xf>
    <xf numFmtId="180" fontId="122" fillId="0" borderId="0" xfId="66" applyNumberFormat="1" applyFont="1" applyFill="1" applyBorder="1" applyAlignment="1">
      <alignment/>
    </xf>
    <xf numFmtId="0" fontId="122" fillId="0" borderId="0" xfId="0" applyFont="1" applyFill="1" applyBorder="1" applyAlignment="1">
      <alignment horizontal="right"/>
    </xf>
    <xf numFmtId="0" fontId="5" fillId="33" borderId="10" xfId="0" applyFont="1" applyFill="1" applyBorder="1" applyAlignment="1">
      <alignment horizontal="left" vertical="center"/>
    </xf>
    <xf numFmtId="41" fontId="97" fillId="33" borderId="10" xfId="0" applyNumberFormat="1" applyFont="1" applyFill="1" applyBorder="1" applyAlignment="1">
      <alignment vertical="center"/>
    </xf>
    <xf numFmtId="0" fontId="6" fillId="33" borderId="10" xfId="0" applyFont="1" applyFill="1" applyBorder="1" applyAlignment="1">
      <alignment horizontal="left" vertical="center"/>
    </xf>
    <xf numFmtId="41" fontId="96" fillId="33" borderId="10" xfId="0" applyNumberFormat="1" applyFont="1" applyFill="1" applyBorder="1" applyAlignment="1">
      <alignment vertical="center"/>
    </xf>
    <xf numFmtId="180" fontId="96" fillId="33" borderId="10" xfId="0" applyNumberFormat="1" applyFont="1" applyFill="1" applyBorder="1" applyAlignment="1">
      <alignment vertical="center"/>
    </xf>
    <xf numFmtId="0" fontId="96" fillId="33" borderId="10" xfId="0" applyFont="1" applyFill="1" applyBorder="1" applyAlignment="1">
      <alignment horizontal="center" vertical="center" wrapText="1"/>
    </xf>
    <xf numFmtId="208" fontId="97" fillId="33" borderId="10" xfId="0" applyNumberFormat="1" applyFont="1" applyFill="1" applyBorder="1" applyAlignment="1">
      <alignment horizontal="right" vertical="center"/>
    </xf>
    <xf numFmtId="208" fontId="97" fillId="33" borderId="0" xfId="0" applyNumberFormat="1" applyFont="1" applyFill="1" applyAlignment="1">
      <alignment vertical="center"/>
    </xf>
    <xf numFmtId="208" fontId="96" fillId="33" borderId="10" xfId="0" applyNumberFormat="1" applyFont="1" applyFill="1" applyBorder="1" applyAlignment="1">
      <alignment horizontal="right" vertical="center"/>
    </xf>
    <xf numFmtId="208" fontId="97" fillId="33" borderId="10" xfId="0" applyNumberFormat="1" applyFont="1" applyFill="1" applyBorder="1" applyAlignment="1">
      <alignment vertical="center"/>
    </xf>
    <xf numFmtId="208" fontId="96" fillId="33" borderId="10" xfId="0" applyNumberFormat="1" applyFont="1" applyFill="1" applyBorder="1" applyAlignment="1">
      <alignment vertical="center"/>
    </xf>
    <xf numFmtId="3" fontId="103" fillId="33" borderId="10" xfId="66" applyNumberFormat="1" applyFont="1" applyFill="1" applyBorder="1" applyAlignment="1">
      <alignment/>
    </xf>
    <xf numFmtId="41" fontId="103" fillId="33" borderId="10" xfId="0" applyNumberFormat="1" applyFont="1" applyFill="1" applyBorder="1" applyAlignment="1">
      <alignment vertical="center"/>
    </xf>
    <xf numFmtId="41" fontId="102" fillId="33" borderId="10" xfId="0" applyNumberFormat="1" applyFont="1" applyFill="1" applyBorder="1" applyAlignment="1">
      <alignment horizontal="center" vertical="center"/>
    </xf>
    <xf numFmtId="0" fontId="95" fillId="0" borderId="0" xfId="0" applyFont="1" applyAlignment="1">
      <alignment/>
    </xf>
    <xf numFmtId="0" fontId="123" fillId="0" borderId="0" xfId="0" applyFont="1" applyAlignment="1">
      <alignment vertical="center"/>
    </xf>
    <xf numFmtId="0" fontId="124" fillId="0" borderId="0" xfId="0" applyFont="1" applyAlignment="1">
      <alignment/>
    </xf>
    <xf numFmtId="0" fontId="125" fillId="0" borderId="0" xfId="0" applyFont="1" applyAlignment="1">
      <alignment vertical="center"/>
    </xf>
    <xf numFmtId="0" fontId="126" fillId="0" borderId="0" xfId="0" applyFont="1" applyAlignment="1">
      <alignment vertical="center"/>
    </xf>
    <xf numFmtId="0" fontId="126" fillId="0" borderId="0" xfId="0" applyFont="1" applyAlignment="1">
      <alignment horizontal="left" vertical="center" wrapText="1"/>
    </xf>
    <xf numFmtId="0" fontId="126" fillId="0" borderId="0" xfId="0" applyFont="1" applyAlignment="1">
      <alignment vertical="center" wrapText="1"/>
    </xf>
    <xf numFmtId="0" fontId="104" fillId="33" borderId="0" xfId="0" applyFont="1" applyFill="1" applyAlignment="1">
      <alignment horizontal="center" wrapText="1"/>
    </xf>
    <xf numFmtId="0" fontId="95" fillId="0" borderId="10" xfId="0" applyFont="1" applyBorder="1" applyAlignment="1">
      <alignment horizontal="center"/>
    </xf>
    <xf numFmtId="0" fontId="0" fillId="0" borderId="10" xfId="0" applyBorder="1" applyAlignment="1">
      <alignment/>
    </xf>
    <xf numFmtId="183" fontId="0" fillId="0" borderId="10" xfId="0" applyNumberFormat="1" applyBorder="1" applyAlignment="1">
      <alignment horizontal="center"/>
    </xf>
    <xf numFmtId="0" fontId="0" fillId="33" borderId="10" xfId="0" applyFill="1" applyBorder="1" applyAlignment="1">
      <alignment/>
    </xf>
    <xf numFmtId="0" fontId="95" fillId="0" borderId="10" xfId="0" applyFont="1" applyBorder="1" applyAlignment="1">
      <alignment/>
    </xf>
    <xf numFmtId="183" fontId="95" fillId="0" borderId="10" xfId="0" applyNumberFormat="1" applyFont="1" applyBorder="1" applyAlignment="1">
      <alignment horizontal="center"/>
    </xf>
    <xf numFmtId="0" fontId="0" fillId="2" borderId="10" xfId="0" applyFill="1" applyBorder="1" applyAlignment="1">
      <alignment/>
    </xf>
    <xf numFmtId="183" fontId="0" fillId="2" borderId="10" xfId="0" applyNumberFormat="1" applyFill="1" applyBorder="1" applyAlignment="1">
      <alignment horizontal="center"/>
    </xf>
    <xf numFmtId="183" fontId="0" fillId="0" borderId="0" xfId="0" applyNumberFormat="1" applyAlignment="1">
      <alignment/>
    </xf>
    <xf numFmtId="213" fontId="103" fillId="33" borderId="10" xfId="49" applyNumberFormat="1" applyFont="1" applyFill="1" applyBorder="1" applyAlignment="1">
      <alignment vertical="center"/>
    </xf>
    <xf numFmtId="213" fontId="103" fillId="33" borderId="10" xfId="49" applyNumberFormat="1" applyFont="1" applyFill="1" applyBorder="1" applyAlignment="1">
      <alignment horizontal="right" vertical="center"/>
    </xf>
    <xf numFmtId="213" fontId="103" fillId="33" borderId="10" xfId="49" applyNumberFormat="1" applyFont="1" applyFill="1" applyBorder="1" applyAlignment="1">
      <alignment vertical="center" wrapText="1"/>
    </xf>
    <xf numFmtId="0" fontId="103" fillId="33" borderId="10" xfId="49" applyNumberFormat="1" applyFont="1" applyFill="1" applyBorder="1" applyAlignment="1">
      <alignment vertical="center"/>
    </xf>
    <xf numFmtId="3" fontId="97" fillId="33" borderId="10" xfId="49" applyNumberFormat="1" applyFont="1" applyFill="1" applyBorder="1" applyAlignment="1">
      <alignment vertical="center"/>
    </xf>
    <xf numFmtId="0" fontId="121" fillId="0" borderId="0" xfId="0" applyFont="1" applyAlignment="1">
      <alignment/>
    </xf>
    <xf numFmtId="0" fontId="96" fillId="0" borderId="22" xfId="0" applyFont="1" applyBorder="1" applyAlignment="1">
      <alignment horizontal="center" vertical="center" wrapText="1"/>
    </xf>
    <xf numFmtId="180" fontId="97" fillId="0" borderId="10" xfId="0" applyNumberFormat="1" applyFont="1" applyBorder="1" applyAlignment="1">
      <alignment/>
    </xf>
    <xf numFmtId="183" fontId="97" fillId="0" borderId="10" xfId="66" applyNumberFormat="1" applyFont="1" applyBorder="1" applyAlignment="1">
      <alignment/>
    </xf>
    <xf numFmtId="180" fontId="97" fillId="33" borderId="0" xfId="66" applyNumberFormat="1" applyFont="1" applyFill="1" applyAlignment="1">
      <alignment vertical="center"/>
    </xf>
    <xf numFmtId="180" fontId="97" fillId="0" borderId="10" xfId="66" applyNumberFormat="1" applyFont="1" applyBorder="1" applyAlignment="1">
      <alignment/>
    </xf>
    <xf numFmtId="180" fontId="96" fillId="0" borderId="10" xfId="0" applyNumberFormat="1" applyFont="1" applyBorder="1" applyAlignment="1">
      <alignment/>
    </xf>
    <xf numFmtId="3" fontId="96" fillId="0" borderId="10" xfId="0" applyNumberFormat="1" applyFont="1" applyBorder="1" applyAlignment="1">
      <alignment/>
    </xf>
    <xf numFmtId="180" fontId="96" fillId="0" borderId="10" xfId="66" applyNumberFormat="1" applyFont="1" applyBorder="1" applyAlignment="1">
      <alignment/>
    </xf>
    <xf numFmtId="183" fontId="96" fillId="0" borderId="10" xfId="66" applyNumberFormat="1" applyFont="1" applyBorder="1" applyAlignment="1">
      <alignment/>
    </xf>
    <xf numFmtId="180" fontId="96" fillId="33" borderId="0" xfId="66" applyNumberFormat="1" applyFont="1" applyFill="1" applyAlignment="1">
      <alignment vertical="center"/>
    </xf>
    <xf numFmtId="0" fontId="96" fillId="33" borderId="10" xfId="0" applyFont="1" applyFill="1" applyBorder="1" applyAlignment="1">
      <alignment horizontal="center" vertical="center"/>
    </xf>
    <xf numFmtId="0" fontId="96" fillId="33" borderId="10" xfId="0" applyFont="1" applyFill="1" applyBorder="1" applyAlignment="1">
      <alignment horizontal="center" vertical="center" wrapText="1"/>
    </xf>
    <xf numFmtId="41" fontId="43" fillId="33" borderId="10" xfId="0" applyNumberFormat="1" applyFont="1" applyFill="1" applyBorder="1" applyAlignment="1">
      <alignment horizontal="right"/>
    </xf>
    <xf numFmtId="41" fontId="42" fillId="33" borderId="24" xfId="0" applyNumberFormat="1" applyFont="1" applyFill="1" applyBorder="1" applyAlignment="1">
      <alignment horizontal="right"/>
    </xf>
    <xf numFmtId="0" fontId="120" fillId="0" borderId="0" xfId="0" applyFont="1" applyBorder="1" applyAlignment="1">
      <alignment/>
    </xf>
    <xf numFmtId="0" fontId="103" fillId="33" borderId="10" xfId="49" applyNumberFormat="1" applyFont="1" applyFill="1" applyBorder="1" applyAlignment="1">
      <alignment vertical="center" wrapText="1"/>
    </xf>
    <xf numFmtId="0" fontId="107" fillId="33" borderId="0" xfId="0" applyFont="1" applyFill="1" applyAlignment="1">
      <alignment horizontal="center" vertical="center"/>
    </xf>
    <xf numFmtId="0" fontId="109" fillId="33" borderId="0" xfId="0" applyFont="1" applyFill="1" applyAlignment="1">
      <alignment horizontal="center" vertical="center"/>
    </xf>
    <xf numFmtId="0" fontId="114" fillId="33" borderId="0" xfId="0" applyFont="1" applyFill="1" applyBorder="1" applyAlignment="1">
      <alignment horizontal="left" vertical="center"/>
    </xf>
    <xf numFmtId="0" fontId="16" fillId="33" borderId="0" xfId="64" applyFont="1" applyFill="1" applyBorder="1" applyAlignment="1" applyProtection="1">
      <alignment horizontal="center" vertical="center"/>
      <protection/>
    </xf>
    <xf numFmtId="0" fontId="16" fillId="33" borderId="27" xfId="64" applyFont="1" applyFill="1" applyBorder="1" applyAlignment="1" applyProtection="1">
      <alignment horizontal="center" vertical="center"/>
      <protection/>
    </xf>
    <xf numFmtId="0" fontId="15" fillId="33" borderId="28" xfId="64" applyFont="1" applyFill="1" applyBorder="1" applyAlignment="1" applyProtection="1">
      <alignment horizontal="left" vertical="center"/>
      <protection/>
    </xf>
    <xf numFmtId="0" fontId="15" fillId="33" borderId="29" xfId="64" applyFont="1" applyFill="1" applyBorder="1" applyAlignment="1" applyProtection="1">
      <alignment horizontal="left" vertical="center"/>
      <protection/>
    </xf>
    <xf numFmtId="0" fontId="15" fillId="33" borderId="30" xfId="64" applyFont="1" applyFill="1" applyBorder="1" applyAlignment="1" applyProtection="1">
      <alignment horizontal="left" vertical="center"/>
      <protection/>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8" fillId="33" borderId="0" xfId="64" applyFont="1" applyFill="1" applyBorder="1" applyAlignment="1" applyProtection="1">
      <alignment horizontal="center" vertical="center"/>
      <protection/>
    </xf>
    <xf numFmtId="0" fontId="9" fillId="33" borderId="0" xfId="0" applyFont="1" applyFill="1" applyBorder="1" applyAlignment="1">
      <alignment horizontal="justify" vertical="center" wrapText="1"/>
    </xf>
    <xf numFmtId="0" fontId="127" fillId="33" borderId="0" xfId="0" applyFont="1" applyFill="1" applyBorder="1" applyAlignment="1">
      <alignment horizontal="center" wrapText="1"/>
    </xf>
    <xf numFmtId="0" fontId="13" fillId="33" borderId="31" xfId="0" applyFont="1" applyFill="1" applyBorder="1" applyAlignment="1">
      <alignment horizontal="left" vertical="center"/>
    </xf>
    <xf numFmtId="0" fontId="107" fillId="33" borderId="0" xfId="0" applyFont="1" applyFill="1" applyAlignment="1">
      <alignment horizontal="center"/>
    </xf>
    <xf numFmtId="0" fontId="96" fillId="33" borderId="10" xfId="0" applyFont="1" applyFill="1" applyBorder="1" applyAlignment="1">
      <alignment horizontal="center" vertical="center" wrapText="1"/>
    </xf>
    <xf numFmtId="0" fontId="96" fillId="33" borderId="0" xfId="0" applyFont="1" applyFill="1" applyBorder="1" applyAlignment="1">
      <alignment vertical="center"/>
    </xf>
    <xf numFmtId="0" fontId="97" fillId="33" borderId="0" xfId="0" applyFont="1" applyFill="1" applyAlignment="1">
      <alignment horizontal="justify" vertical="center" wrapText="1"/>
    </xf>
    <xf numFmtId="0" fontId="96" fillId="33" borderId="0" xfId="0" applyFont="1" applyFill="1" applyBorder="1" applyAlignment="1">
      <alignment horizontal="center" vertical="center"/>
    </xf>
    <xf numFmtId="0" fontId="96" fillId="0" borderId="31" xfId="0" applyFont="1" applyBorder="1" applyAlignment="1">
      <alignment horizontal="left" vertical="center"/>
    </xf>
    <xf numFmtId="0" fontId="96" fillId="0" borderId="22" xfId="0" applyFont="1" applyBorder="1" applyAlignment="1">
      <alignment horizontal="left" vertical="center"/>
    </xf>
    <xf numFmtId="49" fontId="96" fillId="0" borderId="17" xfId="0" applyNumberFormat="1" applyFont="1" applyBorder="1" applyAlignment="1">
      <alignment horizontal="center"/>
    </xf>
    <xf numFmtId="0" fontId="96" fillId="0" borderId="31" xfId="0" applyFont="1" applyBorder="1" applyAlignment="1">
      <alignment horizontal="center" vertical="center" wrapText="1"/>
    </xf>
    <xf numFmtId="0" fontId="96" fillId="0" borderId="22" xfId="0" applyFont="1" applyBorder="1" applyAlignment="1">
      <alignment horizontal="center" vertical="center" wrapText="1"/>
    </xf>
    <xf numFmtId="0" fontId="5" fillId="33" borderId="0" xfId="0" applyFont="1" applyFill="1" applyAlignment="1">
      <alignment horizontal="center" vertical="center"/>
    </xf>
    <xf numFmtId="0" fontId="5" fillId="33" borderId="10" xfId="0" applyFont="1" applyFill="1" applyBorder="1" applyAlignment="1">
      <alignment horizontal="center" vertical="center"/>
    </xf>
    <xf numFmtId="0" fontId="96" fillId="33" borderId="10" xfId="0" applyFont="1" applyFill="1" applyBorder="1" applyAlignment="1">
      <alignment horizontal="center" vertical="center"/>
    </xf>
    <xf numFmtId="0" fontId="96" fillId="33" borderId="10" xfId="0" applyFont="1" applyFill="1" applyBorder="1" applyAlignment="1">
      <alignment horizontal="left" vertical="top"/>
    </xf>
    <xf numFmtId="0" fontId="95" fillId="0" borderId="10" xfId="0" applyFont="1" applyBorder="1" applyAlignment="1">
      <alignment horizontal="center"/>
    </xf>
    <xf numFmtId="0" fontId="119" fillId="33" borderId="0" xfId="0" applyFont="1" applyFill="1" applyAlignment="1">
      <alignment horizontal="left" vertical="center" wrapText="1"/>
    </xf>
    <xf numFmtId="0" fontId="0" fillId="0" borderId="0" xfId="0" applyAlignment="1">
      <alignment horizontal="left" wrapText="1"/>
    </xf>
    <xf numFmtId="0" fontId="95" fillId="0" borderId="10" xfId="0" applyFont="1" applyBorder="1" applyAlignment="1">
      <alignment horizontal="center" vertical="center"/>
    </xf>
    <xf numFmtId="0" fontId="126" fillId="0" borderId="0" xfId="0" applyFont="1" applyAlignment="1">
      <alignment horizontal="left" vertical="center" wrapText="1"/>
    </xf>
    <xf numFmtId="0" fontId="95" fillId="33" borderId="0" xfId="0" applyFont="1" applyFill="1" applyAlignment="1">
      <alignment horizontal="left" vertical="center" wrapText="1"/>
    </xf>
    <xf numFmtId="183" fontId="43" fillId="33" borderId="18" xfId="66" applyNumberFormat="1" applyFont="1" applyFill="1" applyBorder="1" applyAlignment="1">
      <alignment horizontal="center" vertical="center"/>
    </xf>
    <xf numFmtId="0" fontId="100" fillId="33" borderId="0" xfId="0" applyFont="1" applyFill="1" applyAlignment="1">
      <alignment horizontal="justify" vertical="top" wrapText="1"/>
    </xf>
    <xf numFmtId="0" fontId="42" fillId="33" borderId="10" xfId="0" applyFont="1" applyFill="1" applyBorder="1" applyAlignment="1">
      <alignment horizontal="center" vertical="center" wrapText="1"/>
    </xf>
    <xf numFmtId="183" fontId="100" fillId="33" borderId="23" xfId="0" applyNumberFormat="1" applyFont="1" applyFill="1" applyBorder="1" applyAlignment="1">
      <alignment horizontal="center" vertical="center"/>
    </xf>
    <xf numFmtId="183" fontId="100" fillId="33" borderId="21" xfId="0" applyNumberFormat="1" applyFont="1" applyFill="1" applyBorder="1" applyAlignment="1">
      <alignment horizontal="center" vertical="center"/>
    </xf>
    <xf numFmtId="0" fontId="42" fillId="33" borderId="0" xfId="0" applyFont="1" applyFill="1" applyAlignment="1">
      <alignment horizontal="left" vertical="center" wrapText="1"/>
    </xf>
    <xf numFmtId="0" fontId="100" fillId="33" borderId="0" xfId="0" applyFont="1" applyFill="1" applyAlignment="1">
      <alignment horizontal="center" vertical="center" wrapText="1"/>
    </xf>
    <xf numFmtId="0" fontId="43" fillId="33" borderId="10" xfId="0" applyFont="1" applyFill="1" applyBorder="1" applyAlignment="1">
      <alignment horizontal="center" vertical="center" wrapText="1"/>
    </xf>
    <xf numFmtId="181" fontId="43" fillId="33" borderId="16" xfId="0" applyNumberFormat="1" applyFont="1" applyFill="1" applyBorder="1" applyAlignment="1">
      <alignment horizontal="right" vertical="center"/>
    </xf>
    <xf numFmtId="181" fontId="43" fillId="33" borderId="18" xfId="0" applyNumberFormat="1" applyFont="1" applyFill="1" applyBorder="1" applyAlignment="1">
      <alignment horizontal="right" vertical="center"/>
    </xf>
    <xf numFmtId="0" fontId="128" fillId="0" borderId="0" xfId="0" applyFont="1" applyBorder="1" applyAlignment="1">
      <alignment horizontal="left" vertical="center" wrapText="1"/>
    </xf>
    <xf numFmtId="181" fontId="42" fillId="33" borderId="16" xfId="0" applyNumberFormat="1" applyFont="1" applyFill="1" applyBorder="1" applyAlignment="1">
      <alignment horizontal="center" vertical="center"/>
    </xf>
    <xf numFmtId="181" fontId="42" fillId="33" borderId="18" xfId="0" applyNumberFormat="1" applyFont="1" applyFill="1" applyBorder="1" applyAlignment="1">
      <alignment horizontal="center" vertical="center"/>
    </xf>
    <xf numFmtId="0" fontId="99" fillId="33" borderId="0" xfId="0" applyFont="1" applyFill="1" applyAlignment="1">
      <alignment horizontal="left" vertical="center" wrapText="1"/>
    </xf>
    <xf numFmtId="0" fontId="42" fillId="33" borderId="23" xfId="0" applyFont="1" applyFill="1" applyBorder="1" applyAlignment="1">
      <alignment horizontal="center" vertical="center" wrapText="1"/>
    </xf>
    <xf numFmtId="181" fontId="43" fillId="33" borderId="23" xfId="0" applyNumberFormat="1" applyFont="1" applyFill="1" applyBorder="1" applyAlignment="1">
      <alignment horizontal="center" vertical="center"/>
    </xf>
    <xf numFmtId="181" fontId="43" fillId="33" borderId="21" xfId="0" applyNumberFormat="1" applyFont="1" applyFill="1" applyBorder="1" applyAlignment="1">
      <alignment horizontal="center" vertical="center"/>
    </xf>
    <xf numFmtId="3" fontId="43" fillId="33" borderId="23" xfId="0" applyNumberFormat="1" applyFont="1" applyFill="1" applyBorder="1" applyAlignment="1">
      <alignment horizontal="center" vertical="center"/>
    </xf>
    <xf numFmtId="3" fontId="43" fillId="33" borderId="21" xfId="0" applyNumberFormat="1" applyFont="1" applyFill="1" applyBorder="1" applyAlignment="1">
      <alignment horizontal="center" vertical="center"/>
    </xf>
    <xf numFmtId="0" fontId="102" fillId="33" borderId="16" xfId="0" applyFont="1" applyFill="1" applyBorder="1" applyAlignment="1">
      <alignment horizontal="left" vertical="center"/>
    </xf>
    <xf numFmtId="0" fontId="102" fillId="33" borderId="17" xfId="0" applyFont="1" applyFill="1" applyBorder="1" applyAlignment="1">
      <alignment horizontal="left" vertical="center"/>
    </xf>
    <xf numFmtId="0" fontId="102" fillId="33" borderId="18" xfId="0" applyFont="1" applyFill="1" applyBorder="1" applyAlignment="1">
      <alignment horizontal="left" vertical="center"/>
    </xf>
    <xf numFmtId="0" fontId="102" fillId="33" borderId="0" xfId="0" applyFont="1" applyFill="1" applyAlignment="1">
      <alignment horizontal="left" vertical="center" wrapText="1"/>
    </xf>
    <xf numFmtId="0" fontId="102" fillId="33" borderId="0" xfId="0" applyFont="1" applyFill="1" applyBorder="1" applyAlignment="1">
      <alignment horizontal="left" vertical="center" wrapText="1"/>
    </xf>
    <xf numFmtId="0" fontId="103" fillId="33" borderId="0" xfId="0" applyFont="1" applyFill="1" applyAlignment="1">
      <alignment horizontal="justify" vertical="center" wrapText="1"/>
    </xf>
    <xf numFmtId="0" fontId="42" fillId="33" borderId="0" xfId="0" applyFont="1" applyFill="1" applyAlignment="1">
      <alignment horizontal="left" vertical="top"/>
    </xf>
    <xf numFmtId="0" fontId="96" fillId="33" borderId="31" xfId="0" applyFont="1" applyFill="1" applyBorder="1" applyAlignment="1">
      <alignment horizontal="left" vertical="center" wrapText="1"/>
    </xf>
    <xf numFmtId="0" fontId="98" fillId="33" borderId="0" xfId="0" applyFont="1" applyFill="1" applyBorder="1" applyAlignment="1">
      <alignment horizontal="left" vertical="center" wrapText="1"/>
    </xf>
    <xf numFmtId="0" fontId="96" fillId="33" borderId="0" xfId="0" applyFont="1" applyFill="1" applyAlignment="1">
      <alignment horizontal="left" vertical="center" wrapText="1"/>
    </xf>
    <xf numFmtId="0" fontId="96" fillId="33" borderId="16" xfId="0" applyFont="1" applyFill="1" applyBorder="1" applyAlignment="1">
      <alignment horizontal="center" vertical="center"/>
    </xf>
    <xf numFmtId="0" fontId="96" fillId="33" borderId="17" xfId="0" applyFont="1" applyFill="1" applyBorder="1" applyAlignment="1">
      <alignment horizontal="center" vertical="center"/>
    </xf>
    <xf numFmtId="0" fontId="96" fillId="33" borderId="18" xfId="0" applyFont="1" applyFill="1" applyBorder="1" applyAlignment="1">
      <alignment horizontal="center" vertical="center"/>
    </xf>
    <xf numFmtId="0" fontId="98" fillId="33" borderId="0" xfId="0" applyFont="1" applyFill="1" applyAlignment="1">
      <alignment horizontal="left" vertical="center" wrapText="1"/>
    </xf>
    <xf numFmtId="0" fontId="96" fillId="33" borderId="23" xfId="0" applyFont="1" applyFill="1" applyBorder="1" applyAlignment="1">
      <alignment horizontal="center" vertical="center"/>
    </xf>
    <xf numFmtId="0" fontId="96" fillId="33" borderId="21" xfId="0" applyFont="1" applyFill="1" applyBorder="1" applyAlignment="1">
      <alignment horizontal="center" vertical="center"/>
    </xf>
    <xf numFmtId="49" fontId="96" fillId="33" borderId="0" xfId="0" applyNumberFormat="1" applyFont="1" applyFill="1" applyAlignment="1">
      <alignment horizontal="left" vertical="center" wrapText="1"/>
    </xf>
    <xf numFmtId="0" fontId="17" fillId="0" borderId="16" xfId="0" applyFont="1" applyFill="1" applyBorder="1" applyAlignment="1" applyProtection="1">
      <alignment horizontal="center" vertical="top" wrapText="1" readingOrder="1"/>
      <protection locked="0"/>
    </xf>
    <xf numFmtId="0" fontId="17" fillId="0" borderId="17" xfId="0" applyFont="1" applyFill="1" applyBorder="1" applyAlignment="1" applyProtection="1">
      <alignment horizontal="center" vertical="top" wrapText="1" readingOrder="1"/>
      <protection locked="0"/>
    </xf>
    <xf numFmtId="0" fontId="17" fillId="0" borderId="18" xfId="0" applyFont="1" applyFill="1" applyBorder="1" applyAlignment="1" applyProtection="1">
      <alignment horizontal="center" vertical="top" wrapText="1" readingOrder="1"/>
      <protection locked="0"/>
    </xf>
    <xf numFmtId="0" fontId="17" fillId="0" borderId="10" xfId="0" applyFont="1" applyFill="1" applyBorder="1" applyAlignment="1" applyProtection="1">
      <alignment horizontal="center" vertical="top" wrapText="1" readingOrder="1"/>
      <protection locked="0"/>
    </xf>
    <xf numFmtId="0" fontId="62" fillId="33" borderId="16" xfId="62" applyFont="1" applyFill="1" applyBorder="1" applyAlignment="1">
      <alignment horizontal="left" vertical="center"/>
      <protection/>
    </xf>
    <xf numFmtId="0" fontId="62" fillId="33" borderId="17" xfId="62" applyFont="1" applyFill="1" applyBorder="1" applyAlignment="1">
      <alignment horizontal="left" vertical="center"/>
      <protection/>
    </xf>
    <xf numFmtId="0" fontId="62" fillId="33" borderId="18" xfId="62" applyFont="1" applyFill="1" applyBorder="1" applyAlignment="1">
      <alignment horizontal="left" vertical="center"/>
      <protection/>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61" fillId="33" borderId="0" xfId="62" applyFont="1" applyFill="1" applyBorder="1" applyAlignment="1">
      <alignment horizontal="left" vertical="top" wrapText="1"/>
      <protection/>
    </xf>
    <xf numFmtId="0" fontId="12" fillId="0" borderId="16" xfId="0" applyFont="1" applyFill="1" applyBorder="1" applyAlignment="1">
      <alignment vertical="center"/>
    </xf>
    <xf numFmtId="0" fontId="12" fillId="0" borderId="17" xfId="0" applyFont="1" applyFill="1" applyBorder="1" applyAlignment="1">
      <alignment vertical="center"/>
    </xf>
    <xf numFmtId="0" fontId="12" fillId="0" borderId="18" xfId="0" applyFont="1" applyFill="1" applyBorder="1" applyAlignment="1">
      <alignment vertical="center"/>
    </xf>
    <xf numFmtId="0" fontId="61" fillId="33" borderId="11" xfId="62" applyFont="1" applyFill="1" applyBorder="1" applyAlignment="1">
      <alignment horizontal="center" vertical="distributed"/>
      <protection/>
    </xf>
    <xf numFmtId="0" fontId="61" fillId="33" borderId="31" xfId="62" applyFont="1" applyFill="1" applyBorder="1" applyAlignment="1">
      <alignment horizontal="center" vertical="distributed"/>
      <protection/>
    </xf>
    <xf numFmtId="0" fontId="61" fillId="33" borderId="12" xfId="62" applyFont="1" applyFill="1" applyBorder="1" applyAlignment="1">
      <alignment horizontal="center" vertical="distributed"/>
      <protection/>
    </xf>
    <xf numFmtId="0" fontId="61" fillId="33" borderId="25" xfId="62" applyFont="1" applyFill="1" applyBorder="1" applyAlignment="1">
      <alignment horizontal="center" vertical="distributed"/>
      <protection/>
    </xf>
    <xf numFmtId="0" fontId="61" fillId="33" borderId="0" xfId="62" applyFont="1" applyFill="1" applyBorder="1" applyAlignment="1">
      <alignment horizontal="center" vertical="distributed"/>
      <protection/>
    </xf>
    <xf numFmtId="0" fontId="61" fillId="33" borderId="32" xfId="62" applyFont="1" applyFill="1" applyBorder="1" applyAlignment="1">
      <alignment horizontal="center" vertical="distributed"/>
      <protection/>
    </xf>
    <xf numFmtId="0" fontId="61" fillId="33" borderId="13" xfId="62" applyFont="1" applyFill="1" applyBorder="1" applyAlignment="1">
      <alignment horizontal="center" vertical="distributed"/>
      <protection/>
    </xf>
    <xf numFmtId="0" fontId="61" fillId="33" borderId="22" xfId="62" applyFont="1" applyFill="1" applyBorder="1" applyAlignment="1">
      <alignment horizontal="center" vertical="distributed"/>
      <protection/>
    </xf>
    <xf numFmtId="0" fontId="61" fillId="33" borderId="14" xfId="62" applyFont="1" applyFill="1" applyBorder="1" applyAlignment="1">
      <alignment horizontal="center" vertical="distributed"/>
      <protection/>
    </xf>
    <xf numFmtId="0" fontId="61" fillId="33" borderId="10" xfId="62" applyFont="1" applyFill="1" applyBorder="1" applyAlignment="1">
      <alignment horizontal="center" vertical="center" wrapText="1"/>
      <protection/>
    </xf>
    <xf numFmtId="3" fontId="61" fillId="33" borderId="16" xfId="62" applyNumberFormat="1" applyFont="1" applyFill="1" applyBorder="1" applyAlignment="1">
      <alignment horizontal="center" vertical="center"/>
      <protection/>
    </xf>
    <xf numFmtId="3" fontId="61" fillId="33" borderId="17" xfId="62" applyNumberFormat="1" applyFont="1" applyFill="1" applyBorder="1" applyAlignment="1">
      <alignment horizontal="center" vertical="center"/>
      <protection/>
    </xf>
    <xf numFmtId="3" fontId="61" fillId="33" borderId="18" xfId="62" applyNumberFormat="1" applyFont="1" applyFill="1" applyBorder="1" applyAlignment="1">
      <alignment horizontal="center" vertical="center"/>
      <protection/>
    </xf>
    <xf numFmtId="3" fontId="61" fillId="33" borderId="11" xfId="62" applyNumberFormat="1" applyFont="1" applyFill="1" applyBorder="1" applyAlignment="1">
      <alignment horizontal="center" vertical="center"/>
      <protection/>
    </xf>
    <xf numFmtId="3" fontId="61" fillId="33" borderId="12" xfId="62" applyNumberFormat="1" applyFont="1" applyFill="1" applyBorder="1" applyAlignment="1">
      <alignment horizontal="center" vertical="center"/>
      <protection/>
    </xf>
    <xf numFmtId="0" fontId="62" fillId="33" borderId="0" xfId="62" applyFont="1" applyFill="1" applyAlignment="1">
      <alignment horizontal="justify" vertical="center"/>
      <protection/>
    </xf>
    <xf numFmtId="0" fontId="61" fillId="33" borderId="10" xfId="62" applyFont="1" applyFill="1" applyBorder="1" applyAlignment="1">
      <alignment horizontal="center" vertical="center"/>
      <protection/>
    </xf>
    <xf numFmtId="0" fontId="62" fillId="33" borderId="23" xfId="62" applyFont="1" applyFill="1" applyBorder="1" applyAlignment="1">
      <alignment horizontal="center" vertical="center"/>
      <protection/>
    </xf>
    <xf numFmtId="0" fontId="62" fillId="33" borderId="24" xfId="62" applyFont="1" applyFill="1" applyBorder="1" applyAlignment="1">
      <alignment horizontal="center" vertical="center"/>
      <protection/>
    </xf>
    <xf numFmtId="0" fontId="62" fillId="33" borderId="21" xfId="62" applyFont="1" applyFill="1" applyBorder="1" applyAlignment="1">
      <alignment horizontal="center" vertical="center"/>
      <protection/>
    </xf>
    <xf numFmtId="0" fontId="61" fillId="33" borderId="0" xfId="62" applyFont="1" applyFill="1" applyBorder="1" applyAlignment="1">
      <alignment horizontal="center" vertical="center"/>
      <protection/>
    </xf>
    <xf numFmtId="0" fontId="61" fillId="33" borderId="16" xfId="62" applyFont="1" applyFill="1" applyBorder="1" applyAlignment="1">
      <alignment horizontal="center" vertical="center"/>
      <protection/>
    </xf>
    <xf numFmtId="0" fontId="61" fillId="33" borderId="18" xfId="62" applyFont="1" applyFill="1" applyBorder="1" applyAlignment="1">
      <alignment horizontal="center" vertical="center"/>
      <protection/>
    </xf>
    <xf numFmtId="0" fontId="96" fillId="33" borderId="0" xfId="0" applyFont="1" applyFill="1" applyBorder="1" applyAlignment="1">
      <alignment horizontal="left" vertical="center" wrapText="1"/>
    </xf>
    <xf numFmtId="0" fontId="6" fillId="33" borderId="0" xfId="0" applyFont="1" applyFill="1" applyAlignment="1">
      <alignment horizontal="justify" vertical="center" wrapText="1"/>
    </xf>
    <xf numFmtId="0" fontId="3" fillId="33" borderId="0" xfId="0" applyFont="1" applyFill="1" applyAlignment="1">
      <alignment horizontal="justify" vertical="center" wrapText="1"/>
    </xf>
    <xf numFmtId="0" fontId="96" fillId="33" borderId="0" xfId="0" applyFont="1" applyFill="1" applyBorder="1" applyAlignment="1">
      <alignment horizontal="justify" vertical="center" wrapText="1"/>
    </xf>
    <xf numFmtId="0" fontId="97" fillId="33" borderId="16" xfId="0" applyFont="1" applyFill="1" applyBorder="1" applyAlignment="1">
      <alignment horizontal="center" vertical="center"/>
    </xf>
    <xf numFmtId="0" fontId="97" fillId="33" borderId="18" xfId="0" applyFont="1" applyFill="1" applyBorder="1" applyAlignment="1">
      <alignment horizontal="center" vertical="center"/>
    </xf>
    <xf numFmtId="0" fontId="96" fillId="34" borderId="10" xfId="0" applyFont="1" applyFill="1" applyBorder="1" applyAlignment="1">
      <alignment horizontal="center" vertical="center"/>
    </xf>
    <xf numFmtId="0" fontId="96" fillId="34" borderId="16" xfId="0" applyFont="1" applyFill="1" applyBorder="1" applyAlignment="1">
      <alignment horizontal="center" vertical="center"/>
    </xf>
    <xf numFmtId="0" fontId="96" fillId="34" borderId="18" xfId="0" applyFont="1" applyFill="1" applyBorder="1" applyAlignment="1">
      <alignment horizontal="center" vertical="center"/>
    </xf>
    <xf numFmtId="0" fontId="67" fillId="33" borderId="0" xfId="0" applyFont="1" applyFill="1" applyAlignment="1">
      <alignment horizontal="left" vertical="center" wrapText="1"/>
    </xf>
    <xf numFmtId="0" fontId="68" fillId="33" borderId="10" xfId="0" applyFont="1" applyFill="1" applyBorder="1" applyAlignment="1">
      <alignment horizontal="center" vertical="center"/>
    </xf>
    <xf numFmtId="0" fontId="67" fillId="33" borderId="10" xfId="0" applyFont="1" applyFill="1" applyBorder="1" applyAlignment="1">
      <alignment horizontal="center" vertical="center"/>
    </xf>
    <xf numFmtId="0" fontId="67" fillId="33" borderId="0" xfId="0" applyFont="1" applyFill="1" applyBorder="1" applyAlignment="1">
      <alignment horizontal="center" vertical="center"/>
    </xf>
    <xf numFmtId="184" fontId="103" fillId="33" borderId="10" xfId="49" applyNumberFormat="1" applyFont="1" applyFill="1" applyBorder="1" applyAlignment="1">
      <alignment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3" xfId="52"/>
    <cellStyle name="Millares 2" xfId="53"/>
    <cellStyle name="Millares 2 2" xfId="54"/>
    <cellStyle name="Millares 3" xfId="55"/>
    <cellStyle name="Currency" xfId="56"/>
    <cellStyle name="Currency [0]" xfId="57"/>
    <cellStyle name="Neutral" xfId="58"/>
    <cellStyle name="No-definido" xfId="59"/>
    <cellStyle name="Normal 2" xfId="60"/>
    <cellStyle name="Normal 2 2" xfId="61"/>
    <cellStyle name="Normal 3" xfId="62"/>
    <cellStyle name="Normal 3 2" xfId="63"/>
    <cellStyle name="Normal_indice" xfId="64"/>
    <cellStyle name="Notas" xfId="65"/>
    <cellStyle name="Percent" xfId="66"/>
    <cellStyle name="Porcentaje 2"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162925"/>
          <a:ext cx="1943100" cy="11430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114300</xdr:rowOff>
    </xdr:to>
    <xdr:pic>
      <xdr:nvPicPr>
        <xdr:cNvPr id="2" name="Picture 41" descr="pie"/>
        <xdr:cNvPicPr preferRelativeResize="1">
          <a:picLocks noChangeAspect="1"/>
        </xdr:cNvPicPr>
      </xdr:nvPicPr>
      <xdr:blipFill>
        <a:blip r:embed="rId2"/>
        <a:stretch>
          <a:fillRect/>
        </a:stretch>
      </xdr:blipFill>
      <xdr:spPr>
        <a:xfrm>
          <a:off x="0" y="18011775"/>
          <a:ext cx="123825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114300</xdr:rowOff>
    </xdr:to>
    <xdr:pic>
      <xdr:nvPicPr>
        <xdr:cNvPr id="3" name="Picture 41" descr="pie"/>
        <xdr:cNvPicPr preferRelativeResize="1">
          <a:picLocks noChangeAspect="1"/>
        </xdr:cNvPicPr>
      </xdr:nvPicPr>
      <xdr:blipFill>
        <a:blip r:embed="rId2"/>
        <a:stretch>
          <a:fillRect/>
        </a:stretch>
      </xdr:blipFill>
      <xdr:spPr>
        <a:xfrm>
          <a:off x="0" y="18011775"/>
          <a:ext cx="1238250" cy="66675"/>
        </a:xfrm>
        <a:prstGeom prst="rect">
          <a:avLst/>
        </a:prstGeom>
        <a:noFill/>
        <a:ln w="9525" cmpd="sng">
          <a:noFill/>
        </a:ln>
      </xdr:spPr>
    </xdr:pic>
    <xdr:clientData/>
  </xdr:twoCellAnchor>
  <xdr:twoCellAnchor>
    <xdr:from>
      <xdr:col>2</xdr:col>
      <xdr:colOff>66675</xdr:colOff>
      <xdr:row>18</xdr:row>
      <xdr:rowOff>19050</xdr:rowOff>
    </xdr:from>
    <xdr:to>
      <xdr:col>6</xdr:col>
      <xdr:colOff>714375</xdr:colOff>
      <xdr:row>18</xdr:row>
      <xdr:rowOff>142875</xdr:rowOff>
    </xdr:to>
    <xdr:grpSp>
      <xdr:nvGrpSpPr>
        <xdr:cNvPr id="4" name="Grupo 5"/>
        <xdr:cNvGrpSpPr>
          <a:grpSpLocks/>
        </xdr:cNvGrpSpPr>
      </xdr:nvGrpSpPr>
      <xdr:grpSpPr>
        <a:xfrm>
          <a:off x="1590675" y="4610100"/>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1</xdr:col>
      <xdr:colOff>495300</xdr:colOff>
      <xdr:row>5</xdr:row>
      <xdr:rowOff>190500</xdr:rowOff>
    </xdr:to>
    <xdr:pic>
      <xdr:nvPicPr>
        <xdr:cNvPr id="7" name="Imagen 8" descr="image002"/>
        <xdr:cNvPicPr preferRelativeResize="1">
          <a:picLocks noChangeAspect="1"/>
        </xdr:cNvPicPr>
      </xdr:nvPicPr>
      <xdr:blipFill>
        <a:blip r:embed="rId3"/>
        <a:stretch>
          <a:fillRect/>
        </a:stretch>
      </xdr:blipFill>
      <xdr:spPr>
        <a:xfrm>
          <a:off x="0" y="0"/>
          <a:ext cx="1257300"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excel\FICHAS%20REGIONALES\Fichas%20Regionales%202.0\Moldes%20Fichas\file:\\C:\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bravo\Desktop\Fichas%20Regionales%202.0\Enero\Antofagasta%20ene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Ficha Regional"/>
      <sheetName val="Economía regional"/>
      <sheetName val="Aspectos GyD - Perfil productor"/>
      <sheetName val="Cultivos Información Censal"/>
      <sheetName val="Ganadería y Riego"/>
      <sheetName val="Exportaciones"/>
      <sheetName val="División Político-Adminisrativa"/>
      <sheetName val="Autoridades"/>
      <sheetName val="Antecedentes socia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se_empleo 2020-dic-feb"/>
      <sheetName val="Tablas empleo"/>
      <sheetName val="base_empleo 2019"/>
      <sheetName val="Empleo categoria"/>
      <sheetName val="PIB2017"/>
      <sheetName val="PIB"/>
      <sheetName val="BBDD empleo"/>
      <sheetName val="Colocaciones"/>
      <sheetName val="Riego"/>
      <sheetName val="exp_rubros"/>
      <sheetName val="exp_productos"/>
      <sheetName val="Beneficio_carne"/>
      <sheetName val="Lacteos"/>
      <sheetName val="Pobreza_1"/>
      <sheetName val="Pobreza"/>
      <sheetName val="Ambientales"/>
      <sheetName val="Hoja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6"/>
  <sheetViews>
    <sheetView tabSelected="1" view="pageBreakPreview" zoomScaleSheetLayoutView="100" zoomScalePageLayoutView="0" workbookViewId="0" topLeftCell="A1">
      <selection activeCell="A1" sqref="A1"/>
    </sheetView>
  </sheetViews>
  <sheetFormatPr defaultColWidth="11.421875" defaultRowHeight="15"/>
  <cols>
    <col min="1" max="2" width="11.421875" style="61" customWidth="1"/>
    <col min="3" max="3" width="10.7109375" style="61" customWidth="1"/>
    <col min="4" max="6" width="11.421875" style="61" customWidth="1"/>
    <col min="7" max="7" width="11.140625" style="61" customWidth="1"/>
    <col min="8" max="8" width="12.00390625" style="61" customWidth="1"/>
    <col min="9" max="10" width="11.421875" style="61" customWidth="1"/>
    <col min="11" max="11" width="31.28125" style="61" customWidth="1"/>
    <col min="12" max="16384" width="11.421875" style="61" customWidth="1"/>
  </cols>
  <sheetData>
    <row r="1" spans="1:7" ht="15.75">
      <c r="A1" s="59"/>
      <c r="B1" s="60"/>
      <c r="C1" s="60"/>
      <c r="D1" s="60"/>
      <c r="E1" s="60"/>
      <c r="F1" s="60"/>
      <c r="G1" s="60"/>
    </row>
    <row r="2" spans="1:7" ht="15">
      <c r="A2" s="60"/>
      <c r="B2" s="60"/>
      <c r="C2" s="60"/>
      <c r="D2" s="60"/>
      <c r="E2" s="60"/>
      <c r="F2" s="60"/>
      <c r="G2" s="60"/>
    </row>
    <row r="3" spans="1:7" ht="15.75">
      <c r="A3" s="59"/>
      <c r="B3" s="60"/>
      <c r="C3" s="60"/>
      <c r="D3" s="60"/>
      <c r="E3" s="60"/>
      <c r="F3" s="60"/>
      <c r="G3" s="60"/>
    </row>
    <row r="4" spans="1:7" ht="15">
      <c r="A4" s="60"/>
      <c r="B4" s="60"/>
      <c r="C4" s="60"/>
      <c r="D4" s="62"/>
      <c r="E4" s="60"/>
      <c r="F4" s="60"/>
      <c r="G4" s="60"/>
    </row>
    <row r="5" spans="1:7" ht="15.75">
      <c r="A5" s="59"/>
      <c r="B5" s="60"/>
      <c r="C5" s="60"/>
      <c r="D5" s="63"/>
      <c r="E5" s="60"/>
      <c r="F5" s="60"/>
      <c r="G5" s="60"/>
    </row>
    <row r="6" spans="1:7" ht="15.75">
      <c r="A6" s="59"/>
      <c r="B6" s="60"/>
      <c r="C6" s="60"/>
      <c r="D6" s="60"/>
      <c r="E6" s="60"/>
      <c r="F6" s="60"/>
      <c r="G6" s="60"/>
    </row>
    <row r="7" spans="1:7" ht="15.75">
      <c r="A7" s="59"/>
      <c r="B7" s="60"/>
      <c r="C7" s="60"/>
      <c r="D7" s="60"/>
      <c r="E7" s="60"/>
      <c r="F7" s="60"/>
      <c r="G7" s="60"/>
    </row>
    <row r="8" spans="1:7" ht="15">
      <c r="A8" s="60"/>
      <c r="B8" s="60"/>
      <c r="C8" s="60"/>
      <c r="D8" s="62"/>
      <c r="E8" s="60"/>
      <c r="F8" s="60"/>
      <c r="G8" s="60"/>
    </row>
    <row r="9" spans="1:7" ht="15.75">
      <c r="A9" s="64"/>
      <c r="B9" s="60"/>
      <c r="C9" s="60"/>
      <c r="D9" s="60"/>
      <c r="E9" s="60"/>
      <c r="F9" s="60"/>
      <c r="G9" s="60"/>
    </row>
    <row r="10" spans="1:7" ht="15.75">
      <c r="A10" s="64"/>
      <c r="B10" s="60"/>
      <c r="C10" s="60"/>
      <c r="D10" s="60"/>
      <c r="E10" s="60"/>
      <c r="F10" s="60"/>
      <c r="G10" s="60"/>
    </row>
    <row r="11" spans="1:7" ht="15.75">
      <c r="A11" s="64"/>
      <c r="B11" s="60"/>
      <c r="C11" s="60"/>
      <c r="D11" s="60"/>
      <c r="E11" s="60"/>
      <c r="F11" s="60"/>
      <c r="G11" s="60"/>
    </row>
    <row r="12" spans="1:7" ht="15.75">
      <c r="A12" s="64"/>
      <c r="B12" s="60"/>
      <c r="C12" s="60"/>
      <c r="D12" s="60"/>
      <c r="E12" s="60"/>
      <c r="F12" s="60"/>
      <c r="G12" s="60"/>
    </row>
    <row r="13" spans="1:7" ht="15.75">
      <c r="A13" s="59"/>
      <c r="B13" s="60"/>
      <c r="C13" s="60"/>
      <c r="D13" s="60"/>
      <c r="E13" s="60"/>
      <c r="F13" s="60"/>
      <c r="G13" s="60"/>
    </row>
    <row r="14" spans="1:8" ht="15.75">
      <c r="A14" s="106"/>
      <c r="B14" s="107"/>
      <c r="C14" s="107"/>
      <c r="D14" s="107"/>
      <c r="E14" s="107"/>
      <c r="F14" s="107"/>
      <c r="G14" s="107"/>
      <c r="H14" s="68"/>
    </row>
    <row r="15" spans="1:8" ht="15.75">
      <c r="A15" s="106"/>
      <c r="B15" s="107"/>
      <c r="C15" s="107"/>
      <c r="D15" s="107"/>
      <c r="E15" s="107"/>
      <c r="F15" s="107"/>
      <c r="G15" s="107"/>
      <c r="H15" s="68"/>
    </row>
    <row r="16" spans="1:8" ht="51" customHeight="1">
      <c r="A16" s="107"/>
      <c r="B16" s="107"/>
      <c r="C16" s="180" t="s">
        <v>15</v>
      </c>
      <c r="D16" s="180"/>
      <c r="E16" s="180"/>
      <c r="F16" s="108"/>
      <c r="G16" s="108"/>
      <c r="H16" s="108"/>
    </row>
    <row r="17" spans="1:8" ht="46.5" customHeight="1">
      <c r="A17" s="107"/>
      <c r="B17" s="107"/>
      <c r="C17" s="181" t="s">
        <v>217</v>
      </c>
      <c r="D17" s="108"/>
      <c r="E17" s="108"/>
      <c r="F17" s="108"/>
      <c r="G17" s="108"/>
      <c r="H17" s="108"/>
    </row>
    <row r="18" spans="1:8" ht="30">
      <c r="A18" s="107"/>
      <c r="B18" s="107"/>
      <c r="C18" s="182"/>
      <c r="D18" s="108"/>
      <c r="E18" s="108"/>
      <c r="F18" s="108"/>
      <c r="G18" s="108"/>
      <c r="H18" s="108"/>
    </row>
    <row r="19" spans="1:8" ht="15">
      <c r="A19" s="107"/>
      <c r="B19" s="107"/>
      <c r="C19" s="107"/>
      <c r="D19" s="107"/>
      <c r="E19" s="107"/>
      <c r="F19" s="107"/>
      <c r="G19" s="107"/>
      <c r="H19" s="68"/>
    </row>
    <row r="20" spans="1:8" ht="15">
      <c r="A20" s="107"/>
      <c r="B20" s="107"/>
      <c r="C20" s="364"/>
      <c r="D20" s="364"/>
      <c r="E20" s="364"/>
      <c r="F20" s="364"/>
      <c r="G20" s="364"/>
      <c r="H20" s="364"/>
    </row>
    <row r="21" spans="1:7" ht="15">
      <c r="A21" s="60"/>
      <c r="B21" s="60"/>
      <c r="C21" s="60"/>
      <c r="D21" s="60"/>
      <c r="E21" s="60"/>
      <c r="F21" s="60"/>
      <c r="G21" s="60"/>
    </row>
    <row r="22" spans="1:7" ht="15">
      <c r="A22" s="60"/>
      <c r="B22" s="60"/>
      <c r="C22" s="60"/>
      <c r="D22" s="60"/>
      <c r="E22" s="60"/>
      <c r="F22" s="60"/>
      <c r="G22" s="60"/>
    </row>
    <row r="23" spans="1:7" ht="15">
      <c r="A23" s="60"/>
      <c r="B23" s="60"/>
      <c r="C23" s="60"/>
      <c r="D23" s="60"/>
      <c r="E23" s="60"/>
      <c r="F23" s="60"/>
      <c r="G23" s="60"/>
    </row>
    <row r="24" spans="1:7" ht="15">
      <c r="A24" s="60"/>
      <c r="B24" s="60"/>
      <c r="C24" s="60"/>
      <c r="D24" s="60"/>
      <c r="E24" s="60"/>
      <c r="F24" s="60"/>
      <c r="G24" s="60"/>
    </row>
    <row r="25" spans="1:7" ht="15">
      <c r="A25" s="60"/>
      <c r="B25" s="60"/>
      <c r="C25" s="60"/>
      <c r="D25" s="60"/>
      <c r="E25" s="60"/>
      <c r="F25" s="60"/>
      <c r="G25" s="60"/>
    </row>
    <row r="26" spans="1:7" ht="15">
      <c r="A26" s="60"/>
      <c r="B26" s="60"/>
      <c r="C26" s="60"/>
      <c r="D26" s="60"/>
      <c r="E26" s="60"/>
      <c r="F26" s="60"/>
      <c r="G26" s="60"/>
    </row>
    <row r="27" spans="1:7" ht="15">
      <c r="A27" s="60"/>
      <c r="B27" s="60"/>
      <c r="C27" s="60"/>
      <c r="D27" s="60"/>
      <c r="E27" s="60"/>
      <c r="F27" s="60"/>
      <c r="G27" s="60"/>
    </row>
    <row r="28" spans="1:7" ht="15">
      <c r="A28" s="60"/>
      <c r="B28" s="60"/>
      <c r="C28" s="60"/>
      <c r="D28" s="60"/>
      <c r="E28" s="60"/>
      <c r="F28" s="60"/>
      <c r="G28" s="60"/>
    </row>
    <row r="29" spans="1:7" ht="15.75">
      <c r="A29" s="59"/>
      <c r="B29" s="60"/>
      <c r="C29" s="60"/>
      <c r="D29" s="60"/>
      <c r="E29" s="60"/>
      <c r="F29" s="60"/>
      <c r="G29" s="60"/>
    </row>
    <row r="30" spans="1:7" ht="15.75">
      <c r="A30" s="59"/>
      <c r="B30" s="60"/>
      <c r="C30" s="60"/>
      <c r="D30" s="62"/>
      <c r="E30" s="60"/>
      <c r="F30" s="60"/>
      <c r="G30" s="60"/>
    </row>
    <row r="31" spans="1:7" ht="15.75">
      <c r="A31" s="59"/>
      <c r="B31" s="60"/>
      <c r="C31" s="60"/>
      <c r="D31" s="65"/>
      <c r="E31" s="60"/>
      <c r="F31" s="60"/>
      <c r="G31" s="60"/>
    </row>
    <row r="32" spans="1:7" ht="15.75">
      <c r="A32" s="59"/>
      <c r="B32" s="60"/>
      <c r="C32" s="60"/>
      <c r="D32" s="60"/>
      <c r="E32" s="60"/>
      <c r="F32" s="60"/>
      <c r="G32" s="60"/>
    </row>
    <row r="33" spans="1:7" ht="15.75">
      <c r="A33" s="59"/>
      <c r="B33" s="60"/>
      <c r="C33" s="60"/>
      <c r="D33" s="60"/>
      <c r="E33" s="60"/>
      <c r="F33" s="60"/>
      <c r="G33" s="60"/>
    </row>
    <row r="34" spans="1:7" ht="15.75">
      <c r="A34" s="59"/>
      <c r="B34" s="60"/>
      <c r="C34" s="60"/>
      <c r="D34" s="60"/>
      <c r="E34" s="60"/>
      <c r="F34" s="60"/>
      <c r="G34" s="60"/>
    </row>
    <row r="35" spans="1:7" ht="15.75">
      <c r="A35" s="66"/>
      <c r="B35" s="60"/>
      <c r="C35" s="66"/>
      <c r="D35" s="67"/>
      <c r="E35" s="60"/>
      <c r="F35" s="60"/>
      <c r="G35" s="60"/>
    </row>
    <row r="36" spans="1:7" ht="15.75" customHeight="1">
      <c r="A36" s="59"/>
      <c r="E36" s="60"/>
      <c r="F36" s="60"/>
      <c r="G36" s="60"/>
    </row>
    <row r="37" spans="3:7" ht="15.75">
      <c r="C37" s="59"/>
      <c r="D37" s="27" t="s">
        <v>463</v>
      </c>
      <c r="E37" s="60"/>
      <c r="F37" s="60"/>
      <c r="G37" s="60"/>
    </row>
    <row r="40" spans="1:7" ht="24.75" customHeight="1">
      <c r="A40" s="365" t="s">
        <v>105</v>
      </c>
      <c r="B40" s="365"/>
      <c r="C40" s="365"/>
      <c r="D40" s="365"/>
      <c r="E40" s="365"/>
      <c r="F40" s="365"/>
      <c r="G40" s="365"/>
    </row>
    <row r="41" spans="1:13" ht="24.75" customHeight="1">
      <c r="A41" s="366"/>
      <c r="B41" s="366"/>
      <c r="C41" s="366"/>
      <c r="D41" s="366"/>
      <c r="E41" s="366"/>
      <c r="F41" s="366"/>
      <c r="G41" s="366"/>
      <c r="I41" s="68"/>
      <c r="J41" s="68"/>
      <c r="K41" s="68"/>
      <c r="L41" s="92"/>
      <c r="M41" s="68"/>
    </row>
    <row r="42" spans="1:13" ht="24.75" customHeight="1">
      <c r="A42" s="367" t="s">
        <v>218</v>
      </c>
      <c r="B42" s="368"/>
      <c r="C42" s="368"/>
      <c r="D42" s="368"/>
      <c r="E42" s="368"/>
      <c r="F42" s="369"/>
      <c r="G42" s="91" t="s">
        <v>106</v>
      </c>
      <c r="H42" s="68"/>
      <c r="I42" s="68"/>
      <c r="J42" s="374"/>
      <c r="K42" s="374"/>
      <c r="L42" s="374"/>
      <c r="M42" s="68"/>
    </row>
    <row r="43" spans="1:13" ht="18" customHeight="1">
      <c r="A43" s="69"/>
      <c r="B43" s="375" t="s">
        <v>119</v>
      </c>
      <c r="C43" s="375"/>
      <c r="D43" s="375"/>
      <c r="E43" s="375"/>
      <c r="F43" s="375"/>
      <c r="G43" s="110" t="s">
        <v>262</v>
      </c>
      <c r="I43" s="68"/>
      <c r="J43" s="93"/>
      <c r="K43" s="94"/>
      <c r="L43" s="95"/>
      <c r="M43" s="68"/>
    </row>
    <row r="44" spans="1:13" ht="18" customHeight="1">
      <c r="A44" s="70"/>
      <c r="B44" s="370" t="s">
        <v>118</v>
      </c>
      <c r="C44" s="370"/>
      <c r="D44" s="370"/>
      <c r="E44" s="370"/>
      <c r="F44" s="371"/>
      <c r="G44" s="239">
        <v>5</v>
      </c>
      <c r="I44" s="68"/>
      <c r="J44" s="93"/>
      <c r="K44" s="94"/>
      <c r="L44" s="95"/>
      <c r="M44" s="68"/>
    </row>
    <row r="45" spans="1:13" ht="18" customHeight="1">
      <c r="A45" s="70"/>
      <c r="B45" s="370" t="s">
        <v>429</v>
      </c>
      <c r="C45" s="370"/>
      <c r="D45" s="370"/>
      <c r="E45" s="370"/>
      <c r="F45" s="371"/>
      <c r="G45" s="239">
        <v>6</v>
      </c>
      <c r="I45" s="68"/>
      <c r="J45" s="93"/>
      <c r="K45" s="94"/>
      <c r="L45" s="95"/>
      <c r="M45" s="68"/>
    </row>
    <row r="46" spans="1:13" ht="18" customHeight="1">
      <c r="A46" s="70"/>
      <c r="B46" s="370" t="s">
        <v>114</v>
      </c>
      <c r="C46" s="370"/>
      <c r="D46" s="370"/>
      <c r="E46" s="370"/>
      <c r="F46" s="370"/>
      <c r="G46" s="111" t="s">
        <v>430</v>
      </c>
      <c r="I46" s="68"/>
      <c r="J46" s="93"/>
      <c r="K46" s="94"/>
      <c r="L46" s="95"/>
      <c r="M46" s="68"/>
    </row>
    <row r="47" spans="1:13" ht="18" customHeight="1">
      <c r="A47" s="70"/>
      <c r="B47" s="89" t="s">
        <v>115</v>
      </c>
      <c r="C47" s="89"/>
      <c r="D47" s="89"/>
      <c r="E47" s="89"/>
      <c r="F47" s="90"/>
      <c r="G47" s="109" t="s">
        <v>431</v>
      </c>
      <c r="I47" s="68"/>
      <c r="J47" s="93"/>
      <c r="K47" s="94"/>
      <c r="L47" s="95"/>
      <c r="M47" s="68"/>
    </row>
    <row r="48" spans="1:13" ht="18" customHeight="1">
      <c r="A48" s="70"/>
      <c r="B48" s="89" t="s">
        <v>121</v>
      </c>
      <c r="C48" s="89"/>
      <c r="D48" s="89"/>
      <c r="E48" s="89"/>
      <c r="F48" s="90"/>
      <c r="G48" s="109" t="s">
        <v>432</v>
      </c>
      <c r="I48" s="68"/>
      <c r="J48" s="93"/>
      <c r="K48" s="94"/>
      <c r="L48" s="95"/>
      <c r="M48" s="68"/>
    </row>
    <row r="49" spans="1:13" ht="18" customHeight="1">
      <c r="A49" s="70"/>
      <c r="B49" s="89" t="s">
        <v>122</v>
      </c>
      <c r="C49" s="89"/>
      <c r="D49" s="89"/>
      <c r="E49" s="89"/>
      <c r="F49" s="90"/>
      <c r="G49" s="109" t="s">
        <v>373</v>
      </c>
      <c r="I49" s="68"/>
      <c r="J49" s="93"/>
      <c r="K49" s="94"/>
      <c r="L49" s="95"/>
      <c r="M49" s="68"/>
    </row>
    <row r="50" spans="1:13" ht="18" customHeight="1">
      <c r="A50" s="70"/>
      <c r="B50" s="89" t="s">
        <v>123</v>
      </c>
      <c r="C50" s="89"/>
      <c r="D50" s="89"/>
      <c r="E50" s="89"/>
      <c r="F50" s="90"/>
      <c r="G50" s="109" t="s">
        <v>260</v>
      </c>
      <c r="I50" s="68"/>
      <c r="J50" s="93"/>
      <c r="K50" s="94"/>
      <c r="L50" s="95"/>
      <c r="M50" s="68"/>
    </row>
    <row r="51" spans="1:13" ht="18" customHeight="1">
      <c r="A51" s="70"/>
      <c r="B51" s="89" t="s">
        <v>120</v>
      </c>
      <c r="C51" s="89"/>
      <c r="D51" s="89"/>
      <c r="E51" s="89"/>
      <c r="F51" s="90"/>
      <c r="G51" s="109" t="s">
        <v>433</v>
      </c>
      <c r="I51" s="68"/>
      <c r="J51" s="93"/>
      <c r="K51" s="94"/>
      <c r="L51" s="95"/>
      <c r="M51" s="68"/>
    </row>
    <row r="52" spans="1:13" ht="18" customHeight="1">
      <c r="A52" s="70"/>
      <c r="B52" s="89" t="s">
        <v>116</v>
      </c>
      <c r="C52" s="89"/>
      <c r="D52" s="89"/>
      <c r="E52" s="89"/>
      <c r="F52" s="90"/>
      <c r="G52" s="109" t="s">
        <v>434</v>
      </c>
      <c r="I52" s="68"/>
      <c r="J52" s="93"/>
      <c r="K52" s="94"/>
      <c r="L52" s="95"/>
      <c r="M52" s="68"/>
    </row>
    <row r="53" spans="1:13" ht="18" customHeight="1">
      <c r="A53" s="70"/>
      <c r="B53" s="89" t="s">
        <v>117</v>
      </c>
      <c r="C53" s="89"/>
      <c r="D53" s="89"/>
      <c r="E53" s="89"/>
      <c r="F53" s="90"/>
      <c r="G53" s="109" t="s">
        <v>435</v>
      </c>
      <c r="I53" s="68"/>
      <c r="J53" s="93"/>
      <c r="K53" s="94"/>
      <c r="L53" s="95"/>
      <c r="M53" s="68"/>
    </row>
    <row r="54" ht="18" customHeight="1"/>
    <row r="55" ht="18" customHeight="1"/>
    <row r="56" ht="18" customHeight="1"/>
    <row r="57" spans="1:13" ht="15" customHeight="1">
      <c r="A57" s="71"/>
      <c r="B57" s="72"/>
      <c r="C57" s="73"/>
      <c r="D57" s="73"/>
      <c r="E57" s="73"/>
      <c r="F57" s="73"/>
      <c r="G57" s="74"/>
      <c r="I57" s="68"/>
      <c r="J57" s="68"/>
      <c r="K57" s="68"/>
      <c r="L57" s="96"/>
      <c r="M57" s="68"/>
    </row>
    <row r="58" spans="1:13" ht="15" customHeight="1">
      <c r="A58" s="376" t="s">
        <v>273</v>
      </c>
      <c r="B58" s="376"/>
      <c r="C58" s="376"/>
      <c r="D58" s="376"/>
      <c r="E58" s="376"/>
      <c r="F58" s="376"/>
      <c r="G58" s="376"/>
      <c r="H58" s="376"/>
      <c r="I58" s="68"/>
      <c r="J58" s="68"/>
      <c r="K58" s="68"/>
      <c r="L58" s="96"/>
      <c r="M58" s="68"/>
    </row>
    <row r="59" spans="1:13" ht="15" customHeight="1">
      <c r="A59" s="71"/>
      <c r="B59" s="72"/>
      <c r="C59" s="73"/>
      <c r="D59" s="62"/>
      <c r="E59" s="73"/>
      <c r="F59" s="73"/>
      <c r="G59" s="74"/>
      <c r="I59" s="68"/>
      <c r="J59" s="68"/>
      <c r="K59" s="68"/>
      <c r="L59" s="96"/>
      <c r="M59" s="68"/>
    </row>
    <row r="60" spans="1:7" ht="15" customHeight="1">
      <c r="A60" s="75"/>
      <c r="B60" s="76"/>
      <c r="C60" s="77"/>
      <c r="D60" s="77"/>
      <c r="E60" s="77"/>
      <c r="F60" s="77"/>
      <c r="G60" s="78"/>
    </row>
    <row r="61" spans="1:8" ht="15" customHeight="1">
      <c r="A61" s="363" t="s">
        <v>107</v>
      </c>
      <c r="B61" s="363"/>
      <c r="C61" s="363"/>
      <c r="D61" s="363"/>
      <c r="E61" s="363"/>
      <c r="F61" s="363"/>
      <c r="G61" s="363"/>
      <c r="H61" s="363"/>
    </row>
    <row r="62" spans="1:8" ht="15" customHeight="1">
      <c r="A62" s="363" t="s">
        <v>108</v>
      </c>
      <c r="B62" s="363"/>
      <c r="C62" s="363"/>
      <c r="D62" s="363"/>
      <c r="E62" s="363"/>
      <c r="F62" s="363"/>
      <c r="G62" s="363"/>
      <c r="H62" s="363"/>
    </row>
    <row r="63" spans="1:7" ht="15" customHeight="1">
      <c r="A63" s="83"/>
      <c r="B63" s="77"/>
      <c r="C63" s="77"/>
      <c r="D63" s="77"/>
      <c r="E63" s="77"/>
      <c r="F63" s="77"/>
      <c r="G63" s="78"/>
    </row>
    <row r="64" spans="1:7" ht="15" customHeight="1">
      <c r="A64" s="83"/>
      <c r="B64" s="77"/>
      <c r="C64" s="77"/>
      <c r="D64" s="77"/>
      <c r="E64" s="77"/>
      <c r="F64" s="77"/>
      <c r="G64" s="78"/>
    </row>
    <row r="65" spans="1:7" ht="15" customHeight="1">
      <c r="A65" s="75"/>
      <c r="B65" s="79"/>
      <c r="C65" s="77"/>
      <c r="D65" s="77"/>
      <c r="E65" s="77"/>
      <c r="F65" s="77"/>
      <c r="G65" s="78"/>
    </row>
    <row r="66" spans="1:8" ht="15" customHeight="1">
      <c r="A66" s="362" t="s">
        <v>368</v>
      </c>
      <c r="B66" s="362"/>
      <c r="C66" s="362"/>
      <c r="D66" s="362"/>
      <c r="E66" s="362"/>
      <c r="F66" s="362"/>
      <c r="G66" s="362"/>
      <c r="H66" s="362"/>
    </row>
    <row r="67" spans="1:8" s="259" customFormat="1" ht="15" customHeight="1">
      <c r="A67" s="363" t="s">
        <v>354</v>
      </c>
      <c r="B67" s="363"/>
      <c r="C67" s="363"/>
      <c r="D67" s="363"/>
      <c r="E67" s="363"/>
      <c r="F67" s="363"/>
      <c r="G67" s="363"/>
      <c r="H67" s="363"/>
    </row>
    <row r="68" spans="1:7" ht="15" customHeight="1">
      <c r="A68" s="75"/>
      <c r="B68" s="79"/>
      <c r="C68" s="77"/>
      <c r="D68" s="84"/>
      <c r="E68" s="77"/>
      <c r="F68" s="77"/>
      <c r="G68" s="78"/>
    </row>
    <row r="69" spans="1:7" ht="15" customHeight="1">
      <c r="A69" s="75"/>
      <c r="B69" s="79"/>
      <c r="C69" s="77"/>
      <c r="D69" s="84"/>
      <c r="E69" s="77"/>
      <c r="F69" s="77"/>
      <c r="G69" s="78"/>
    </row>
    <row r="70" spans="1:7" ht="15" customHeight="1">
      <c r="A70" s="75"/>
      <c r="B70" s="79"/>
      <c r="C70" s="77"/>
      <c r="D70" s="84"/>
      <c r="E70" s="77"/>
      <c r="F70" s="77"/>
      <c r="G70" s="78"/>
    </row>
    <row r="71" spans="1:8" ht="15" customHeight="1">
      <c r="A71" s="376" t="s">
        <v>109</v>
      </c>
      <c r="B71" s="376"/>
      <c r="C71" s="376"/>
      <c r="D71" s="376"/>
      <c r="E71" s="376"/>
      <c r="F71" s="376"/>
      <c r="G71" s="376"/>
      <c r="H71" s="376"/>
    </row>
    <row r="78" spans="1:7" ht="15" customHeight="1">
      <c r="A78" s="75"/>
      <c r="B78" s="79"/>
      <c r="C78" s="77"/>
      <c r="D78" s="77"/>
      <c r="E78" s="77"/>
      <c r="F78" s="77"/>
      <c r="G78" s="78"/>
    </row>
    <row r="79" spans="1:7" ht="15" customHeight="1">
      <c r="A79" s="75"/>
      <c r="B79" s="79"/>
      <c r="C79" s="77"/>
      <c r="D79" s="77"/>
      <c r="E79" s="77"/>
      <c r="F79" s="77"/>
      <c r="G79" s="78"/>
    </row>
    <row r="80" spans="1:7" ht="15" customHeight="1">
      <c r="A80" s="85"/>
      <c r="B80" s="85"/>
      <c r="C80" s="85"/>
      <c r="D80" s="77"/>
      <c r="E80" s="77"/>
      <c r="F80" s="77"/>
      <c r="G80" s="78"/>
    </row>
    <row r="81" spans="1:7" ht="12.75" customHeight="1">
      <c r="A81" s="86" t="s">
        <v>110</v>
      </c>
      <c r="C81" s="68"/>
      <c r="D81" s="85"/>
      <c r="E81" s="85"/>
      <c r="F81" s="85"/>
      <c r="G81" s="85"/>
    </row>
    <row r="82" spans="1:7" ht="10.5" customHeight="1">
      <c r="A82" s="86" t="s">
        <v>111</v>
      </c>
      <c r="C82" s="68"/>
      <c r="D82" s="68"/>
      <c r="E82" s="68"/>
      <c r="F82" s="68"/>
      <c r="G82" s="68"/>
    </row>
    <row r="83" spans="1:7" ht="10.5" customHeight="1">
      <c r="A83" s="86" t="s">
        <v>112</v>
      </c>
      <c r="C83" s="68"/>
      <c r="D83" s="68"/>
      <c r="E83" s="68"/>
      <c r="F83" s="68"/>
      <c r="G83" s="68"/>
    </row>
    <row r="84" spans="1:7" ht="10.5" customHeight="1">
      <c r="A84" s="87" t="s">
        <v>113</v>
      </c>
      <c r="B84" s="88"/>
      <c r="C84" s="68"/>
      <c r="D84" s="68"/>
      <c r="E84" s="68"/>
      <c r="F84" s="68"/>
      <c r="G84" s="68"/>
    </row>
    <row r="85" ht="10.5" customHeight="1"/>
    <row r="86" spans="1:7" ht="10.5" customHeight="1">
      <c r="A86" s="86"/>
      <c r="C86" s="68"/>
      <c r="D86" s="68"/>
      <c r="E86" s="68"/>
      <c r="F86" s="68"/>
      <c r="G86" s="68"/>
    </row>
    <row r="87" spans="1:7" ht="10.5" customHeight="1">
      <c r="A87" s="86"/>
      <c r="C87" s="68"/>
      <c r="D87" s="68"/>
      <c r="E87" s="68"/>
      <c r="F87" s="68"/>
      <c r="G87" s="68"/>
    </row>
    <row r="88" spans="1:7" ht="10.5" customHeight="1">
      <c r="A88" s="87"/>
      <c r="B88" s="88"/>
      <c r="C88" s="68"/>
      <c r="D88" s="68"/>
      <c r="E88" s="68"/>
      <c r="F88" s="68"/>
      <c r="G88" s="68"/>
    </row>
    <row r="89" ht="10.5" customHeight="1"/>
    <row r="90" ht="10.5" customHeight="1"/>
    <row r="91" spans="1:7" ht="15">
      <c r="A91" s="372"/>
      <c r="B91" s="372"/>
      <c r="C91" s="372"/>
      <c r="D91" s="372"/>
      <c r="E91" s="372"/>
      <c r="F91" s="372"/>
      <c r="G91" s="372"/>
    </row>
    <row r="92" spans="1:7" ht="19.5">
      <c r="A92" s="81"/>
      <c r="B92" s="81"/>
      <c r="C92" s="97"/>
      <c r="D92" s="81"/>
      <c r="E92" s="81"/>
      <c r="F92" s="81"/>
      <c r="G92" s="81"/>
    </row>
    <row r="93" spans="1:8" ht="19.5">
      <c r="A93" s="83"/>
      <c r="B93" s="98"/>
      <c r="C93" s="97"/>
      <c r="D93" s="98"/>
      <c r="E93" s="98"/>
      <c r="F93" s="98"/>
      <c r="G93" s="99"/>
      <c r="H93" s="68"/>
    </row>
    <row r="94" spans="1:7" ht="15.75">
      <c r="A94" s="77"/>
      <c r="B94" s="77"/>
      <c r="C94" s="59"/>
      <c r="D94" s="77"/>
      <c r="E94" s="77"/>
      <c r="F94" s="77"/>
      <c r="G94" s="100"/>
    </row>
    <row r="95" spans="1:7" ht="15.75">
      <c r="A95" s="80"/>
      <c r="B95" s="85"/>
      <c r="C95" s="101"/>
      <c r="D95" s="81"/>
      <c r="E95" s="81"/>
      <c r="F95" s="81"/>
      <c r="G95" s="102"/>
    </row>
    <row r="96" spans="1:7" ht="15.75">
      <c r="A96" s="80"/>
      <c r="B96" s="85"/>
      <c r="C96" s="101"/>
      <c r="D96" s="81"/>
      <c r="E96" s="81"/>
      <c r="F96" s="81"/>
      <c r="G96" s="102"/>
    </row>
    <row r="97" spans="1:7" ht="15">
      <c r="A97" s="80"/>
      <c r="B97" s="85"/>
      <c r="C97" s="81"/>
      <c r="D97" s="81"/>
      <c r="E97" s="81"/>
      <c r="F97" s="81"/>
      <c r="G97" s="102"/>
    </row>
    <row r="98" spans="1:7" ht="15">
      <c r="A98" s="80"/>
      <c r="B98" s="85"/>
      <c r="C98" s="81"/>
      <c r="D98" s="81"/>
      <c r="E98" s="81"/>
      <c r="F98" s="81"/>
      <c r="G98" s="102"/>
    </row>
    <row r="99" spans="1:7" ht="15">
      <c r="A99" s="80"/>
      <c r="B99" s="85"/>
      <c r="C99" s="81"/>
      <c r="D99" s="81"/>
      <c r="E99" s="81"/>
      <c r="F99" s="81"/>
      <c r="G99" s="102"/>
    </row>
    <row r="100" spans="1:7" ht="15">
      <c r="A100" s="80"/>
      <c r="B100" s="85"/>
      <c r="C100" s="81"/>
      <c r="D100" s="81"/>
      <c r="E100" s="81"/>
      <c r="F100" s="81"/>
      <c r="G100" s="102"/>
    </row>
    <row r="101" spans="1:7" ht="15">
      <c r="A101" s="80"/>
      <c r="B101" s="85"/>
      <c r="C101" s="81"/>
      <c r="D101" s="81"/>
      <c r="E101" s="81"/>
      <c r="F101" s="81"/>
      <c r="G101" s="102"/>
    </row>
    <row r="102" spans="1:7" ht="15">
      <c r="A102" s="80"/>
      <c r="B102" s="85"/>
      <c r="C102" s="81"/>
      <c r="D102" s="81"/>
      <c r="E102" s="81"/>
      <c r="F102" s="81"/>
      <c r="G102" s="102"/>
    </row>
    <row r="103" spans="1:7" ht="15">
      <c r="A103" s="80"/>
      <c r="B103" s="85"/>
      <c r="C103" s="81"/>
      <c r="D103" s="81"/>
      <c r="E103" s="81"/>
      <c r="F103" s="81"/>
      <c r="G103" s="102"/>
    </row>
    <row r="104" spans="1:7" ht="15">
      <c r="A104" s="80"/>
      <c r="B104" s="85"/>
      <c r="C104" s="85"/>
      <c r="D104" s="85"/>
      <c r="E104" s="81"/>
      <c r="F104" s="81"/>
      <c r="G104" s="102"/>
    </row>
    <row r="105" spans="1:7" ht="15">
      <c r="A105" s="80"/>
      <c r="B105" s="85"/>
      <c r="C105" s="81"/>
      <c r="D105" s="81"/>
      <c r="E105" s="81"/>
      <c r="F105" s="81"/>
      <c r="G105" s="102"/>
    </row>
    <row r="106" spans="1:7" ht="15">
      <c r="A106" s="80"/>
      <c r="B106" s="85"/>
      <c r="C106" s="81"/>
      <c r="D106" s="81"/>
      <c r="E106" s="81"/>
      <c r="F106" s="81"/>
      <c r="G106" s="102"/>
    </row>
    <row r="107" spans="1:7" ht="15">
      <c r="A107" s="80"/>
      <c r="B107" s="85"/>
      <c r="C107" s="81"/>
      <c r="D107" s="81"/>
      <c r="E107" s="81"/>
      <c r="F107" s="81"/>
      <c r="G107" s="102"/>
    </row>
    <row r="108" spans="1:7" ht="15">
      <c r="A108" s="80"/>
      <c r="B108" s="85"/>
      <c r="C108" s="81"/>
      <c r="D108" s="81"/>
      <c r="E108" s="81"/>
      <c r="F108" s="81"/>
      <c r="G108" s="102"/>
    </row>
    <row r="109" spans="1:7" ht="15">
      <c r="A109" s="80"/>
      <c r="B109" s="85"/>
      <c r="C109" s="81"/>
      <c r="D109" s="81"/>
      <c r="E109" s="81"/>
      <c r="F109" s="81"/>
      <c r="G109" s="102"/>
    </row>
    <row r="110" spans="1:7" ht="15">
      <c r="A110" s="80"/>
      <c r="B110" s="85"/>
      <c r="C110" s="81"/>
      <c r="D110" s="81"/>
      <c r="E110" s="81"/>
      <c r="F110" s="81"/>
      <c r="G110" s="102"/>
    </row>
    <row r="111" spans="1:7" ht="15">
      <c r="A111" s="80"/>
      <c r="B111" s="85"/>
      <c r="C111" s="81"/>
      <c r="D111" s="81"/>
      <c r="E111" s="81"/>
      <c r="F111" s="81"/>
      <c r="G111" s="102"/>
    </row>
    <row r="112" spans="1:7" ht="15">
      <c r="A112" s="80"/>
      <c r="B112" s="85"/>
      <c r="C112" s="81"/>
      <c r="D112" s="81"/>
      <c r="E112" s="81"/>
      <c r="F112" s="81"/>
      <c r="G112" s="102"/>
    </row>
    <row r="113" spans="1:7" ht="15">
      <c r="A113" s="80"/>
      <c r="B113" s="85"/>
      <c r="C113" s="81"/>
      <c r="D113" s="81"/>
      <c r="E113" s="81"/>
      <c r="F113" s="81"/>
      <c r="G113" s="102"/>
    </row>
    <row r="114" spans="1:7" ht="15" customHeight="1">
      <c r="A114" s="80"/>
      <c r="B114" s="81"/>
      <c r="C114" s="81"/>
      <c r="D114" s="81"/>
      <c r="E114" s="81"/>
      <c r="F114" s="81"/>
      <c r="G114" s="82"/>
    </row>
    <row r="115" spans="1:9" ht="15">
      <c r="A115" s="83"/>
      <c r="B115" s="98"/>
      <c r="C115" s="98"/>
      <c r="D115" s="98"/>
      <c r="E115" s="98"/>
      <c r="F115" s="98"/>
      <c r="G115" s="99"/>
      <c r="H115" s="68"/>
      <c r="I115" s="68"/>
    </row>
    <row r="116" spans="1:7" ht="15">
      <c r="A116" s="83"/>
      <c r="B116" s="77"/>
      <c r="C116" s="77"/>
      <c r="D116" s="77"/>
      <c r="E116" s="77"/>
      <c r="F116" s="77"/>
      <c r="G116" s="78"/>
    </row>
    <row r="117" spans="1:7" ht="15">
      <c r="A117" s="80"/>
      <c r="B117" s="85"/>
      <c r="C117" s="81"/>
      <c r="D117" s="81"/>
      <c r="E117" s="81"/>
      <c r="F117" s="81"/>
      <c r="G117" s="102"/>
    </row>
    <row r="118" spans="1:7" ht="15">
      <c r="A118" s="80"/>
      <c r="B118" s="85"/>
      <c r="C118" s="81"/>
      <c r="D118" s="81"/>
      <c r="E118" s="81"/>
      <c r="F118" s="81"/>
      <c r="G118" s="102"/>
    </row>
    <row r="119" spans="1:7" ht="15">
      <c r="A119" s="80"/>
      <c r="B119" s="85"/>
      <c r="C119" s="81"/>
      <c r="D119" s="81"/>
      <c r="E119" s="81"/>
      <c r="F119" s="81"/>
      <c r="G119" s="102"/>
    </row>
    <row r="120" spans="1:7" ht="15">
      <c r="A120" s="80"/>
      <c r="B120" s="85"/>
      <c r="C120" s="81"/>
      <c r="D120" s="81"/>
      <c r="E120" s="81"/>
      <c r="F120" s="81"/>
      <c r="G120" s="102"/>
    </row>
    <row r="121" spans="1:7" ht="15">
      <c r="A121" s="80"/>
      <c r="B121" s="85"/>
      <c r="C121" s="81"/>
      <c r="D121" s="81"/>
      <c r="E121" s="81"/>
      <c r="F121" s="81"/>
      <c r="G121" s="102"/>
    </row>
    <row r="122" spans="1:7" ht="15">
      <c r="A122" s="80"/>
      <c r="B122" s="85"/>
      <c r="C122" s="81"/>
      <c r="D122" s="81"/>
      <c r="E122" s="81"/>
      <c r="F122" s="81"/>
      <c r="G122" s="102"/>
    </row>
    <row r="123" spans="1:7" ht="15">
      <c r="A123" s="80"/>
      <c r="B123" s="85"/>
      <c r="C123" s="81"/>
      <c r="D123" s="81"/>
      <c r="E123" s="81"/>
      <c r="F123" s="81"/>
      <c r="G123" s="102"/>
    </row>
    <row r="124" spans="1:7" ht="15">
      <c r="A124" s="80"/>
      <c r="B124" s="85"/>
      <c r="C124" s="81"/>
      <c r="D124" s="81"/>
      <c r="E124" s="81"/>
      <c r="F124" s="81"/>
      <c r="G124" s="102"/>
    </row>
    <row r="125" spans="1:7" ht="15">
      <c r="A125" s="80"/>
      <c r="B125" s="85"/>
      <c r="C125" s="81"/>
      <c r="D125" s="81"/>
      <c r="E125" s="81"/>
      <c r="F125" s="81"/>
      <c r="G125" s="102"/>
    </row>
    <row r="126" spans="1:7" ht="15">
      <c r="A126" s="80"/>
      <c r="B126" s="85"/>
      <c r="C126" s="81"/>
      <c r="D126" s="81"/>
      <c r="E126" s="81"/>
      <c r="F126" s="81"/>
      <c r="G126" s="102"/>
    </row>
    <row r="127" spans="1:7" ht="15">
      <c r="A127" s="80"/>
      <c r="B127" s="85"/>
      <c r="C127" s="81"/>
      <c r="D127" s="81"/>
      <c r="E127" s="81"/>
      <c r="F127" s="81"/>
      <c r="G127" s="102"/>
    </row>
    <row r="128" spans="1:9" ht="15">
      <c r="A128" s="80"/>
      <c r="B128" s="103"/>
      <c r="C128" s="81"/>
      <c r="D128" s="81"/>
      <c r="E128" s="81"/>
      <c r="F128" s="81"/>
      <c r="G128" s="102"/>
      <c r="H128" s="68"/>
      <c r="I128" s="68"/>
    </row>
    <row r="129" spans="1:9" ht="15">
      <c r="A129" s="373"/>
      <c r="B129" s="373"/>
      <c r="C129" s="373"/>
      <c r="D129" s="373"/>
      <c r="E129" s="373"/>
      <c r="F129" s="373"/>
      <c r="G129" s="373"/>
      <c r="H129" s="68"/>
      <c r="I129" s="68"/>
    </row>
    <row r="130" spans="1:7" ht="15">
      <c r="A130" s="104"/>
      <c r="B130" s="104"/>
      <c r="C130" s="104"/>
      <c r="D130" s="104"/>
      <c r="E130" s="104"/>
      <c r="F130" s="104"/>
      <c r="G130" s="104"/>
    </row>
    <row r="131" spans="1:7" ht="15">
      <c r="A131" s="105"/>
      <c r="B131" s="105"/>
      <c r="C131" s="105"/>
      <c r="D131" s="105"/>
      <c r="E131" s="105"/>
      <c r="F131" s="105"/>
      <c r="G131" s="105"/>
    </row>
    <row r="132" spans="4:7" ht="15">
      <c r="D132" s="85"/>
      <c r="E132" s="85"/>
      <c r="F132" s="85"/>
      <c r="G132" s="85"/>
    </row>
    <row r="133" spans="4:7" ht="10.5" customHeight="1">
      <c r="D133" s="68"/>
      <c r="E133" s="68"/>
      <c r="F133" s="68"/>
      <c r="G133" s="68"/>
    </row>
    <row r="134" spans="4:7" ht="10.5" customHeight="1">
      <c r="D134" s="68"/>
      <c r="E134" s="68"/>
      <c r="F134" s="68"/>
      <c r="G134" s="68"/>
    </row>
    <row r="135" spans="4:7" ht="10.5" customHeight="1">
      <c r="D135" s="68"/>
      <c r="E135" s="68"/>
      <c r="F135" s="68"/>
      <c r="G135" s="68"/>
    </row>
    <row r="136" spans="4:7" ht="10.5" customHeight="1">
      <c r="D136" s="68"/>
      <c r="E136" s="68"/>
      <c r="F136" s="68"/>
      <c r="G136" s="68"/>
    </row>
    <row r="137" ht="10.5" customHeight="1"/>
  </sheetData>
  <sheetProtection/>
  <mergeCells count="16">
    <mergeCell ref="A91:G91"/>
    <mergeCell ref="A129:G129"/>
    <mergeCell ref="J42:L42"/>
    <mergeCell ref="B43:F43"/>
    <mergeCell ref="B46:F46"/>
    <mergeCell ref="B44:F44"/>
    <mergeCell ref="A58:H58"/>
    <mergeCell ref="A71:H71"/>
    <mergeCell ref="A61:H61"/>
    <mergeCell ref="A62:H62"/>
    <mergeCell ref="A66:H66"/>
    <mergeCell ref="A67:H67"/>
    <mergeCell ref="C20:H20"/>
    <mergeCell ref="A40:G41"/>
    <mergeCell ref="A42:F42"/>
    <mergeCell ref="B45:F45"/>
  </mergeCells>
  <hyperlinks>
    <hyperlink ref="G43" location="'Economía regional'!A1" display="3"/>
    <hyperlink ref="G46" location="'Aspectos GyD - Perfil productor'!A1" display="2"/>
    <hyperlink ref="G47" location="'Aspectos GyD - Perfil productor'!A1" display="2"/>
    <hyperlink ref="G48" location="'Cultivos Información Anual'!A1" display="5-6"/>
    <hyperlink ref="G49" location="'Ganadería y Riego'!A1" display="5"/>
    <hyperlink ref="G50" location="Exportaciones!A1" display="9"/>
    <hyperlink ref="G52" location="'División Político-Adminisrativa'!A1" display="7"/>
    <hyperlink ref="G53" location="Autoridades!A1" display="11"/>
    <hyperlink ref="G51" location="'Cultivos Información Censal'!A1" display="3 - 4"/>
    <hyperlink ref="G44" location="'Antecedentes sociales'!A1" display="12-13-14"/>
    <hyperlink ref="G45" location="'Antecedentes ambientales'!A1" display="'Antecedentes ambientales'!A1"/>
  </hyperlinks>
  <printOptions/>
  <pageMargins left="1.535433070866142" right="0.1968503937007874" top="1.1811023622047245" bottom="1.0236220472440944" header="0.31496062992125984" footer="0.31496062992125984"/>
  <pageSetup orientation="portrait" scale="85" r:id="rId2"/>
  <rowBreaks count="2" manualBreakCount="2">
    <brk id="39" max="7" man="1"/>
    <brk id="94" max="7" man="1"/>
  </rowBreaks>
  <drawing r:id="rId1"/>
</worksheet>
</file>

<file path=xl/worksheets/sheet10.xml><?xml version="1.0" encoding="utf-8"?>
<worksheet xmlns="http://schemas.openxmlformats.org/spreadsheetml/2006/main" xmlns:r="http://schemas.openxmlformats.org/officeDocument/2006/relationships">
  <dimension ref="A1:G44"/>
  <sheetViews>
    <sheetView view="pageBreakPreview" zoomScaleSheetLayoutView="100" zoomScalePageLayoutView="0" workbookViewId="0" topLeftCell="A1">
      <selection activeCell="A1" sqref="A1"/>
    </sheetView>
  </sheetViews>
  <sheetFormatPr defaultColWidth="11.421875" defaultRowHeight="15"/>
  <cols>
    <col min="1" max="2" width="20.8515625" style="2" customWidth="1"/>
    <col min="3" max="3" width="7.28125" style="2" customWidth="1"/>
    <col min="4" max="4" width="20.8515625" style="2" customWidth="1"/>
    <col min="5" max="5" width="22.57421875" style="2" customWidth="1"/>
    <col min="6" max="16384" width="11.421875" style="2" customWidth="1"/>
  </cols>
  <sheetData>
    <row r="1" ht="15.75" customHeight="1">
      <c r="A1" s="1" t="s">
        <v>65</v>
      </c>
    </row>
    <row r="2" ht="15.75" customHeight="1">
      <c r="A2" s="1"/>
    </row>
    <row r="3" ht="15.75" customHeight="1"/>
    <row r="4" spans="1:5" ht="21" customHeight="1">
      <c r="A4" s="476" t="s">
        <v>158</v>
      </c>
      <c r="B4" s="477"/>
      <c r="D4" s="475" t="s">
        <v>191</v>
      </c>
      <c r="E4" s="475"/>
    </row>
    <row r="5" spans="1:5" ht="15.75" customHeight="1">
      <c r="A5" s="425" t="s">
        <v>66</v>
      </c>
      <c r="B5" s="427"/>
      <c r="D5" s="425" t="s">
        <v>66</v>
      </c>
      <c r="E5" s="427"/>
    </row>
    <row r="6" spans="1:5" ht="15.75" customHeight="1">
      <c r="A6" s="473" t="s">
        <v>160</v>
      </c>
      <c r="B6" s="474"/>
      <c r="D6" s="473" t="s">
        <v>180</v>
      </c>
      <c r="E6" s="474"/>
    </row>
    <row r="7" spans="1:5" ht="15.75" customHeight="1">
      <c r="A7" s="473" t="s">
        <v>161</v>
      </c>
      <c r="B7" s="474"/>
      <c r="D7" s="473" t="s">
        <v>181</v>
      </c>
      <c r="E7" s="474"/>
    </row>
    <row r="8" spans="1:5" ht="15.75" customHeight="1">
      <c r="A8" s="473" t="s">
        <v>162</v>
      </c>
      <c r="B8" s="474"/>
      <c r="D8" s="473" t="s">
        <v>182</v>
      </c>
      <c r="E8" s="474"/>
    </row>
    <row r="9" spans="1:5" ht="15.75" customHeight="1">
      <c r="A9" s="473" t="s">
        <v>163</v>
      </c>
      <c r="B9" s="474"/>
      <c r="D9" s="473" t="s">
        <v>183</v>
      </c>
      <c r="E9" s="474"/>
    </row>
    <row r="10" spans="1:5" ht="15.75" customHeight="1">
      <c r="A10" s="473" t="s">
        <v>159</v>
      </c>
      <c r="B10" s="474"/>
      <c r="D10" s="473" t="s">
        <v>184</v>
      </c>
      <c r="E10" s="474"/>
    </row>
    <row r="11" spans="1:5" ht="15.75" customHeight="1">
      <c r="A11" s="473" t="s">
        <v>164</v>
      </c>
      <c r="B11" s="474"/>
      <c r="D11" s="473" t="s">
        <v>185</v>
      </c>
      <c r="E11" s="474"/>
    </row>
    <row r="12" spans="1:5" ht="15.75" customHeight="1">
      <c r="A12" s="473" t="s">
        <v>165</v>
      </c>
      <c r="B12" s="474"/>
      <c r="D12" s="473" t="s">
        <v>186</v>
      </c>
      <c r="E12" s="474"/>
    </row>
    <row r="13" spans="1:5" ht="15.75" customHeight="1">
      <c r="A13" s="473" t="s">
        <v>166</v>
      </c>
      <c r="B13" s="474"/>
      <c r="D13" s="473" t="s">
        <v>187</v>
      </c>
      <c r="E13" s="474"/>
    </row>
    <row r="14" spans="1:5" ht="15.75" customHeight="1">
      <c r="A14" s="473" t="s">
        <v>167</v>
      </c>
      <c r="B14" s="474"/>
      <c r="D14" s="473" t="s">
        <v>188</v>
      </c>
      <c r="E14" s="474"/>
    </row>
    <row r="15" spans="1:5" ht="15.75" customHeight="1">
      <c r="A15" s="473" t="s">
        <v>168</v>
      </c>
      <c r="B15" s="474"/>
      <c r="D15" s="473" t="s">
        <v>189</v>
      </c>
      <c r="E15" s="474"/>
    </row>
    <row r="16" spans="1:5" ht="15.75" customHeight="1">
      <c r="A16" s="473" t="s">
        <v>169</v>
      </c>
      <c r="B16" s="474"/>
      <c r="D16" s="473" t="s">
        <v>190</v>
      </c>
      <c r="E16" s="474"/>
    </row>
    <row r="17" spans="1:5" ht="15.75" customHeight="1">
      <c r="A17" s="473" t="s">
        <v>170</v>
      </c>
      <c r="B17" s="474"/>
      <c r="D17" s="240"/>
      <c r="E17" s="240"/>
    </row>
    <row r="18" spans="1:5" ht="15.75" customHeight="1">
      <c r="A18" s="473" t="s">
        <v>171</v>
      </c>
      <c r="B18" s="474"/>
      <c r="D18" s="240"/>
      <c r="E18" s="240"/>
    </row>
    <row r="19" spans="1:5" ht="15.75" customHeight="1">
      <c r="A19" s="473" t="s">
        <v>172</v>
      </c>
      <c r="B19" s="474"/>
      <c r="D19" s="240"/>
      <c r="E19" s="240"/>
    </row>
    <row r="20" spans="1:5" ht="15.75" customHeight="1">
      <c r="A20" s="473" t="s">
        <v>173</v>
      </c>
      <c r="B20" s="474"/>
      <c r="D20" s="240"/>
      <c r="E20" s="240"/>
    </row>
    <row r="21" spans="1:5" ht="15.75" customHeight="1">
      <c r="A21" s="473" t="s">
        <v>174</v>
      </c>
      <c r="B21" s="474"/>
      <c r="D21" s="240"/>
      <c r="E21" s="240"/>
    </row>
    <row r="22" spans="1:5" ht="15.75" customHeight="1">
      <c r="A22" s="473" t="s">
        <v>175</v>
      </c>
      <c r="B22" s="474"/>
      <c r="D22" s="240"/>
      <c r="E22" s="240"/>
    </row>
    <row r="23" spans="1:5" ht="15.75" customHeight="1">
      <c r="A23" s="473" t="s">
        <v>176</v>
      </c>
      <c r="B23" s="474"/>
      <c r="D23" s="240"/>
      <c r="E23" s="240"/>
    </row>
    <row r="24" spans="1:5" ht="15.75" customHeight="1">
      <c r="A24" s="473" t="s">
        <v>177</v>
      </c>
      <c r="B24" s="474"/>
      <c r="D24" s="240"/>
      <c r="E24" s="240"/>
    </row>
    <row r="25" spans="1:5" ht="15.75" customHeight="1">
      <c r="A25" s="473" t="s">
        <v>178</v>
      </c>
      <c r="B25" s="474"/>
      <c r="D25" s="240"/>
      <c r="E25" s="240"/>
    </row>
    <row r="26" spans="1:5" ht="15.75" customHeight="1">
      <c r="A26" s="473" t="s">
        <v>179</v>
      </c>
      <c r="B26" s="474"/>
      <c r="D26" s="240"/>
      <c r="E26" s="240"/>
    </row>
    <row r="27" spans="1:5" ht="15.75" customHeight="1">
      <c r="A27" s="241"/>
      <c r="B27" s="241"/>
      <c r="D27" s="240"/>
      <c r="E27" s="240"/>
    </row>
    <row r="28" spans="4:5" ht="15.75" customHeight="1">
      <c r="D28" s="240"/>
      <c r="E28" s="240"/>
    </row>
    <row r="29" spans="4:5" ht="15.75" customHeight="1">
      <c r="D29" s="240"/>
      <c r="E29" s="240"/>
    </row>
    <row r="30" spans="4:5" ht="15.75" customHeight="1">
      <c r="D30" s="240"/>
      <c r="E30" s="240"/>
    </row>
    <row r="31" spans="1:5" ht="15.75" customHeight="1">
      <c r="A31" s="424" t="s">
        <v>323</v>
      </c>
      <c r="B31" s="424"/>
      <c r="C31" s="424"/>
      <c r="D31" s="424"/>
      <c r="E31" s="424"/>
    </row>
    <row r="32" spans="1:5" ht="15.75" customHeight="1">
      <c r="A32" s="424"/>
      <c r="B32" s="424"/>
      <c r="C32" s="424"/>
      <c r="D32" s="424"/>
      <c r="E32" s="424"/>
    </row>
    <row r="33" spans="1:5" ht="15.75" customHeight="1">
      <c r="A33" s="241"/>
      <c r="B33" s="241"/>
      <c r="D33" s="240"/>
      <c r="E33" s="240"/>
    </row>
    <row r="34" ht="15.75" customHeight="1">
      <c r="F34" s="36"/>
    </row>
    <row r="35" spans="6:7" ht="15.75" customHeight="1">
      <c r="F35" s="36"/>
      <c r="G35" s="112"/>
    </row>
    <row r="36" ht="15.75" customHeight="1">
      <c r="G36" s="112"/>
    </row>
    <row r="37" ht="15.75" customHeight="1">
      <c r="G37" s="112"/>
    </row>
    <row r="38" ht="15.75" customHeight="1">
      <c r="G38" s="112"/>
    </row>
    <row r="39" ht="15.75" customHeight="1">
      <c r="G39" s="112"/>
    </row>
    <row r="40" ht="15.75" customHeight="1">
      <c r="G40" s="112"/>
    </row>
    <row r="41" ht="15.75" customHeight="1">
      <c r="G41" s="112"/>
    </row>
    <row r="42" ht="15.75" customHeight="1">
      <c r="G42" s="112"/>
    </row>
    <row r="43" ht="15.75" customHeight="1">
      <c r="G43" s="112"/>
    </row>
    <row r="44" ht="15.75" customHeight="1">
      <c r="G44" s="112"/>
    </row>
  </sheetData>
  <sheetProtection/>
  <mergeCells count="37">
    <mergeCell ref="D6:E6"/>
    <mergeCell ref="D7:E7"/>
    <mergeCell ref="D8:E8"/>
    <mergeCell ref="D9:E9"/>
    <mergeCell ref="D10:E10"/>
    <mergeCell ref="A6:B6"/>
    <mergeCell ref="A7:B7"/>
    <mergeCell ref="A8:B8"/>
    <mergeCell ref="A31:E32"/>
    <mergeCell ref="D11:E11"/>
    <mergeCell ref="D12:E12"/>
    <mergeCell ref="D13:E13"/>
    <mergeCell ref="D14:E14"/>
    <mergeCell ref="A26:B26"/>
    <mergeCell ref="A21:B21"/>
    <mergeCell ref="D15:E15"/>
    <mergeCell ref="D16:E16"/>
    <mergeCell ref="A22:B22"/>
    <mergeCell ref="D4:E4"/>
    <mergeCell ref="A16:B16"/>
    <mergeCell ref="A17:B17"/>
    <mergeCell ref="A18:B18"/>
    <mergeCell ref="A19:B19"/>
    <mergeCell ref="A20:B20"/>
    <mergeCell ref="A10:B10"/>
    <mergeCell ref="D5:E5"/>
    <mergeCell ref="A4:B4"/>
    <mergeCell ref="A5:B5"/>
    <mergeCell ref="A25:B25"/>
    <mergeCell ref="A9:B9"/>
    <mergeCell ref="A11:B11"/>
    <mergeCell ref="A12:B12"/>
    <mergeCell ref="A13:B13"/>
    <mergeCell ref="A14:B14"/>
    <mergeCell ref="A15:B15"/>
    <mergeCell ref="A23:B23"/>
    <mergeCell ref="A24:B24"/>
  </mergeCells>
  <printOptions horizontalCentered="1"/>
  <pageMargins left="0.5905511811023623" right="0.5905511811023623" top="0.5905511811023623" bottom="0.5905511811023623" header="0.31496062992125984" footer="0.31496062992125984"/>
  <pageSetup horizontalDpi="600" verticalDpi="600" orientation="landscape" scale="99" r:id="rId1"/>
  <headerFooter>
    <oddHeader>&amp;R&amp;12Región de la Araucanía</oddHeader>
  </headerFooter>
</worksheet>
</file>

<file path=xl/worksheets/sheet11.xml><?xml version="1.0" encoding="utf-8"?>
<worksheet xmlns="http://schemas.openxmlformats.org/spreadsheetml/2006/main" xmlns:r="http://schemas.openxmlformats.org/officeDocument/2006/relationships">
  <dimension ref="A1:G64"/>
  <sheetViews>
    <sheetView view="pageBreakPreview" zoomScale="96" zoomScaleSheetLayoutView="96" zoomScalePageLayoutView="0" workbookViewId="0" topLeftCell="A1">
      <selection activeCell="A1" sqref="A1"/>
    </sheetView>
  </sheetViews>
  <sheetFormatPr defaultColWidth="11.421875" defaultRowHeight="15"/>
  <cols>
    <col min="1" max="1" width="41.8515625" style="187" customWidth="1"/>
    <col min="2" max="2" width="32.140625" style="187" customWidth="1"/>
    <col min="3" max="3" width="8.8515625" style="187" customWidth="1"/>
    <col min="4" max="4" width="43.7109375" style="187" bestFit="1" customWidth="1"/>
    <col min="5" max="5" width="26.00390625" style="187" bestFit="1" customWidth="1"/>
    <col min="6" max="6" width="9.57421875" style="187" bestFit="1" customWidth="1"/>
    <col min="7" max="16384" width="11.421875" style="187" customWidth="1"/>
  </cols>
  <sheetData>
    <row r="1" ht="21">
      <c r="A1" s="186" t="s">
        <v>61</v>
      </c>
    </row>
    <row r="2" spans="3:7" ht="21">
      <c r="C2" s="186"/>
      <c r="D2" s="186"/>
      <c r="E2" s="186"/>
      <c r="F2" s="186"/>
      <c r="G2" s="186"/>
    </row>
    <row r="3" spans="1:7" ht="21">
      <c r="A3" s="244" t="s">
        <v>7</v>
      </c>
      <c r="B3" s="244" t="s">
        <v>45</v>
      </c>
      <c r="C3" s="186"/>
      <c r="D3" s="244" t="s">
        <v>12</v>
      </c>
      <c r="E3" s="244" t="s">
        <v>47</v>
      </c>
      <c r="F3" s="244" t="s">
        <v>45</v>
      </c>
      <c r="G3" s="186"/>
    </row>
    <row r="4" spans="1:7" ht="21">
      <c r="A4" s="188" t="s">
        <v>328</v>
      </c>
      <c r="B4" s="243" t="s">
        <v>329</v>
      </c>
      <c r="D4" s="188" t="s">
        <v>192</v>
      </c>
      <c r="E4" s="188" t="s">
        <v>159</v>
      </c>
      <c r="F4" s="243" t="s">
        <v>46</v>
      </c>
      <c r="G4" s="186"/>
    </row>
    <row r="5" spans="1:7" ht="21">
      <c r="A5" s="188" t="s">
        <v>211</v>
      </c>
      <c r="B5" s="243" t="s">
        <v>78</v>
      </c>
      <c r="D5" s="188" t="s">
        <v>297</v>
      </c>
      <c r="E5" s="188" t="s">
        <v>162</v>
      </c>
      <c r="F5" s="243" t="s">
        <v>43</v>
      </c>
      <c r="G5" s="186"/>
    </row>
    <row r="6" spans="1:7" ht="21">
      <c r="A6" s="188" t="s">
        <v>330</v>
      </c>
      <c r="B6" s="243" t="s">
        <v>92</v>
      </c>
      <c r="D6" s="188" t="s">
        <v>194</v>
      </c>
      <c r="E6" s="188" t="s">
        <v>170</v>
      </c>
      <c r="F6" s="243" t="s">
        <v>78</v>
      </c>
      <c r="G6" s="186"/>
    </row>
    <row r="7" spans="1:7" ht="21">
      <c r="A7" s="188" t="s">
        <v>331</v>
      </c>
      <c r="B7" s="243" t="s">
        <v>329</v>
      </c>
      <c r="D7" s="188" t="s">
        <v>195</v>
      </c>
      <c r="E7" s="188" t="s">
        <v>177</v>
      </c>
      <c r="F7" s="243" t="s">
        <v>78</v>
      </c>
      <c r="G7" s="186"/>
    </row>
    <row r="8" spans="1:6" ht="21">
      <c r="A8" s="188" t="s">
        <v>212</v>
      </c>
      <c r="B8" s="243" t="s">
        <v>46</v>
      </c>
      <c r="D8" s="188" t="s">
        <v>196</v>
      </c>
      <c r="E8" s="188" t="s">
        <v>169</v>
      </c>
      <c r="F8" s="243" t="s">
        <v>46</v>
      </c>
    </row>
    <row r="9" spans="1:6" ht="21">
      <c r="A9" s="245"/>
      <c r="B9" s="245"/>
      <c r="D9" s="188" t="s">
        <v>309</v>
      </c>
      <c r="E9" s="188" t="s">
        <v>160</v>
      </c>
      <c r="F9" s="243" t="s">
        <v>79</v>
      </c>
    </row>
    <row r="10" spans="1:6" ht="21">
      <c r="A10" s="189"/>
      <c r="B10" s="190"/>
      <c r="D10" s="188" t="s">
        <v>298</v>
      </c>
      <c r="E10" s="188" t="s">
        <v>173</v>
      </c>
      <c r="F10" s="243" t="s">
        <v>43</v>
      </c>
    </row>
    <row r="11" spans="1:6" ht="21">
      <c r="A11" s="244" t="s">
        <v>8</v>
      </c>
      <c r="B11" s="244" t="s">
        <v>45</v>
      </c>
      <c r="D11" s="188" t="s">
        <v>310</v>
      </c>
      <c r="E11" s="188" t="s">
        <v>164</v>
      </c>
      <c r="F11" s="243" t="s">
        <v>79</v>
      </c>
    </row>
    <row r="12" spans="1:6" ht="21">
      <c r="A12" s="191" t="s">
        <v>332</v>
      </c>
      <c r="B12" s="243" t="s">
        <v>78</v>
      </c>
      <c r="D12" s="188" t="s">
        <v>197</v>
      </c>
      <c r="E12" s="188" t="s">
        <v>174</v>
      </c>
      <c r="F12" s="243" t="s">
        <v>46</v>
      </c>
    </row>
    <row r="13" spans="1:6" ht="21">
      <c r="A13" s="191" t="s">
        <v>277</v>
      </c>
      <c r="B13" s="243" t="s">
        <v>46</v>
      </c>
      <c r="D13" s="188" t="s">
        <v>299</v>
      </c>
      <c r="E13" s="188" t="s">
        <v>166</v>
      </c>
      <c r="F13" s="243" t="s">
        <v>43</v>
      </c>
    </row>
    <row r="14" spans="1:6" ht="21">
      <c r="A14" s="191" t="s">
        <v>276</v>
      </c>
      <c r="B14" s="243" t="s">
        <v>46</v>
      </c>
      <c r="D14" s="188" t="s">
        <v>198</v>
      </c>
      <c r="E14" s="188" t="s">
        <v>163</v>
      </c>
      <c r="F14" s="243" t="s">
        <v>92</v>
      </c>
    </row>
    <row r="15" spans="1:6" ht="21">
      <c r="A15" s="191" t="s">
        <v>213</v>
      </c>
      <c r="B15" s="243" t="s">
        <v>92</v>
      </c>
      <c r="D15" s="188" t="s">
        <v>199</v>
      </c>
      <c r="E15" s="188" t="s">
        <v>178</v>
      </c>
      <c r="F15" s="243" t="s">
        <v>46</v>
      </c>
    </row>
    <row r="16" spans="1:6" ht="21">
      <c r="A16" s="191" t="s">
        <v>333</v>
      </c>
      <c r="B16" s="243" t="s">
        <v>329</v>
      </c>
      <c r="D16" s="188" t="s">
        <v>200</v>
      </c>
      <c r="E16" s="188" t="s">
        <v>201</v>
      </c>
      <c r="F16" s="243" t="s">
        <v>92</v>
      </c>
    </row>
    <row r="17" spans="1:6" ht="21">
      <c r="A17" s="191" t="s">
        <v>334</v>
      </c>
      <c r="B17" s="243" t="s">
        <v>78</v>
      </c>
      <c r="D17" s="188" t="s">
        <v>300</v>
      </c>
      <c r="E17" s="188" t="s">
        <v>172</v>
      </c>
      <c r="F17" s="243" t="s">
        <v>78</v>
      </c>
    </row>
    <row r="18" spans="1:6" ht="21">
      <c r="A18" s="191" t="s">
        <v>215</v>
      </c>
      <c r="B18" s="243" t="s">
        <v>46</v>
      </c>
      <c r="D18" s="188" t="s">
        <v>202</v>
      </c>
      <c r="E18" s="188" t="s">
        <v>176</v>
      </c>
      <c r="F18" s="243" t="s">
        <v>46</v>
      </c>
    </row>
    <row r="19" spans="1:6" ht="21">
      <c r="A19" s="191" t="s">
        <v>335</v>
      </c>
      <c r="B19" s="243" t="s">
        <v>46</v>
      </c>
      <c r="D19" s="188" t="s">
        <v>203</v>
      </c>
      <c r="E19" s="188" t="s">
        <v>167</v>
      </c>
      <c r="F19" s="243" t="s">
        <v>79</v>
      </c>
    </row>
    <row r="20" spans="1:6" ht="21">
      <c r="A20" s="191" t="s">
        <v>216</v>
      </c>
      <c r="B20" s="243" t="s">
        <v>193</v>
      </c>
      <c r="D20" s="188" t="s">
        <v>278</v>
      </c>
      <c r="E20" s="188" t="s">
        <v>168</v>
      </c>
      <c r="F20" s="243" t="s">
        <v>78</v>
      </c>
    </row>
    <row r="21" spans="1:6" ht="21">
      <c r="A21" s="191" t="s">
        <v>336</v>
      </c>
      <c r="B21" s="243" t="s">
        <v>329</v>
      </c>
      <c r="D21" s="188" t="s">
        <v>301</v>
      </c>
      <c r="E21" s="188" t="s">
        <v>171</v>
      </c>
      <c r="F21" s="243" t="s">
        <v>43</v>
      </c>
    </row>
    <row r="22" spans="1:6" ht="21">
      <c r="A22" s="188" t="s">
        <v>214</v>
      </c>
      <c r="B22" s="243" t="s">
        <v>337</v>
      </c>
      <c r="D22" s="188" t="s">
        <v>204</v>
      </c>
      <c r="E22" s="188" t="s">
        <v>165</v>
      </c>
      <c r="F22" s="243" t="s">
        <v>78</v>
      </c>
    </row>
    <row r="23" spans="4:6" ht="21">
      <c r="D23" s="188" t="s">
        <v>205</v>
      </c>
      <c r="E23" s="188" t="s">
        <v>175</v>
      </c>
      <c r="F23" s="243" t="s">
        <v>46</v>
      </c>
    </row>
    <row r="24" spans="1:6" ht="21">
      <c r="A24" s="245"/>
      <c r="B24" s="245"/>
      <c r="D24" s="188" t="s">
        <v>206</v>
      </c>
      <c r="E24" s="188" t="s">
        <v>179</v>
      </c>
      <c r="F24" s="243" t="s">
        <v>79</v>
      </c>
    </row>
    <row r="25" spans="1:6" ht="21">
      <c r="A25" s="480" t="s">
        <v>9</v>
      </c>
      <c r="B25" s="480"/>
      <c r="D25" s="188" t="s">
        <v>302</v>
      </c>
      <c r="E25" s="188" t="s">
        <v>180</v>
      </c>
      <c r="F25" s="243" t="s">
        <v>79</v>
      </c>
    </row>
    <row r="26" spans="1:6" ht="21">
      <c r="A26" s="479" t="s">
        <v>437</v>
      </c>
      <c r="B26" s="479"/>
      <c r="D26" s="188" t="s">
        <v>303</v>
      </c>
      <c r="E26" s="188" t="s">
        <v>182</v>
      </c>
      <c r="F26" s="243" t="s">
        <v>79</v>
      </c>
    </row>
    <row r="27" spans="1:6" ht="21">
      <c r="A27" s="192"/>
      <c r="B27" s="190"/>
      <c r="D27" s="188" t="s">
        <v>207</v>
      </c>
      <c r="E27" s="188" t="s">
        <v>190</v>
      </c>
      <c r="F27" s="243" t="s">
        <v>79</v>
      </c>
    </row>
    <row r="28" spans="1:6" ht="21">
      <c r="A28" s="481"/>
      <c r="B28" s="481"/>
      <c r="D28" s="188" t="s">
        <v>208</v>
      </c>
      <c r="E28" s="188" t="s">
        <v>185</v>
      </c>
      <c r="F28" s="243" t="s">
        <v>43</v>
      </c>
    </row>
    <row r="29" spans="1:6" ht="21">
      <c r="A29" s="244" t="s">
        <v>10</v>
      </c>
      <c r="B29" s="244" t="s">
        <v>44</v>
      </c>
      <c r="D29" s="188" t="s">
        <v>304</v>
      </c>
      <c r="E29" s="188" t="s">
        <v>186</v>
      </c>
      <c r="F29" s="243" t="s">
        <v>305</v>
      </c>
    </row>
    <row r="30" spans="1:6" ht="21">
      <c r="A30" s="188" t="s">
        <v>338</v>
      </c>
      <c r="B30" s="188" t="s">
        <v>156</v>
      </c>
      <c r="D30" s="188" t="s">
        <v>209</v>
      </c>
      <c r="E30" s="188" t="s">
        <v>184</v>
      </c>
      <c r="F30" s="243" t="s">
        <v>43</v>
      </c>
    </row>
    <row r="31" spans="1:6" ht="21">
      <c r="A31" s="188" t="s">
        <v>339</v>
      </c>
      <c r="B31" s="188" t="s">
        <v>157</v>
      </c>
      <c r="D31" s="188" t="s">
        <v>306</v>
      </c>
      <c r="E31" s="188" t="s">
        <v>187</v>
      </c>
      <c r="F31" s="243" t="s">
        <v>48</v>
      </c>
    </row>
    <row r="32" spans="1:6" ht="21">
      <c r="A32" s="192"/>
      <c r="B32" s="190"/>
      <c r="D32" s="188" t="s">
        <v>210</v>
      </c>
      <c r="E32" s="188" t="s">
        <v>183</v>
      </c>
      <c r="F32" s="243" t="s">
        <v>78</v>
      </c>
    </row>
    <row r="33" spans="1:6" ht="21">
      <c r="A33" s="192"/>
      <c r="B33" s="190"/>
      <c r="D33" s="188" t="s">
        <v>261</v>
      </c>
      <c r="E33" s="188" t="s">
        <v>181</v>
      </c>
      <c r="F33" s="243" t="s">
        <v>79</v>
      </c>
    </row>
    <row r="34" spans="1:6" ht="21">
      <c r="A34" s="480" t="s">
        <v>11</v>
      </c>
      <c r="B34" s="480"/>
      <c r="D34" s="188" t="s">
        <v>307</v>
      </c>
      <c r="E34" s="188" t="s">
        <v>188</v>
      </c>
      <c r="F34" s="243" t="s">
        <v>79</v>
      </c>
    </row>
    <row r="35" spans="1:6" ht="21">
      <c r="A35" s="479" t="s">
        <v>436</v>
      </c>
      <c r="B35" s="479"/>
      <c r="D35" s="188" t="s">
        <v>308</v>
      </c>
      <c r="E35" s="188" t="s">
        <v>189</v>
      </c>
      <c r="F35" s="243" t="s">
        <v>78</v>
      </c>
    </row>
    <row r="36" spans="1:6" ht="21">
      <c r="A36" s="478" t="s">
        <v>233</v>
      </c>
      <c r="B36" s="478"/>
      <c r="C36" s="478"/>
      <c r="D36" s="478"/>
      <c r="E36" s="478"/>
      <c r="F36" s="478"/>
    </row>
    <row r="64" spans="1:3" s="186" customFormat="1" ht="21">
      <c r="A64" s="187"/>
      <c r="B64" s="187"/>
      <c r="C64" s="187"/>
    </row>
  </sheetData>
  <sheetProtection/>
  <mergeCells count="6">
    <mergeCell ref="A36:F36"/>
    <mergeCell ref="A35:B35"/>
    <mergeCell ref="A25:B25"/>
    <mergeCell ref="A26:B26"/>
    <mergeCell ref="A28:B28"/>
    <mergeCell ref="A34:B34"/>
  </mergeCells>
  <printOptions horizontalCentered="1"/>
  <pageMargins left="0.5905511811023623" right="0.5905511811023623" top="0.5905511811023623" bottom="0.5905511811023623" header="0.31496062992125984" footer="0.31496062992125984"/>
  <pageSetup horizontalDpi="600" verticalDpi="600" orientation="landscape" scale="65" r:id="rId1"/>
  <headerFooter>
    <oddHeader>&amp;R&amp;12Región de la Araucanía</oddHeader>
  </headerFooter>
  <rowBreaks count="1" manualBreakCount="1">
    <brk id="36" max="5" man="1"/>
  </rowBreaks>
</worksheet>
</file>

<file path=xl/worksheets/sheet2.xml><?xml version="1.0" encoding="utf-8"?>
<worksheet xmlns="http://schemas.openxmlformats.org/spreadsheetml/2006/main" xmlns:r="http://schemas.openxmlformats.org/officeDocument/2006/relationships">
  <dimension ref="A1:P128"/>
  <sheetViews>
    <sheetView showGridLines="0" view="pageBreakPreview" zoomScale="87" zoomScaleNormal="90" zoomScaleSheetLayoutView="87" zoomScalePageLayoutView="0" workbookViewId="0" topLeftCell="A1">
      <selection activeCell="A117" sqref="A117"/>
    </sheetView>
  </sheetViews>
  <sheetFormatPr defaultColWidth="11.421875" defaultRowHeight="15"/>
  <cols>
    <col min="1" max="1" width="50.421875" style="2" customWidth="1"/>
    <col min="2" max="2" width="15.28125" style="2" customWidth="1"/>
    <col min="3" max="3" width="16.28125" style="2" customWidth="1"/>
    <col min="4" max="4" width="15.7109375" style="2" customWidth="1"/>
    <col min="5" max="5" width="14.7109375" style="2" customWidth="1"/>
    <col min="6" max="6" width="14.140625" style="2" customWidth="1"/>
    <col min="7" max="7" width="15.28125" style="2" customWidth="1"/>
    <col min="8" max="8" width="19.28125" style="2" customWidth="1"/>
    <col min="9" max="9" width="18.421875" style="2" customWidth="1"/>
    <col min="10" max="10" width="13.28125" style="2" customWidth="1"/>
    <col min="11" max="16384" width="11.421875" style="2" customWidth="1"/>
  </cols>
  <sheetData>
    <row r="1" ht="15.75">
      <c r="A1" s="1" t="s">
        <v>56</v>
      </c>
    </row>
    <row r="2" ht="15.75">
      <c r="A2" s="1"/>
    </row>
    <row r="3" spans="1:16" ht="15.75">
      <c r="A3" s="300" t="s">
        <v>384</v>
      </c>
      <c r="B3" s="345"/>
      <c r="C3" s="345"/>
      <c r="D3" s="345"/>
      <c r="E3" s="345"/>
      <c r="F3" s="345"/>
      <c r="K3" s="300"/>
      <c r="L3" s="345"/>
      <c r="M3" s="345"/>
      <c r="N3" s="345"/>
      <c r="O3" s="345"/>
      <c r="P3" s="345"/>
    </row>
    <row r="4" spans="1:16" ht="15.75">
      <c r="A4" s="300" t="s">
        <v>385</v>
      </c>
      <c r="B4" s="1"/>
      <c r="C4" s="1"/>
      <c r="D4" s="1"/>
      <c r="E4" s="1"/>
      <c r="F4" s="1"/>
      <c r="K4" s="300"/>
      <c r="L4" s="345"/>
      <c r="M4" s="345"/>
      <c r="N4" s="345"/>
      <c r="O4" s="345"/>
      <c r="P4" s="345"/>
    </row>
    <row r="5" spans="1:16" ht="15.75">
      <c r="A5" s="381" t="s">
        <v>15</v>
      </c>
      <c r="B5" s="383" t="s">
        <v>451</v>
      </c>
      <c r="C5" s="383"/>
      <c r="D5" s="383"/>
      <c r="E5" s="383"/>
      <c r="F5" s="384" t="s">
        <v>386</v>
      </c>
      <c r="K5" s="300"/>
      <c r="L5" s="345"/>
      <c r="M5" s="345"/>
      <c r="N5" s="345"/>
      <c r="O5" s="345"/>
      <c r="P5" s="345"/>
    </row>
    <row r="6" spans="1:16" ht="60.75" customHeight="1">
      <c r="A6" s="382"/>
      <c r="B6" s="346" t="s">
        <v>387</v>
      </c>
      <c r="C6" s="346" t="s">
        <v>452</v>
      </c>
      <c r="D6" s="346" t="s">
        <v>388</v>
      </c>
      <c r="E6" s="346" t="s">
        <v>453</v>
      </c>
      <c r="F6" s="385"/>
      <c r="K6" s="300"/>
      <c r="L6" s="345"/>
      <c r="M6" s="345"/>
      <c r="N6" s="345"/>
      <c r="O6" s="345"/>
      <c r="P6" s="345"/>
    </row>
    <row r="7" spans="1:16" ht="15.75">
      <c r="A7" s="302" t="s">
        <v>389</v>
      </c>
      <c r="B7" s="303">
        <v>1111.85726508202</v>
      </c>
      <c r="C7" s="347">
        <v>-0.008873567251264092</v>
      </c>
      <c r="D7" s="303">
        <v>61.1328288814941</v>
      </c>
      <c r="E7" s="347">
        <v>-0.002423032186789076</v>
      </c>
      <c r="F7" s="348">
        <v>1.2277494205155415</v>
      </c>
      <c r="G7" s="349"/>
      <c r="K7" s="300"/>
      <c r="L7" s="345"/>
      <c r="M7" s="345"/>
      <c r="N7" s="345"/>
      <c r="O7" s="345"/>
      <c r="P7" s="345"/>
    </row>
    <row r="8" spans="1:16" ht="15.75">
      <c r="A8" s="302" t="s">
        <v>357</v>
      </c>
      <c r="B8" s="303">
        <v>3433.08707809734</v>
      </c>
      <c r="C8" s="347">
        <v>0.033895640378366565</v>
      </c>
      <c r="D8" s="303">
        <v>2.68619636649997</v>
      </c>
      <c r="E8" s="347">
        <v>0.045610592764696145</v>
      </c>
      <c r="F8" s="348">
        <v>0.046772043341053</v>
      </c>
      <c r="G8" s="349"/>
      <c r="K8" s="300"/>
      <c r="L8" s="345"/>
      <c r="M8" s="345"/>
      <c r="N8" s="345"/>
      <c r="O8" s="345"/>
      <c r="P8" s="345"/>
    </row>
    <row r="9" spans="1:16" ht="15.75">
      <c r="A9" s="302" t="s">
        <v>358</v>
      </c>
      <c r="B9" s="303">
        <v>14787.8484839355</v>
      </c>
      <c r="C9" s="347">
        <v>0.08766741668130362</v>
      </c>
      <c r="D9" s="303">
        <v>3.59841985194438</v>
      </c>
      <c r="E9" s="347">
        <v>0.03266323737009369</v>
      </c>
      <c r="F9" s="348">
        <v>0.07707408979227956</v>
      </c>
      <c r="G9" s="349"/>
      <c r="K9" s="300"/>
      <c r="L9" s="345"/>
      <c r="M9" s="345"/>
      <c r="N9" s="345"/>
      <c r="O9" s="345"/>
      <c r="P9" s="345"/>
    </row>
    <row r="10" spans="1:16" ht="15.75">
      <c r="A10" s="302" t="s">
        <v>359</v>
      </c>
      <c r="B10" s="303">
        <v>3323.47432442106</v>
      </c>
      <c r="C10" s="347">
        <v>-0.032276050854719296</v>
      </c>
      <c r="D10" s="303">
        <v>61.8248528654522</v>
      </c>
      <c r="E10" s="347">
        <v>0.0029662192649795305</v>
      </c>
      <c r="F10" s="348">
        <v>1.6737307850709136</v>
      </c>
      <c r="G10" s="349"/>
      <c r="K10" s="300"/>
      <c r="L10" s="345"/>
      <c r="M10" s="345"/>
      <c r="N10" s="345"/>
      <c r="O10" s="345"/>
      <c r="P10" s="345"/>
    </row>
    <row r="11" spans="1:16" ht="15.75">
      <c r="A11" s="302" t="s">
        <v>360</v>
      </c>
      <c r="B11" s="303">
        <v>4251.38501930593</v>
      </c>
      <c r="C11" s="347">
        <v>0.031428053811623835</v>
      </c>
      <c r="D11" s="303">
        <v>298.391398426753</v>
      </c>
      <c r="E11" s="347">
        <v>0.0065765542487983275</v>
      </c>
      <c r="F11" s="348">
        <v>5.757875615906324</v>
      </c>
      <c r="G11" s="349"/>
      <c r="K11" s="300"/>
      <c r="L11" s="345"/>
      <c r="M11" s="345"/>
      <c r="N11" s="345"/>
      <c r="O11" s="345"/>
      <c r="P11" s="345"/>
    </row>
    <row r="12" spans="1:16" ht="15.75">
      <c r="A12" s="302" t="s">
        <v>361</v>
      </c>
      <c r="B12" s="303">
        <v>12135.2761913239</v>
      </c>
      <c r="C12" s="347">
        <v>-0.012022595926477586</v>
      </c>
      <c r="D12" s="303">
        <v>488.989751090226</v>
      </c>
      <c r="E12" s="347">
        <v>-0.03646039205910212</v>
      </c>
      <c r="F12" s="348">
        <v>9.40984014134297</v>
      </c>
      <c r="G12" s="349"/>
      <c r="K12" s="300"/>
      <c r="L12" s="345"/>
      <c r="M12" s="345"/>
      <c r="N12" s="345"/>
      <c r="O12" s="345"/>
      <c r="P12" s="345"/>
    </row>
    <row r="13" spans="1:16" ht="15.75">
      <c r="A13" s="302" t="s">
        <v>390</v>
      </c>
      <c r="B13" s="303">
        <v>65031.3429032569</v>
      </c>
      <c r="C13" s="347">
        <v>0.040411695194294106</v>
      </c>
      <c r="D13" s="303">
        <v>543.286572419151</v>
      </c>
      <c r="E13" s="347">
        <v>0.022365608911733892</v>
      </c>
      <c r="F13" s="348">
        <v>11.13318486084547</v>
      </c>
      <c r="G13" s="349"/>
      <c r="K13" s="300"/>
      <c r="L13" s="345"/>
      <c r="M13" s="345"/>
      <c r="N13" s="345"/>
      <c r="O13" s="345"/>
      <c r="P13" s="345"/>
    </row>
    <row r="14" spans="1:16" ht="15.75">
      <c r="A14" s="302" t="s">
        <v>391</v>
      </c>
      <c r="B14" s="303">
        <v>6733.12842622207</v>
      </c>
      <c r="C14" s="347">
        <v>0.04107021956712176</v>
      </c>
      <c r="D14" s="303">
        <v>863.128733238211</v>
      </c>
      <c r="E14" s="347">
        <v>0.0564518532227789</v>
      </c>
      <c r="F14" s="348">
        <v>18.644869997773764</v>
      </c>
      <c r="G14" s="349"/>
      <c r="K14" s="300"/>
      <c r="L14" s="345"/>
      <c r="M14" s="345"/>
      <c r="N14" s="345"/>
      <c r="O14" s="345"/>
      <c r="P14" s="345"/>
    </row>
    <row r="15" spans="1:16" ht="15.75">
      <c r="A15" s="302" t="s">
        <v>392</v>
      </c>
      <c r="B15" s="303">
        <v>4999.90823543029</v>
      </c>
      <c r="C15" s="347">
        <v>0.0830863974757412</v>
      </c>
      <c r="D15" s="303">
        <v>648.888908560068</v>
      </c>
      <c r="E15" s="347">
        <v>0.06218816638285385</v>
      </c>
      <c r="F15" s="348">
        <v>13.771797468281626</v>
      </c>
      <c r="G15" s="349"/>
      <c r="K15" s="300"/>
      <c r="L15" s="345"/>
      <c r="M15" s="345"/>
      <c r="N15" s="345"/>
      <c r="O15" s="345"/>
      <c r="P15" s="345"/>
    </row>
    <row r="16" spans="1:16" ht="15.75">
      <c r="A16" s="302" t="s">
        <v>393</v>
      </c>
      <c r="B16" s="303">
        <v>11018.5159775786</v>
      </c>
      <c r="C16" s="347">
        <v>0.0386197332321665</v>
      </c>
      <c r="D16" s="303">
        <v>623.442684942981</v>
      </c>
      <c r="E16" s="347">
        <v>0.018809042091445294</v>
      </c>
      <c r="F16" s="348">
        <v>15.593995283414017</v>
      </c>
      <c r="G16" s="349"/>
      <c r="K16" s="300"/>
      <c r="L16" s="345"/>
      <c r="M16" s="345"/>
      <c r="N16" s="345"/>
      <c r="O16" s="345"/>
      <c r="P16" s="345"/>
    </row>
    <row r="17" spans="1:16" s="1" customFormat="1" ht="15.75">
      <c r="A17" s="304" t="s">
        <v>281</v>
      </c>
      <c r="B17" s="352">
        <v>3951.62656271681</v>
      </c>
      <c r="C17" s="351">
        <v>0.04260457552251884</v>
      </c>
      <c r="D17" s="352">
        <v>362.834562937656</v>
      </c>
      <c r="E17" s="351">
        <v>-0.017034020451560106</v>
      </c>
      <c r="F17" s="354">
        <v>10.318707606837933</v>
      </c>
      <c r="G17" s="355"/>
      <c r="K17" s="300"/>
      <c r="L17" s="345"/>
      <c r="M17" s="345"/>
      <c r="N17" s="345"/>
      <c r="O17" s="345"/>
      <c r="P17" s="345"/>
    </row>
    <row r="18" spans="1:16" ht="15.75">
      <c r="A18" s="302" t="s">
        <v>364</v>
      </c>
      <c r="B18" s="303">
        <v>1947.34892828613</v>
      </c>
      <c r="C18" s="347">
        <v>0.03604481555619987</v>
      </c>
      <c r="D18" s="303">
        <v>197.87666487493</v>
      </c>
      <c r="E18" s="347">
        <v>0.015182094688068748</v>
      </c>
      <c r="F18" s="348">
        <v>5.009925436448291</v>
      </c>
      <c r="G18" s="349"/>
      <c r="K18" s="300"/>
      <c r="L18" s="345"/>
      <c r="M18" s="345"/>
      <c r="N18" s="345"/>
      <c r="O18" s="345"/>
      <c r="P18" s="345"/>
    </row>
    <row r="19" spans="1:16" ht="15.75">
      <c r="A19" s="302" t="s">
        <v>365</v>
      </c>
      <c r="B19" s="303">
        <v>4706.0929694756</v>
      </c>
      <c r="C19" s="347">
        <v>0.06644434377901387</v>
      </c>
      <c r="D19" s="303">
        <v>255.181314715709</v>
      </c>
      <c r="E19" s="347">
        <v>0.00045453127122585535</v>
      </c>
      <c r="F19" s="348">
        <v>6.420047215687806</v>
      </c>
      <c r="G19" s="349"/>
      <c r="K19" s="300"/>
      <c r="L19" s="345"/>
      <c r="M19" s="345"/>
      <c r="N19" s="345"/>
      <c r="O19" s="345"/>
      <c r="P19" s="345"/>
    </row>
    <row r="20" spans="1:16" ht="15.75">
      <c r="A20" s="302" t="s">
        <v>366</v>
      </c>
      <c r="B20" s="303">
        <v>856.052150445127</v>
      </c>
      <c r="C20" s="347">
        <v>0.01085612811259895</v>
      </c>
      <c r="D20" s="303">
        <v>15.6598415975802</v>
      </c>
      <c r="E20" s="347">
        <v>-0.04533248438173054</v>
      </c>
      <c r="F20" s="348">
        <v>0.33300942615421397</v>
      </c>
      <c r="G20" s="349"/>
      <c r="K20" s="300"/>
      <c r="L20" s="345"/>
      <c r="M20" s="345"/>
      <c r="N20" s="345"/>
      <c r="O20" s="345"/>
      <c r="P20" s="345"/>
    </row>
    <row r="21" spans="1:16" ht="15.75">
      <c r="A21" s="302" t="s">
        <v>367</v>
      </c>
      <c r="B21" s="303">
        <v>1654.8277086407</v>
      </c>
      <c r="C21" s="347">
        <v>0.03651427873239599</v>
      </c>
      <c r="D21" s="303">
        <v>23.5941502492668</v>
      </c>
      <c r="E21" s="347">
        <v>0.07148697619817357</v>
      </c>
      <c r="F21" s="348">
        <v>0.5814206085877873</v>
      </c>
      <c r="G21" s="349"/>
      <c r="K21" s="300"/>
      <c r="L21" s="345"/>
      <c r="M21" s="345"/>
      <c r="N21" s="345"/>
      <c r="O21" s="345"/>
      <c r="P21" s="345"/>
    </row>
    <row r="22" spans="1:16" ht="15.75">
      <c r="A22" s="302" t="s">
        <v>394</v>
      </c>
      <c r="B22" s="303">
        <v>140140.02132994</v>
      </c>
      <c r="C22" s="347">
        <v>0.039609075434092755</v>
      </c>
      <c r="D22" s="303"/>
      <c r="E22" s="302"/>
      <c r="F22" s="350"/>
      <c r="G22" s="349"/>
      <c r="K22" s="300"/>
      <c r="L22" s="345"/>
      <c r="M22" s="345"/>
      <c r="N22" s="345"/>
      <c r="O22" s="345"/>
      <c r="P22" s="345"/>
    </row>
    <row r="23" spans="1:16" ht="15.75">
      <c r="A23" s="302" t="s">
        <v>395</v>
      </c>
      <c r="B23" s="303">
        <v>69.818540683508</v>
      </c>
      <c r="C23" s="347"/>
      <c r="D23" s="303"/>
      <c r="E23" s="302"/>
      <c r="F23" s="350"/>
      <c r="G23" s="349"/>
      <c r="K23" s="300"/>
      <c r="L23" s="345"/>
      <c r="M23" s="345"/>
      <c r="N23" s="345"/>
      <c r="O23" s="345"/>
      <c r="P23" s="345"/>
    </row>
    <row r="24" spans="1:16" ht="15.75">
      <c r="A24" s="303" t="s">
        <v>454</v>
      </c>
      <c r="B24" s="303">
        <v>13361.4496533425</v>
      </c>
      <c r="C24" s="347"/>
      <c r="D24" s="303"/>
      <c r="E24" s="302"/>
      <c r="F24" s="350"/>
      <c r="G24" s="349"/>
      <c r="K24" s="300"/>
      <c r="L24" s="345"/>
      <c r="M24" s="345"/>
      <c r="N24" s="345"/>
      <c r="O24" s="345"/>
      <c r="P24" s="345"/>
    </row>
    <row r="25" spans="1:16" ht="15.75">
      <c r="A25" s="304" t="s">
        <v>380</v>
      </c>
      <c r="B25" s="305">
        <v>153570.668110246</v>
      </c>
      <c r="C25" s="351">
        <v>0.039493208909558764</v>
      </c>
      <c r="D25" s="352">
        <v>4453.95143992632</v>
      </c>
      <c r="E25" s="351">
        <v>0.021465701831769435</v>
      </c>
      <c r="F25" s="353"/>
      <c r="G25" s="349"/>
      <c r="K25" s="300"/>
      <c r="L25" s="345"/>
      <c r="M25" s="345"/>
      <c r="N25" s="345"/>
      <c r="O25" s="345"/>
      <c r="P25" s="345"/>
    </row>
    <row r="26" spans="1:16" ht="15.75">
      <c r="A26" s="306" t="s">
        <v>396</v>
      </c>
      <c r="B26" s="306"/>
      <c r="C26" s="306"/>
      <c r="D26" s="306"/>
      <c r="E26" s="306"/>
      <c r="F26" s="306"/>
      <c r="K26" s="300"/>
      <c r="L26" s="301"/>
      <c r="M26" s="301"/>
      <c r="N26" s="301"/>
      <c r="O26" s="301"/>
      <c r="P26" s="301"/>
    </row>
    <row r="27" spans="1:16" ht="15.75">
      <c r="A27" s="308" t="s">
        <v>397</v>
      </c>
      <c r="B27" s="306" t="s">
        <v>398</v>
      </c>
      <c r="C27" s="306"/>
      <c r="D27" s="306"/>
      <c r="E27" s="307"/>
      <c r="F27" s="306"/>
      <c r="K27" s="300"/>
      <c r="L27" s="301"/>
      <c r="M27" s="301"/>
      <c r="N27" s="301"/>
      <c r="O27" s="301"/>
      <c r="P27" s="301"/>
    </row>
    <row r="28" spans="1:16" ht="15.75">
      <c r="A28" s="308" t="s">
        <v>399</v>
      </c>
      <c r="B28" s="306" t="s">
        <v>376</v>
      </c>
      <c r="C28" s="306"/>
      <c r="D28" s="306"/>
      <c r="E28" s="307"/>
      <c r="F28" s="306"/>
      <c r="K28" s="300"/>
      <c r="L28" s="301"/>
      <c r="M28" s="301"/>
      <c r="N28" s="301"/>
      <c r="O28" s="301"/>
      <c r="P28" s="301"/>
    </row>
    <row r="29" ht="15.75">
      <c r="A29" s="300" t="s">
        <v>384</v>
      </c>
    </row>
    <row r="30" spans="1:5" ht="17.25">
      <c r="A30" s="300" t="s">
        <v>385</v>
      </c>
      <c r="B30" s="41"/>
      <c r="C30" s="41"/>
      <c r="D30" s="41"/>
      <c r="E30" s="41"/>
    </row>
    <row r="31" spans="1:9" ht="34.5">
      <c r="A31" s="247" t="s">
        <v>341</v>
      </c>
      <c r="B31" s="44" t="s">
        <v>381</v>
      </c>
      <c r="C31" s="44" t="s">
        <v>382</v>
      </c>
      <c r="D31" s="44" t="s">
        <v>383</v>
      </c>
      <c r="E31" s="44" t="s">
        <v>455</v>
      </c>
      <c r="F31" s="44" t="s">
        <v>456</v>
      </c>
      <c r="G31"/>
      <c r="H31" s="35"/>
      <c r="I31" s="35"/>
    </row>
    <row r="32" spans="1:9" ht="17.25">
      <c r="A32" s="276" t="s">
        <v>510</v>
      </c>
      <c r="B32" s="293">
        <v>415.98725309172</v>
      </c>
      <c r="C32" s="51">
        <f aca="true" t="shared" si="0" ref="C32:C44">+B32/$B$44</f>
        <v>0.125501520174388</v>
      </c>
      <c r="D32" s="293">
        <v>369.122198007643</v>
      </c>
      <c r="E32" s="294">
        <v>362.834562937656</v>
      </c>
      <c r="F32" s="297">
        <v>-0.017034020451560106</v>
      </c>
      <c r="G32"/>
      <c r="H32" s="35"/>
      <c r="I32" s="35"/>
    </row>
    <row r="33" spans="1:9" ht="15" customHeight="1">
      <c r="A33" s="277" t="s">
        <v>511</v>
      </c>
      <c r="B33" s="295">
        <v>0.172129056868806</v>
      </c>
      <c r="C33" s="51">
        <f t="shared" si="0"/>
        <v>5.193057754213388E-05</v>
      </c>
      <c r="D33" s="295">
        <v>0.32476591754175</v>
      </c>
      <c r="E33" s="296">
        <v>0.342927526748317</v>
      </c>
      <c r="F33" s="297">
        <v>0.05592215262007061</v>
      </c>
      <c r="G33"/>
      <c r="H33" s="35"/>
      <c r="I33" s="35"/>
    </row>
    <row r="34" spans="1:9" ht="15" customHeight="1">
      <c r="A34" s="277" t="s">
        <v>512</v>
      </c>
      <c r="B34" s="295">
        <v>0</v>
      </c>
      <c r="C34" s="51">
        <f t="shared" si="0"/>
        <v>0</v>
      </c>
      <c r="D34" s="295">
        <v>0</v>
      </c>
      <c r="E34" s="296">
        <v>0</v>
      </c>
      <c r="F34" s="297"/>
      <c r="G34"/>
      <c r="H34" s="35"/>
      <c r="I34" s="35"/>
    </row>
    <row r="35" spans="1:9" ht="15" customHeight="1">
      <c r="A35" s="277" t="s">
        <v>513</v>
      </c>
      <c r="B35" s="295">
        <v>353.934644038205</v>
      </c>
      <c r="C35" s="51">
        <f t="shared" si="0"/>
        <v>0.10678052161223729</v>
      </c>
      <c r="D35" s="295">
        <v>374.400385441586</v>
      </c>
      <c r="E35" s="296">
        <v>395.123732928015</v>
      </c>
      <c r="F35" s="297">
        <v>0.05535076429471841</v>
      </c>
      <c r="G35"/>
      <c r="H35" s="35"/>
      <c r="I35" s="35"/>
    </row>
    <row r="36" spans="1:9" ht="15" customHeight="1">
      <c r="A36" s="277" t="s">
        <v>514</v>
      </c>
      <c r="B36" s="295">
        <v>49.6892273240623</v>
      </c>
      <c r="C36" s="51">
        <f t="shared" si="0"/>
        <v>0.014991020804393688</v>
      </c>
      <c r="D36" s="295">
        <v>84.8288304154839</v>
      </c>
      <c r="E36" s="296">
        <v>83.3832002388996</v>
      </c>
      <c r="F36" s="297">
        <v>-0.017041731796887172</v>
      </c>
      <c r="G36"/>
      <c r="H36" s="35"/>
      <c r="I36" s="35"/>
    </row>
    <row r="37" spans="1:9" ht="15" customHeight="1">
      <c r="A37" s="277" t="s">
        <v>515</v>
      </c>
      <c r="B37" s="295">
        <v>306.002211379339</v>
      </c>
      <c r="C37" s="51">
        <f t="shared" si="0"/>
        <v>0.09231951801264428</v>
      </c>
      <c r="D37" s="295">
        <v>372.006644218213</v>
      </c>
      <c r="E37" s="296">
        <v>410.022914903982</v>
      </c>
      <c r="F37" s="297">
        <v>0.10219245079791972</v>
      </c>
      <c r="G37"/>
      <c r="H37" s="35"/>
      <c r="I37" s="35"/>
    </row>
    <row r="38" spans="1:9" ht="15" customHeight="1">
      <c r="A38" s="277" t="s">
        <v>516</v>
      </c>
      <c r="B38" s="295">
        <v>289.42677251753</v>
      </c>
      <c r="C38" s="51">
        <f t="shared" si="0"/>
        <v>0.08731878118897053</v>
      </c>
      <c r="D38" s="295">
        <v>371.678492140532</v>
      </c>
      <c r="E38" s="296">
        <v>389.30675351096</v>
      </c>
      <c r="F38" s="297">
        <v>0.047428790589697956</v>
      </c>
      <c r="G38"/>
      <c r="H38" s="35"/>
      <c r="I38" s="35"/>
    </row>
    <row r="39" spans="1:9" ht="15" customHeight="1">
      <c r="A39" s="277" t="s">
        <v>517</v>
      </c>
      <c r="B39" s="295">
        <v>264.75961677915</v>
      </c>
      <c r="C39" s="51">
        <f t="shared" si="0"/>
        <v>0.07987680905992914</v>
      </c>
      <c r="D39" s="295">
        <v>325.148126485387</v>
      </c>
      <c r="E39" s="296">
        <v>340.181031990696</v>
      </c>
      <c r="F39" s="297">
        <v>0.04623402160671719</v>
      </c>
      <c r="G39"/>
      <c r="H39" s="35"/>
      <c r="I39" s="35"/>
    </row>
    <row r="40" spans="1:9" ht="15" customHeight="1">
      <c r="A40" s="277" t="s">
        <v>518</v>
      </c>
      <c r="B40" s="295">
        <v>295.709447950329</v>
      </c>
      <c r="C40" s="51">
        <f t="shared" si="0"/>
        <v>0.08921423666679668</v>
      </c>
      <c r="D40" s="295">
        <v>343.898230492731</v>
      </c>
      <c r="E40" s="296">
        <v>360.863944997061</v>
      </c>
      <c r="F40" s="297">
        <v>0.04933353242330396</v>
      </c>
      <c r="G40"/>
      <c r="H40" s="35"/>
      <c r="I40" s="35"/>
    </row>
    <row r="41" spans="1:9" ht="17.25">
      <c r="A41" s="277" t="s">
        <v>519</v>
      </c>
      <c r="B41" s="295">
        <v>340.843110430951</v>
      </c>
      <c r="C41" s="51">
        <f t="shared" si="0"/>
        <v>0.10283086364336148</v>
      </c>
      <c r="D41" s="295">
        <v>380.645694301278</v>
      </c>
      <c r="E41" s="296">
        <v>399.297047004058</v>
      </c>
      <c r="F41" s="297">
        <v>0.04899924780974296</v>
      </c>
      <c r="G41"/>
      <c r="H41" s="35"/>
      <c r="I41" s="35"/>
    </row>
    <row r="42" spans="1:9" ht="17.25">
      <c r="A42" s="277" t="s">
        <v>520</v>
      </c>
      <c r="B42" s="295">
        <v>682.004292490344</v>
      </c>
      <c r="C42" s="51">
        <f t="shared" si="0"/>
        <v>0.20575768809464948</v>
      </c>
      <c r="D42" s="295">
        <v>808.221091119067</v>
      </c>
      <c r="E42" s="296">
        <v>839.958254669764</v>
      </c>
      <c r="F42" s="297">
        <v>0.03926792297235604</v>
      </c>
      <c r="G42"/>
      <c r="H42" s="35"/>
      <c r="I42" s="35"/>
    </row>
    <row r="43" spans="1:7" ht="17.25">
      <c r="A43" s="277" t="s">
        <v>521</v>
      </c>
      <c r="B43" s="295">
        <v>316.070612254102</v>
      </c>
      <c r="C43" s="51">
        <f t="shared" si="0"/>
        <v>0.09535711016508767</v>
      </c>
      <c r="D43" s="295">
        <v>363.106379231133</v>
      </c>
      <c r="E43" s="296">
        <v>373.161415156535</v>
      </c>
      <c r="F43" s="298">
        <v>0.027691708272086002</v>
      </c>
      <c r="G43"/>
    </row>
    <row r="44" spans="1:7" s="1" customFormat="1" ht="17.25">
      <c r="A44" s="276" t="s">
        <v>522</v>
      </c>
      <c r="B44" s="293">
        <v>3314.5993173126</v>
      </c>
      <c r="C44" s="185">
        <f t="shared" si="0"/>
        <v>1</v>
      </c>
      <c r="D44" s="293">
        <v>3790.14887857785</v>
      </c>
      <c r="E44" s="294">
        <v>3951.62656271681</v>
      </c>
      <c r="F44" s="299">
        <v>0.04260457552251884</v>
      </c>
      <c r="G44"/>
    </row>
    <row r="45" spans="1:9" ht="15.75">
      <c r="A45" s="360" t="s">
        <v>342</v>
      </c>
      <c r="B45" s="248"/>
      <c r="C45" s="248"/>
      <c r="D45" s="249"/>
      <c r="E45" s="248"/>
      <c r="F45" s="246"/>
      <c r="G45" s="246"/>
      <c r="I45" s="246"/>
    </row>
    <row r="46" spans="1:9" ht="15.75">
      <c r="A46" s="275" t="s">
        <v>376</v>
      </c>
      <c r="F46" s="246"/>
      <c r="G46" s="246"/>
      <c r="I46" s="246"/>
    </row>
    <row r="47" ht="15.75">
      <c r="A47" s="1" t="s">
        <v>13</v>
      </c>
    </row>
    <row r="48" ht="15.75">
      <c r="A48" s="1"/>
    </row>
    <row r="49" ht="15.75">
      <c r="A49" s="1" t="s">
        <v>464</v>
      </c>
    </row>
    <row r="50" ht="15.75">
      <c r="A50" s="1"/>
    </row>
    <row r="51" spans="1:9" ht="15.75">
      <c r="A51" s="389" t="s">
        <v>15</v>
      </c>
      <c r="B51" s="388" t="s">
        <v>503</v>
      </c>
      <c r="C51" s="388">
        <v>0</v>
      </c>
      <c r="D51" s="388">
        <v>0</v>
      </c>
      <c r="E51" s="388">
        <v>0</v>
      </c>
      <c r="F51" s="388" t="s">
        <v>504</v>
      </c>
      <c r="G51" s="388">
        <v>0</v>
      </c>
      <c r="H51" s="388">
        <v>0</v>
      </c>
      <c r="I51" s="377" t="s">
        <v>505</v>
      </c>
    </row>
    <row r="52" spans="1:9" ht="15.75">
      <c r="A52" s="389">
        <v>0</v>
      </c>
      <c r="B52" s="236" t="s">
        <v>506</v>
      </c>
      <c r="C52" s="236" t="s">
        <v>507</v>
      </c>
      <c r="D52" s="236" t="s">
        <v>508</v>
      </c>
      <c r="E52" s="236" t="s">
        <v>238</v>
      </c>
      <c r="F52" s="236" t="s">
        <v>506</v>
      </c>
      <c r="G52" s="236" t="s">
        <v>507</v>
      </c>
      <c r="H52" s="236" t="s">
        <v>509</v>
      </c>
      <c r="I52" s="377">
        <v>0</v>
      </c>
    </row>
    <row r="53" spans="1:9" ht="15.75">
      <c r="A53" s="28" t="s">
        <v>356</v>
      </c>
      <c r="B53" s="272">
        <v>6875.66</v>
      </c>
      <c r="C53" s="272">
        <v>2334.563</v>
      </c>
      <c r="D53" s="272">
        <v>9210.223</v>
      </c>
      <c r="E53" s="6">
        <v>0.018099583817909624</v>
      </c>
      <c r="F53" s="272">
        <v>55522.6</v>
      </c>
      <c r="G53" s="272">
        <v>33486.35</v>
      </c>
      <c r="H53" s="272">
        <v>89008.95</v>
      </c>
      <c r="I53" s="6">
        <v>0.1034752460286297</v>
      </c>
    </row>
    <row r="54" spans="1:9" ht="15.75">
      <c r="A54" s="28" t="s">
        <v>357</v>
      </c>
      <c r="B54" s="272">
        <v>3132.17</v>
      </c>
      <c r="C54" s="272">
        <v>342.59128</v>
      </c>
      <c r="D54" s="272">
        <v>3474.761</v>
      </c>
      <c r="E54" s="6">
        <v>0.006828469621930269</v>
      </c>
      <c r="F54" s="272">
        <v>85254.11</v>
      </c>
      <c r="G54" s="272">
        <v>50944.38</v>
      </c>
      <c r="H54" s="272">
        <v>136198.5</v>
      </c>
      <c r="I54" s="6">
        <v>0.025512476275436218</v>
      </c>
    </row>
    <row r="55" spans="1:9" ht="15.75">
      <c r="A55" s="28" t="s">
        <v>358</v>
      </c>
      <c r="B55" s="272">
        <v>2742.817</v>
      </c>
      <c r="C55" s="272">
        <v>231.28079</v>
      </c>
      <c r="D55" s="272">
        <v>2974.098</v>
      </c>
      <c r="E55" s="6">
        <v>0.00584458552563574</v>
      </c>
      <c r="F55" s="272">
        <v>166481.8</v>
      </c>
      <c r="G55" s="272">
        <v>110362.8</v>
      </c>
      <c r="H55" s="272">
        <v>276844.6</v>
      </c>
      <c r="I55" s="6">
        <v>0.010742842735599684</v>
      </c>
    </row>
    <row r="56" spans="1:9" ht="15.75">
      <c r="A56" s="28" t="s">
        <v>359</v>
      </c>
      <c r="B56" s="272">
        <v>6553.529</v>
      </c>
      <c r="C56" s="272">
        <v>2380.36</v>
      </c>
      <c r="D56" s="272">
        <v>8933.889</v>
      </c>
      <c r="E56" s="6">
        <v>0.01755654263478754</v>
      </c>
      <c r="F56" s="272">
        <v>77757.97</v>
      </c>
      <c r="G56" s="272">
        <v>47917.67</v>
      </c>
      <c r="H56" s="272">
        <v>125675.6</v>
      </c>
      <c r="I56" s="6">
        <v>0.07108690151469338</v>
      </c>
    </row>
    <row r="57" spans="1:9" ht="15.75">
      <c r="A57" s="28" t="s">
        <v>360</v>
      </c>
      <c r="B57" s="272">
        <v>28654.756</v>
      </c>
      <c r="C57" s="272">
        <v>6277.152</v>
      </c>
      <c r="D57" s="272">
        <v>34931.91</v>
      </c>
      <c r="E57" s="6">
        <v>0.06864687564727537</v>
      </c>
      <c r="F57" s="272">
        <v>184972.6</v>
      </c>
      <c r="G57" s="272">
        <v>123106</v>
      </c>
      <c r="H57" s="272">
        <v>308078.6</v>
      </c>
      <c r="I57" s="6">
        <v>0.1133863565986083</v>
      </c>
    </row>
    <row r="58" spans="1:9" ht="15.75">
      <c r="A58" s="28" t="s">
        <v>361</v>
      </c>
      <c r="B58" s="272">
        <v>38904.276</v>
      </c>
      <c r="C58" s="272">
        <v>11222.2</v>
      </c>
      <c r="D58" s="272">
        <v>50126.48</v>
      </c>
      <c r="E58" s="6">
        <v>0.09850667310191843</v>
      </c>
      <c r="F58" s="272">
        <v>434712.8</v>
      </c>
      <c r="G58" s="272">
        <v>296743</v>
      </c>
      <c r="H58" s="272">
        <v>731455.8</v>
      </c>
      <c r="I58" s="6">
        <v>0.06852974574813679</v>
      </c>
    </row>
    <row r="59" spans="1:9" ht="15.75">
      <c r="A59" s="28" t="s">
        <v>390</v>
      </c>
      <c r="B59" s="272">
        <v>34745.1</v>
      </c>
      <c r="C59" s="272">
        <v>10830.74</v>
      </c>
      <c r="D59" s="272">
        <v>45575.84</v>
      </c>
      <c r="E59" s="6">
        <v>0.08956392653594145</v>
      </c>
      <c r="F59" s="272">
        <v>1903752.6</v>
      </c>
      <c r="G59" s="272">
        <v>1377896</v>
      </c>
      <c r="H59" s="272">
        <v>3281648.5</v>
      </c>
      <c r="I59" s="6">
        <v>0.013888093133679611</v>
      </c>
    </row>
    <row r="60" spans="1:9" ht="15.75">
      <c r="A60" s="28" t="s">
        <v>362</v>
      </c>
      <c r="B60" s="272">
        <v>45151.97</v>
      </c>
      <c r="C60" s="272">
        <v>12096.04</v>
      </c>
      <c r="D60" s="272">
        <v>57248.014</v>
      </c>
      <c r="E60" s="6">
        <v>0.11250164385833696</v>
      </c>
      <c r="F60" s="272">
        <v>231958.7</v>
      </c>
      <c r="G60" s="272">
        <v>141829.1</v>
      </c>
      <c r="H60" s="272">
        <v>373787.8</v>
      </c>
      <c r="I60" s="6">
        <v>0.15315645400946742</v>
      </c>
    </row>
    <row r="61" spans="1:9" ht="15.75">
      <c r="A61" s="28" t="s">
        <v>392</v>
      </c>
      <c r="B61" s="272">
        <v>60463.15</v>
      </c>
      <c r="C61" s="272">
        <v>24567.33</v>
      </c>
      <c r="D61" s="272">
        <v>85030.48</v>
      </c>
      <c r="E61" s="6">
        <v>0.16709870106696526</v>
      </c>
      <c r="F61" s="272">
        <v>257617.27</v>
      </c>
      <c r="G61" s="272">
        <v>175064</v>
      </c>
      <c r="H61" s="272">
        <v>432681.3</v>
      </c>
      <c r="I61" s="6">
        <v>0.19651988657702563</v>
      </c>
    </row>
    <row r="62" spans="1:9" ht="15.75">
      <c r="A62" s="28" t="s">
        <v>363</v>
      </c>
      <c r="B62" s="272">
        <v>28383.56</v>
      </c>
      <c r="C62" s="272">
        <v>6087.918</v>
      </c>
      <c r="D62" s="272">
        <v>34471.47</v>
      </c>
      <c r="E62" s="6">
        <v>0.06774203627768374</v>
      </c>
      <c r="F62" s="272">
        <v>109895.9</v>
      </c>
      <c r="G62" s="272">
        <v>67738.91</v>
      </c>
      <c r="H62" s="272">
        <v>177634.85</v>
      </c>
      <c r="I62" s="6">
        <v>0.19405803534610466</v>
      </c>
    </row>
    <row r="63" spans="1:9" ht="15.75">
      <c r="A63" s="28" t="s">
        <v>393</v>
      </c>
      <c r="B63" s="272">
        <v>31664.06</v>
      </c>
      <c r="C63" s="272">
        <v>6222.745</v>
      </c>
      <c r="D63" s="272">
        <v>37886.81</v>
      </c>
      <c r="E63" s="6">
        <v>0.07445373398540041</v>
      </c>
      <c r="F63" s="272">
        <v>349790.4</v>
      </c>
      <c r="G63" s="272">
        <v>231365</v>
      </c>
      <c r="H63" s="272">
        <v>581155.36</v>
      </c>
      <c r="I63" s="6">
        <v>0.06519222329808676</v>
      </c>
    </row>
    <row r="64" spans="1:9" s="1" customFormat="1" ht="15.75">
      <c r="A64" s="176" t="s">
        <v>281</v>
      </c>
      <c r="B64" s="273">
        <v>48565.72</v>
      </c>
      <c r="C64" s="273">
        <v>10445.18</v>
      </c>
      <c r="D64" s="273">
        <v>59010.9</v>
      </c>
      <c r="E64" s="274">
        <v>0.11596600111857043</v>
      </c>
      <c r="F64" s="273">
        <v>196829.3</v>
      </c>
      <c r="G64" s="273">
        <v>138519.1</v>
      </c>
      <c r="H64" s="273">
        <v>335348.4</v>
      </c>
      <c r="I64" s="274">
        <v>0.1759689326085945</v>
      </c>
    </row>
    <row r="65" spans="1:9" ht="15.75">
      <c r="A65" s="28" t="s">
        <v>364</v>
      </c>
      <c r="B65" s="272">
        <v>16782.23</v>
      </c>
      <c r="C65" s="272">
        <v>5524.761</v>
      </c>
      <c r="D65" s="272">
        <v>22306.99</v>
      </c>
      <c r="E65" s="6">
        <v>0.04383685772106407</v>
      </c>
      <c r="F65" s="272">
        <v>88371.84</v>
      </c>
      <c r="G65" s="272">
        <v>59290.43</v>
      </c>
      <c r="H65" s="272">
        <v>147662.3</v>
      </c>
      <c r="I65" s="6">
        <v>0.15106760493368993</v>
      </c>
    </row>
    <row r="66" spans="1:9" ht="15.75">
      <c r="A66" s="28" t="s">
        <v>365</v>
      </c>
      <c r="B66" s="272">
        <v>38755.6</v>
      </c>
      <c r="C66" s="272">
        <v>7031.843</v>
      </c>
      <c r="D66" s="272">
        <v>45787.44</v>
      </c>
      <c r="E66" s="6">
        <v>0.08997975489708641</v>
      </c>
      <c r="F66" s="272">
        <v>201350.3</v>
      </c>
      <c r="G66" s="272">
        <v>124247.5</v>
      </c>
      <c r="H66" s="272">
        <v>325597.8</v>
      </c>
      <c r="I66" s="6">
        <v>0.14062576589890965</v>
      </c>
    </row>
    <row r="67" spans="1:9" ht="15.75">
      <c r="A67" s="28" t="s">
        <v>366</v>
      </c>
      <c r="B67" s="272">
        <v>4883.814</v>
      </c>
      <c r="C67" s="272">
        <v>651.42354</v>
      </c>
      <c r="D67" s="272">
        <v>5535.238</v>
      </c>
      <c r="E67" s="6">
        <v>0.0108776415221519</v>
      </c>
      <c r="F67" s="272">
        <v>28840.04</v>
      </c>
      <c r="G67" s="272">
        <v>22567.75</v>
      </c>
      <c r="H67" s="272">
        <v>51407.79</v>
      </c>
      <c r="I67" s="6">
        <v>0.10767313669776507</v>
      </c>
    </row>
    <row r="68" spans="1:9" ht="15.75">
      <c r="A68" s="28" t="s">
        <v>367</v>
      </c>
      <c r="B68" s="272">
        <v>5135.164</v>
      </c>
      <c r="C68" s="272">
        <v>1224.122</v>
      </c>
      <c r="D68" s="272">
        <v>6359.286</v>
      </c>
      <c r="E68" s="6">
        <v>0.01249702965705165</v>
      </c>
      <c r="F68" s="272">
        <v>44692.75</v>
      </c>
      <c r="G68" s="272">
        <v>31643.67</v>
      </c>
      <c r="H68" s="272">
        <v>76336.43</v>
      </c>
      <c r="I68" s="6">
        <v>0.08330604404738341</v>
      </c>
    </row>
    <row r="69" spans="1:9" ht="15.75">
      <c r="A69" s="176" t="s">
        <v>2</v>
      </c>
      <c r="B69" s="273">
        <v>401393.6</v>
      </c>
      <c r="C69" s="273">
        <v>107470.3</v>
      </c>
      <c r="D69" s="273">
        <v>508863.8</v>
      </c>
      <c r="E69" s="274">
        <v>1</v>
      </c>
      <c r="F69" s="273">
        <v>4417801.1</v>
      </c>
      <c r="G69" s="273">
        <v>3032721.5</v>
      </c>
      <c r="H69" s="273">
        <v>7450522.6</v>
      </c>
      <c r="I69" s="274">
        <v>0.06829907475215229</v>
      </c>
    </row>
    <row r="70" ht="15.75">
      <c r="A70" s="7" t="s">
        <v>457</v>
      </c>
    </row>
    <row r="71" ht="15.75">
      <c r="A71" s="7"/>
    </row>
    <row r="72" spans="1:10" ht="15.75">
      <c r="A72" s="386"/>
      <c r="B72" s="386"/>
      <c r="C72" s="386"/>
      <c r="D72" s="386"/>
      <c r="E72" s="386"/>
      <c r="F72" s="386"/>
      <c r="G72" s="386"/>
      <c r="H72" s="386"/>
      <c r="I72" s="386"/>
      <c r="J72" s="386"/>
    </row>
    <row r="73" spans="1:10" ht="15.75">
      <c r="A73" s="387" t="s">
        <v>15</v>
      </c>
      <c r="B73" s="388" t="s">
        <v>438</v>
      </c>
      <c r="C73" s="388"/>
      <c r="D73" s="388"/>
      <c r="E73" s="388"/>
      <c r="F73" s="388"/>
      <c r="G73" s="388" t="s">
        <v>400</v>
      </c>
      <c r="H73" s="388"/>
      <c r="I73" s="388"/>
      <c r="J73" s="388"/>
    </row>
    <row r="74" spans="1:10" ht="31.5">
      <c r="A74" s="387"/>
      <c r="B74" s="356" t="s">
        <v>401</v>
      </c>
      <c r="C74" s="356" t="s">
        <v>402</v>
      </c>
      <c r="D74" s="356" t="s">
        <v>403</v>
      </c>
      <c r="E74" s="357" t="s">
        <v>459</v>
      </c>
      <c r="F74" s="356" t="s">
        <v>2</v>
      </c>
      <c r="G74" s="356" t="s">
        <v>401</v>
      </c>
      <c r="H74" s="356" t="s">
        <v>402</v>
      </c>
      <c r="I74" s="356" t="s">
        <v>403</v>
      </c>
      <c r="J74" s="357" t="s">
        <v>459</v>
      </c>
    </row>
    <row r="75" spans="1:10" ht="15.75">
      <c r="A75" s="311" t="s">
        <v>356</v>
      </c>
      <c r="B75" s="310">
        <v>278.254423</v>
      </c>
      <c r="C75" s="310">
        <v>3682.737</v>
      </c>
      <c r="D75" s="310">
        <v>4423.092</v>
      </c>
      <c r="E75" s="310">
        <v>826.1395</v>
      </c>
      <c r="F75" s="310">
        <v>9210.223</v>
      </c>
      <c r="G75" s="29">
        <v>0.03021147511846347</v>
      </c>
      <c r="H75" s="29">
        <v>0.3998531848794541</v>
      </c>
      <c r="I75" s="29">
        <v>0.4802372320409614</v>
      </c>
      <c r="J75" s="29">
        <v>0.08969809960084571</v>
      </c>
    </row>
    <row r="76" spans="1:10" ht="15.75">
      <c r="A76" s="311" t="s">
        <v>357</v>
      </c>
      <c r="B76" s="310">
        <v>73.226254</v>
      </c>
      <c r="C76" s="310">
        <v>2538.989</v>
      </c>
      <c r="D76" s="310">
        <v>862.545578</v>
      </c>
      <c r="E76" s="310">
        <v>0</v>
      </c>
      <c r="F76" s="310">
        <v>3474.761</v>
      </c>
      <c r="G76" s="29">
        <v>0.021073752698387026</v>
      </c>
      <c r="H76" s="29">
        <v>0.730694571511537</v>
      </c>
      <c r="I76" s="29">
        <v>0.2482316274414269</v>
      </c>
      <c r="J76" s="29">
        <v>0</v>
      </c>
    </row>
    <row r="77" spans="1:10" ht="15.75">
      <c r="A77" s="311" t="s">
        <v>358</v>
      </c>
      <c r="B77" s="310">
        <v>237.88765</v>
      </c>
      <c r="C77" s="310">
        <v>2075.232</v>
      </c>
      <c r="D77" s="310">
        <v>603.61536</v>
      </c>
      <c r="E77" s="310">
        <v>57.362711</v>
      </c>
      <c r="F77" s="310">
        <v>2974.098</v>
      </c>
      <c r="G77" s="29">
        <v>0.07998648665914843</v>
      </c>
      <c r="H77" s="29">
        <v>0.6977685335183978</v>
      </c>
      <c r="I77" s="29">
        <v>0.20295745466356524</v>
      </c>
      <c r="J77" s="29">
        <v>0.019287431348933355</v>
      </c>
    </row>
    <row r="78" spans="1:10" ht="15.75">
      <c r="A78" s="311" t="s">
        <v>359</v>
      </c>
      <c r="B78" s="310">
        <v>133.93042</v>
      </c>
      <c r="C78" s="310">
        <v>2732.89</v>
      </c>
      <c r="D78" s="310">
        <v>5735.444</v>
      </c>
      <c r="E78" s="310">
        <v>331.62541</v>
      </c>
      <c r="F78" s="310">
        <v>8933.889</v>
      </c>
      <c r="G78" s="29">
        <v>0.01499127871411879</v>
      </c>
      <c r="H78" s="29">
        <v>0.3059014948585101</v>
      </c>
      <c r="I78" s="29">
        <v>0.6419873808595563</v>
      </c>
      <c r="J78" s="29">
        <v>0.03711993847248382</v>
      </c>
    </row>
    <row r="79" spans="1:10" ht="15.75">
      <c r="A79" s="311" t="s">
        <v>360</v>
      </c>
      <c r="B79" s="310">
        <v>1067.624</v>
      </c>
      <c r="C79" s="310">
        <v>11362.65</v>
      </c>
      <c r="D79" s="310">
        <v>21288.79</v>
      </c>
      <c r="E79" s="310">
        <v>1212.8497</v>
      </c>
      <c r="F79" s="310">
        <v>34931.91</v>
      </c>
      <c r="G79" s="29">
        <v>0.030563000992502268</v>
      </c>
      <c r="H79" s="29">
        <v>0.3252799517690272</v>
      </c>
      <c r="I79" s="29">
        <v>0.6094367585396847</v>
      </c>
      <c r="J79" s="29">
        <v>0.0347203946191319</v>
      </c>
    </row>
    <row r="80" spans="1:10" ht="15.75">
      <c r="A80" s="311" t="s">
        <v>361</v>
      </c>
      <c r="B80" s="310">
        <v>2666.914</v>
      </c>
      <c r="C80" s="310">
        <v>7392.41</v>
      </c>
      <c r="D80" s="310">
        <v>39959.579052999994</v>
      </c>
      <c r="E80" s="310">
        <v>107.57289</v>
      </c>
      <c r="F80" s="310">
        <v>50126.48</v>
      </c>
      <c r="G80" s="29">
        <v>0.053203695930773516</v>
      </c>
      <c r="H80" s="29">
        <v>0.14747514686848148</v>
      </c>
      <c r="I80" s="29">
        <v>0.7971750470609544</v>
      </c>
      <c r="J80" s="29">
        <v>0.0021460292045242355</v>
      </c>
    </row>
    <row r="81" spans="1:10" ht="15.75">
      <c r="A81" s="311" t="s">
        <v>390</v>
      </c>
      <c r="B81" s="310">
        <v>2506.559</v>
      </c>
      <c r="C81" s="310">
        <v>6748.005</v>
      </c>
      <c r="D81" s="310">
        <v>36321.273610000004</v>
      </c>
      <c r="E81" s="310">
        <v>0</v>
      </c>
      <c r="F81" s="310">
        <v>45575.84</v>
      </c>
      <c r="G81" s="29">
        <v>0.05499753816934587</v>
      </c>
      <c r="H81" s="29">
        <v>0.14806101215029718</v>
      </c>
      <c r="I81" s="29">
        <v>0.7969413972402923</v>
      </c>
      <c r="J81" s="29">
        <v>0</v>
      </c>
    </row>
    <row r="82" spans="1:10" ht="15.75">
      <c r="A82" s="311" t="s">
        <v>362</v>
      </c>
      <c r="B82" s="310">
        <v>1800.907</v>
      </c>
      <c r="C82" s="310">
        <v>5162.143</v>
      </c>
      <c r="D82" s="310">
        <v>49762.72</v>
      </c>
      <c r="E82" s="310">
        <v>522.23975</v>
      </c>
      <c r="F82" s="310">
        <v>57248.014</v>
      </c>
      <c r="G82" s="29">
        <v>0.03145798210571986</v>
      </c>
      <c r="H82" s="29">
        <v>0.09017156472886552</v>
      </c>
      <c r="I82" s="29">
        <v>0.869247970768034</v>
      </c>
      <c r="J82" s="29">
        <v>0.009122408158997444</v>
      </c>
    </row>
    <row r="83" spans="1:10" ht="15.75">
      <c r="A83" s="311" t="s">
        <v>392</v>
      </c>
      <c r="B83" s="310">
        <v>3686.608</v>
      </c>
      <c r="C83" s="310">
        <v>10033.15</v>
      </c>
      <c r="D83" s="310">
        <v>70580.18311</v>
      </c>
      <c r="E83" s="310">
        <v>730.53283</v>
      </c>
      <c r="F83" s="310">
        <v>85030.48</v>
      </c>
      <c r="G83" s="29">
        <v>0.04335631176020646</v>
      </c>
      <c r="H83" s="29">
        <v>0.1179947472953228</v>
      </c>
      <c r="I83" s="29">
        <v>0.830057446576804</v>
      </c>
      <c r="J83" s="29">
        <v>0.008591423099105168</v>
      </c>
    </row>
    <row r="84" spans="1:10" ht="15.75">
      <c r="A84" s="311" t="s">
        <v>363</v>
      </c>
      <c r="B84" s="310">
        <v>1352.1064</v>
      </c>
      <c r="C84" s="310">
        <v>6478.704</v>
      </c>
      <c r="D84" s="310">
        <v>26036.38</v>
      </c>
      <c r="E84" s="310">
        <v>604.28582</v>
      </c>
      <c r="F84" s="310">
        <v>34471.47</v>
      </c>
      <c r="G84" s="29">
        <v>0.039223926336764865</v>
      </c>
      <c r="H84" s="29">
        <v>0.1879439432086882</v>
      </c>
      <c r="I84" s="29">
        <v>0.7553022833084867</v>
      </c>
      <c r="J84" s="29">
        <v>0.01753002758513054</v>
      </c>
    </row>
    <row r="85" spans="1:10" ht="15.75">
      <c r="A85" s="311" t="s">
        <v>393</v>
      </c>
      <c r="B85" s="310">
        <v>988.39018</v>
      </c>
      <c r="C85" s="310">
        <v>8725.168</v>
      </c>
      <c r="D85" s="310">
        <v>27589.73</v>
      </c>
      <c r="E85" s="310">
        <v>583.52412</v>
      </c>
      <c r="F85" s="310">
        <v>37886.81</v>
      </c>
      <c r="G85" s="29">
        <v>0.0260879757361467</v>
      </c>
      <c r="H85" s="29">
        <v>0.2302956622634632</v>
      </c>
      <c r="I85" s="29">
        <v>0.7282146477890327</v>
      </c>
      <c r="J85" s="29">
        <v>0.015401774918500663</v>
      </c>
    </row>
    <row r="86" spans="1:10" s="1" customFormat="1" ht="15.75">
      <c r="A86" s="309" t="s">
        <v>281</v>
      </c>
      <c r="B86" s="312">
        <v>2351.34</v>
      </c>
      <c r="C86" s="312">
        <v>30462.5</v>
      </c>
      <c r="D86" s="312">
        <v>23745.24336</v>
      </c>
      <c r="E86" s="312">
        <v>2451.815</v>
      </c>
      <c r="F86" s="312">
        <v>59010.9</v>
      </c>
      <c r="G86" s="313">
        <v>0.03984585898537389</v>
      </c>
      <c r="H86" s="313">
        <v>0.5162181901987599</v>
      </c>
      <c r="I86" s="313">
        <v>0.4023874124949797</v>
      </c>
      <c r="J86" s="313">
        <v>0.041548510529410665</v>
      </c>
    </row>
    <row r="87" spans="1:10" ht="15.75">
      <c r="A87" s="311" t="s">
        <v>364</v>
      </c>
      <c r="B87" s="310">
        <v>888.00547</v>
      </c>
      <c r="C87" s="310">
        <v>5834.4349</v>
      </c>
      <c r="D87" s="310">
        <v>14853.89</v>
      </c>
      <c r="E87" s="310">
        <v>730.66411</v>
      </c>
      <c r="F87" s="310">
        <v>22306.99</v>
      </c>
      <c r="G87" s="29">
        <v>0.039808395036712706</v>
      </c>
      <c r="H87" s="29">
        <v>0.2615518678225973</v>
      </c>
      <c r="I87" s="29">
        <v>0.6658849983794317</v>
      </c>
      <c r="J87" s="29">
        <v>0.03275493959516725</v>
      </c>
    </row>
    <row r="88" spans="1:10" ht="15.75">
      <c r="A88" s="311" t="s">
        <v>365</v>
      </c>
      <c r="B88" s="310">
        <v>2096.1875</v>
      </c>
      <c r="C88" s="310">
        <v>14893.83</v>
      </c>
      <c r="D88" s="310">
        <v>28075.83</v>
      </c>
      <c r="E88" s="310">
        <v>721.59737</v>
      </c>
      <c r="F88" s="310">
        <v>45787.44</v>
      </c>
      <c r="G88" s="29">
        <v>0.04578084077205452</v>
      </c>
      <c r="H88" s="29">
        <v>0.32528199873152985</v>
      </c>
      <c r="I88" s="29">
        <v>0.6131775438853974</v>
      </c>
      <c r="J88" s="29">
        <v>0.015759722972063954</v>
      </c>
    </row>
    <row r="89" spans="1:10" ht="15.75">
      <c r="A89" s="311" t="s">
        <v>366</v>
      </c>
      <c r="B89" s="310">
        <v>757.08514</v>
      </c>
      <c r="C89" s="310">
        <v>2705.428</v>
      </c>
      <c r="D89" s="310">
        <v>1516.3221520000002</v>
      </c>
      <c r="E89" s="310">
        <v>556.40238</v>
      </c>
      <c r="F89" s="310">
        <v>5535.238</v>
      </c>
      <c r="G89" s="29">
        <v>0.1367755352163719</v>
      </c>
      <c r="H89" s="29">
        <v>0.4887645300888597</v>
      </c>
      <c r="I89" s="29">
        <v>0.273939829145558</v>
      </c>
      <c r="J89" s="29">
        <v>0.10052004629249907</v>
      </c>
    </row>
    <row r="90" spans="1:10" ht="15.75">
      <c r="A90" s="311" t="s">
        <v>367</v>
      </c>
      <c r="B90" s="310">
        <v>41.161027</v>
      </c>
      <c r="C90" s="310">
        <v>266.68062</v>
      </c>
      <c r="D90" s="310">
        <v>5963.828</v>
      </c>
      <c r="E90" s="310">
        <v>87.615613</v>
      </c>
      <c r="F90" s="310">
        <v>6359.286</v>
      </c>
      <c r="G90" s="29">
        <v>0.0064725862305925535</v>
      </c>
      <c r="H90" s="29">
        <v>0.041935622961445665</v>
      </c>
      <c r="I90" s="29">
        <v>0.9378140879337712</v>
      </c>
      <c r="J90" s="29">
        <v>0.013777586508925688</v>
      </c>
    </row>
    <row r="91" spans="1:10" ht="15.75">
      <c r="A91" s="309" t="s">
        <v>2</v>
      </c>
      <c r="B91" s="310">
        <v>20926.19</v>
      </c>
      <c r="C91" s="310">
        <v>121095</v>
      </c>
      <c r="D91" s="310">
        <v>357318.416</v>
      </c>
      <c r="E91" s="310">
        <v>9524.227</v>
      </c>
      <c r="F91" s="310">
        <v>508863.8</v>
      </c>
      <c r="G91" s="29">
        <v>0.04112336149673056</v>
      </c>
      <c r="H91" s="29">
        <v>0.2379713392856792</v>
      </c>
      <c r="I91" s="29">
        <v>0.7021887113997891</v>
      </c>
      <c r="J91" s="29">
        <v>0.01871665266815993</v>
      </c>
    </row>
    <row r="92" ht="15.75">
      <c r="A92" s="7" t="s">
        <v>458</v>
      </c>
    </row>
    <row r="93" ht="15.75">
      <c r="A93" s="7"/>
    </row>
    <row r="94" spans="1:8" ht="15.75">
      <c r="A94" s="1" t="s">
        <v>56</v>
      </c>
      <c r="G94" s="112"/>
      <c r="H94" s="112"/>
    </row>
    <row r="95" spans="1:8" ht="15.75">
      <c r="A95" s="1"/>
      <c r="G95" s="112"/>
      <c r="H95" s="112"/>
    </row>
    <row r="96" spans="1:8" ht="15.75">
      <c r="A96" s="1" t="s">
        <v>252</v>
      </c>
      <c r="G96" s="112"/>
      <c r="H96" s="112"/>
    </row>
    <row r="97" spans="7:8" ht="15.75">
      <c r="G97" s="112"/>
      <c r="H97" s="112"/>
    </row>
    <row r="98" spans="1:9" ht="15.75">
      <c r="A98" s="379" t="s">
        <v>253</v>
      </c>
      <c r="B98" s="379"/>
      <c r="C98" s="379"/>
      <c r="D98" s="379"/>
      <c r="E98" s="379"/>
      <c r="F98" s="379"/>
      <c r="G98" s="379"/>
      <c r="H98" s="379"/>
      <c r="I98" s="379"/>
    </row>
    <row r="99" spans="1:9" ht="15.75">
      <c r="A99" s="379"/>
      <c r="B99" s="379"/>
      <c r="C99" s="379"/>
      <c r="D99" s="379"/>
      <c r="E99" s="379"/>
      <c r="F99" s="379"/>
      <c r="G99" s="379"/>
      <c r="H99" s="379"/>
      <c r="I99" s="379"/>
    </row>
    <row r="100" spans="7:8" ht="15.75">
      <c r="G100" s="112"/>
      <c r="H100" s="112"/>
    </row>
    <row r="101" spans="1:9" ht="15.75" customHeight="1">
      <c r="A101" s="380" t="s">
        <v>254</v>
      </c>
      <c r="B101" s="380"/>
      <c r="C101" s="380"/>
      <c r="D101" s="380"/>
      <c r="E101" s="380"/>
      <c r="F101" s="380"/>
      <c r="G101" s="380"/>
      <c r="H101" s="380"/>
      <c r="I101" s="380"/>
    </row>
    <row r="102" spans="1:9" ht="15.75">
      <c r="A102" s="380" t="s">
        <v>465</v>
      </c>
      <c r="B102" s="380"/>
      <c r="C102" s="380"/>
      <c r="D102" s="380"/>
      <c r="E102" s="380"/>
      <c r="F102" s="380"/>
      <c r="G102" s="380"/>
      <c r="H102" s="380"/>
      <c r="I102" s="380"/>
    </row>
    <row r="103" spans="1:9" ht="15.75">
      <c r="A103" s="380" t="s">
        <v>255</v>
      </c>
      <c r="B103" s="380"/>
      <c r="C103" s="380"/>
      <c r="D103" s="380"/>
      <c r="E103" s="380"/>
      <c r="F103" s="380"/>
      <c r="G103" s="380"/>
      <c r="H103" s="380"/>
      <c r="I103" s="380"/>
    </row>
    <row r="104" spans="1:9" s="1" customFormat="1" ht="47.25">
      <c r="A104" s="168" t="s">
        <v>15</v>
      </c>
      <c r="B104" s="167" t="s">
        <v>256</v>
      </c>
      <c r="C104" s="167" t="s">
        <v>249</v>
      </c>
      <c r="D104" s="167" t="s">
        <v>250</v>
      </c>
      <c r="E104" s="167" t="s">
        <v>257</v>
      </c>
      <c r="F104" s="167" t="s">
        <v>258</v>
      </c>
      <c r="G104" s="168" t="s">
        <v>374</v>
      </c>
      <c r="H104" s="168" t="s">
        <v>251</v>
      </c>
      <c r="I104" s="168" t="s">
        <v>259</v>
      </c>
    </row>
    <row r="105" spans="1:9" ht="15.75">
      <c r="A105" s="268" t="s">
        <v>356</v>
      </c>
      <c r="B105" s="164">
        <v>29748.8396</v>
      </c>
      <c r="C105" s="164">
        <v>2796.7544</v>
      </c>
      <c r="D105" s="164">
        <v>2156.639</v>
      </c>
      <c r="E105" s="164">
        <v>34702.233</v>
      </c>
      <c r="F105" s="169">
        <v>0.005769834409671038</v>
      </c>
      <c r="G105" s="164">
        <v>4789.9362</v>
      </c>
      <c r="H105" s="164">
        <v>228584.58690000002</v>
      </c>
      <c r="I105" s="169">
        <v>0.15181352982115698</v>
      </c>
    </row>
    <row r="106" spans="1:9" ht="15.75">
      <c r="A106" s="269" t="s">
        <v>357</v>
      </c>
      <c r="B106" s="165">
        <v>1713.0622</v>
      </c>
      <c r="C106" s="165">
        <v>94.7416</v>
      </c>
      <c r="D106" s="165">
        <v>822.4222</v>
      </c>
      <c r="E106" s="165">
        <v>2630.226</v>
      </c>
      <c r="F106" s="170">
        <v>0.0004373196526002064</v>
      </c>
      <c r="G106" s="165">
        <v>5240.1268</v>
      </c>
      <c r="H106" s="165">
        <v>847688.3523000001</v>
      </c>
      <c r="I106" s="170">
        <v>0.0031028219190030264</v>
      </c>
    </row>
    <row r="107" spans="1:9" ht="15.75">
      <c r="A107" s="269" t="s">
        <v>358</v>
      </c>
      <c r="B107" s="165">
        <v>6365.1452</v>
      </c>
      <c r="C107" s="165">
        <v>285.9923</v>
      </c>
      <c r="D107" s="165">
        <v>726.8613</v>
      </c>
      <c r="E107" s="165">
        <v>7377.998799999999</v>
      </c>
      <c r="F107" s="170">
        <v>0.001226717351322943</v>
      </c>
      <c r="G107" s="165">
        <v>19493.890799999997</v>
      </c>
      <c r="H107" s="165">
        <v>1021251.3948999998</v>
      </c>
      <c r="I107" s="170">
        <v>0.007224468761408593</v>
      </c>
    </row>
    <row r="108" spans="1:9" ht="15.75">
      <c r="A108" s="269" t="s">
        <v>359</v>
      </c>
      <c r="B108" s="165">
        <v>4216.7623</v>
      </c>
      <c r="C108" s="165">
        <v>30935.9631</v>
      </c>
      <c r="D108" s="165">
        <v>1180.0192</v>
      </c>
      <c r="E108" s="165">
        <v>36332.744600000005</v>
      </c>
      <c r="F108" s="170">
        <v>0.006040934598959947</v>
      </c>
      <c r="G108" s="165">
        <v>5184.351500000001</v>
      </c>
      <c r="H108" s="165">
        <v>334856.99239999993</v>
      </c>
      <c r="I108" s="170">
        <v>0.10850227238677192</v>
      </c>
    </row>
    <row r="109" spans="1:9" ht="15.75">
      <c r="A109" s="269" t="s">
        <v>466</v>
      </c>
      <c r="B109" s="165">
        <v>81386.195</v>
      </c>
      <c r="C109" s="165">
        <v>146039.9515</v>
      </c>
      <c r="D109" s="165">
        <v>6452.0419</v>
      </c>
      <c r="E109" s="165">
        <v>233878.1884</v>
      </c>
      <c r="F109" s="170">
        <v>0.03888621285845916</v>
      </c>
      <c r="G109" s="165">
        <v>31688.0236</v>
      </c>
      <c r="H109" s="165">
        <v>1251221.0383000001</v>
      </c>
      <c r="I109" s="170">
        <v>0.1869199615743066</v>
      </c>
    </row>
    <row r="110" spans="1:9" ht="15.75">
      <c r="A110" s="269" t="s">
        <v>361</v>
      </c>
      <c r="B110" s="165">
        <v>94699.216</v>
      </c>
      <c r="C110" s="165">
        <v>187892.8321</v>
      </c>
      <c r="D110" s="165">
        <v>19229.9058</v>
      </c>
      <c r="E110" s="165">
        <v>301821.9539</v>
      </c>
      <c r="F110" s="170">
        <v>0.05018301546204148</v>
      </c>
      <c r="G110" s="165">
        <v>57417.5618</v>
      </c>
      <c r="H110" s="165">
        <v>2919785.8626999995</v>
      </c>
      <c r="I110" s="170">
        <v>0.10337126354221664</v>
      </c>
    </row>
    <row r="111" spans="1:9" ht="15.75">
      <c r="A111" s="269" t="s">
        <v>390</v>
      </c>
      <c r="B111" s="165">
        <v>1490903.6895</v>
      </c>
      <c r="C111" s="165">
        <v>1094925.4204</v>
      </c>
      <c r="D111" s="165">
        <v>260228.4453</v>
      </c>
      <c r="E111" s="165">
        <v>2846057.5552</v>
      </c>
      <c r="F111" s="170">
        <v>0.4732053068140367</v>
      </c>
      <c r="G111" s="165">
        <v>2896294.2172</v>
      </c>
      <c r="H111" s="165">
        <v>83495216.114</v>
      </c>
      <c r="I111" s="170">
        <v>0.034086474503091796</v>
      </c>
    </row>
    <row r="112" spans="1:9" ht="15.75">
      <c r="A112" s="269" t="s">
        <v>467</v>
      </c>
      <c r="B112" s="165">
        <v>181256.5046</v>
      </c>
      <c r="C112" s="165">
        <v>367404.7471</v>
      </c>
      <c r="D112" s="165">
        <v>20823.1439</v>
      </c>
      <c r="E112" s="165">
        <v>569484.3955999999</v>
      </c>
      <c r="F112" s="170">
        <v>0.09468643304606922</v>
      </c>
      <c r="G112" s="165">
        <v>48830.0147</v>
      </c>
      <c r="H112" s="165">
        <v>1538135.5526000003</v>
      </c>
      <c r="I112" s="170">
        <v>0.3702433082944915</v>
      </c>
    </row>
    <row r="113" spans="1:9" ht="15.75">
      <c r="A113" s="269" t="s">
        <v>392</v>
      </c>
      <c r="B113" s="165">
        <v>272698.258</v>
      </c>
      <c r="C113" s="165">
        <v>318599.955</v>
      </c>
      <c r="D113" s="165">
        <v>38113.4874</v>
      </c>
      <c r="E113" s="165">
        <v>629411.7004</v>
      </c>
      <c r="F113" s="170">
        <v>0.10465036318606581</v>
      </c>
      <c r="G113" s="165">
        <v>172385.5954</v>
      </c>
      <c r="H113" s="165">
        <v>2256819.7010999997</v>
      </c>
      <c r="I113" s="170">
        <v>0.2788932142400288</v>
      </c>
    </row>
    <row r="114" spans="1:9" ht="15.75">
      <c r="A114" s="269" t="s">
        <v>363</v>
      </c>
      <c r="B114" s="165">
        <v>117733.2674</v>
      </c>
      <c r="C114" s="165">
        <v>42684.1245</v>
      </c>
      <c r="D114" s="165">
        <v>24125.0767</v>
      </c>
      <c r="E114" s="165">
        <v>184542.4686</v>
      </c>
      <c r="F114" s="170">
        <v>0.030683313243096404</v>
      </c>
      <c r="G114" s="165">
        <v>34295.3755</v>
      </c>
      <c r="H114" s="165">
        <v>584094.1043999998</v>
      </c>
      <c r="I114" s="170">
        <v>0.31594646686182176</v>
      </c>
    </row>
    <row r="115" spans="1:9" ht="15.75">
      <c r="A115" s="269" t="s">
        <v>393</v>
      </c>
      <c r="B115" s="165">
        <v>149141.6014</v>
      </c>
      <c r="C115" s="165">
        <v>43838.4986</v>
      </c>
      <c r="D115" s="165">
        <v>88715.5576</v>
      </c>
      <c r="E115" s="165">
        <v>281695.65760000004</v>
      </c>
      <c r="F115" s="170">
        <v>0.046836677578511766</v>
      </c>
      <c r="G115" s="165">
        <v>172562.725</v>
      </c>
      <c r="H115" s="165">
        <v>2668247.6699</v>
      </c>
      <c r="I115" s="170">
        <v>0.1055732797137821</v>
      </c>
    </row>
    <row r="116" spans="1:9" s="1" customFormat="1" ht="15.75">
      <c r="A116" s="270" t="s">
        <v>281</v>
      </c>
      <c r="B116" s="166">
        <v>238968.6141</v>
      </c>
      <c r="C116" s="166">
        <v>23277.1022</v>
      </c>
      <c r="D116" s="166">
        <v>38723.0044</v>
      </c>
      <c r="E116" s="166">
        <v>300968.7207</v>
      </c>
      <c r="F116" s="171">
        <v>0.0500411509809623</v>
      </c>
      <c r="G116" s="166">
        <v>128568.9207</v>
      </c>
      <c r="H116" s="166">
        <v>1761797.8468999998</v>
      </c>
      <c r="I116" s="171">
        <v>0.17083045096778524</v>
      </c>
    </row>
    <row r="117" spans="1:9" ht="15.75">
      <c r="A117" s="269" t="s">
        <v>364</v>
      </c>
      <c r="B117" s="165">
        <v>118848.3895</v>
      </c>
      <c r="C117" s="165">
        <v>14442.9408</v>
      </c>
      <c r="D117" s="165">
        <v>25438.4958</v>
      </c>
      <c r="E117" s="165">
        <v>158729.8261</v>
      </c>
      <c r="F117" s="170">
        <v>0.02639152392507076</v>
      </c>
      <c r="G117" s="165">
        <v>17162.0952</v>
      </c>
      <c r="H117" s="165">
        <v>569463.3119999999</v>
      </c>
      <c r="I117" s="170">
        <v>0.2787358250394189</v>
      </c>
    </row>
    <row r="118" spans="1:9" ht="15.75">
      <c r="A118" s="269" t="s">
        <v>365</v>
      </c>
      <c r="B118" s="165">
        <v>297245.3678</v>
      </c>
      <c r="C118" s="165">
        <v>23478.208</v>
      </c>
      <c r="D118" s="165">
        <v>14272.322</v>
      </c>
      <c r="E118" s="165">
        <v>334995.8978</v>
      </c>
      <c r="F118" s="170">
        <v>0.055698745905633285</v>
      </c>
      <c r="G118" s="165">
        <v>206449.44489999997</v>
      </c>
      <c r="H118" s="165">
        <v>2054385.0968</v>
      </c>
      <c r="I118" s="170">
        <v>0.16306382786839926</v>
      </c>
    </row>
    <row r="119" spans="1:9" ht="15.75">
      <c r="A119" s="269" t="s">
        <v>366</v>
      </c>
      <c r="B119" s="165">
        <v>12045.2722</v>
      </c>
      <c r="C119" s="165">
        <v>1800.9811</v>
      </c>
      <c r="D119" s="165">
        <v>1149.9235</v>
      </c>
      <c r="E119" s="165">
        <v>14996.176800000001</v>
      </c>
      <c r="F119" s="170">
        <v>0.0024933685654796485</v>
      </c>
      <c r="G119" s="165">
        <v>7613.2995</v>
      </c>
      <c r="H119" s="165">
        <v>181254.91870000004</v>
      </c>
      <c r="I119" s="170">
        <v>0.08273528193086215</v>
      </c>
    </row>
    <row r="120" spans="1:9" ht="15.75">
      <c r="A120" s="271" t="s">
        <v>367</v>
      </c>
      <c r="B120" s="165">
        <v>73402.4489</v>
      </c>
      <c r="C120" s="165">
        <v>908.4359</v>
      </c>
      <c r="D120" s="165">
        <v>2487.7964</v>
      </c>
      <c r="E120" s="165">
        <v>76798.6812</v>
      </c>
      <c r="F120" s="170">
        <v>0.012769082422019249</v>
      </c>
      <c r="G120" s="165">
        <v>28084.435599999997</v>
      </c>
      <c r="H120" s="172">
        <v>570743.1876000002</v>
      </c>
      <c r="I120" s="173">
        <v>0.13455908518670506</v>
      </c>
    </row>
    <row r="121" spans="1:9" ht="29.25" customHeight="1">
      <c r="A121" s="167" t="s">
        <v>468</v>
      </c>
      <c r="B121" s="266">
        <v>3170372.6337</v>
      </c>
      <c r="C121" s="266">
        <v>2299406.6486</v>
      </c>
      <c r="D121" s="266">
        <v>544645.1424</v>
      </c>
      <c r="E121" s="266">
        <v>6014424.4247</v>
      </c>
      <c r="F121" s="267">
        <v>1</v>
      </c>
      <c r="G121" s="266">
        <v>3836060.0144</v>
      </c>
      <c r="H121" s="266">
        <v>102283545.73149998</v>
      </c>
      <c r="I121" s="267">
        <v>0.058801485436261666</v>
      </c>
    </row>
    <row r="122" ht="15.75">
      <c r="A122" s="1" t="s">
        <v>469</v>
      </c>
    </row>
    <row r="123" spans="1:8" ht="15.75">
      <c r="A123" s="378" t="s">
        <v>375</v>
      </c>
      <c r="B123" s="378"/>
      <c r="C123" s="378"/>
      <c r="D123" s="378"/>
      <c r="E123" s="378"/>
      <c r="F123" s="378"/>
      <c r="G123" s="61"/>
      <c r="H123" s="61"/>
    </row>
    <row r="124" spans="1:8" ht="15.75">
      <c r="A124" s="61"/>
      <c r="B124" s="61"/>
      <c r="C124" s="61"/>
      <c r="D124" s="61"/>
      <c r="E124" s="61"/>
      <c r="F124" s="61"/>
      <c r="G124" s="61"/>
      <c r="H124" s="61"/>
    </row>
    <row r="125" spans="1:8" ht="15.75">
      <c r="A125" s="61"/>
      <c r="B125" s="61"/>
      <c r="C125" s="61"/>
      <c r="D125" s="61"/>
      <c r="E125" s="61"/>
      <c r="F125" s="61"/>
      <c r="G125" s="61"/>
      <c r="H125" s="61"/>
    </row>
    <row r="126" spans="1:8" ht="15.75">
      <c r="A126" s="61"/>
      <c r="B126" s="61"/>
      <c r="C126" s="61"/>
      <c r="D126" s="61"/>
      <c r="E126" s="61"/>
      <c r="F126" s="61"/>
      <c r="G126" s="61"/>
      <c r="H126" s="61"/>
    </row>
    <row r="127" spans="1:8" ht="15.75">
      <c r="A127" s="61"/>
      <c r="B127" s="61"/>
      <c r="C127" s="61"/>
      <c r="D127" s="61"/>
      <c r="E127" s="61"/>
      <c r="F127" s="61"/>
      <c r="G127" s="61"/>
      <c r="H127" s="61"/>
    </row>
    <row r="128" spans="1:8" ht="15.75">
      <c r="A128" s="61"/>
      <c r="B128" s="61"/>
      <c r="C128" s="61"/>
      <c r="D128" s="61"/>
      <c r="E128" s="61"/>
      <c r="F128" s="61"/>
      <c r="G128" s="61"/>
      <c r="H128" s="61"/>
    </row>
  </sheetData>
  <sheetProtection/>
  <mergeCells count="16">
    <mergeCell ref="A5:A6"/>
    <mergeCell ref="B5:E5"/>
    <mergeCell ref="F5:F6"/>
    <mergeCell ref="A72:J72"/>
    <mergeCell ref="A73:A74"/>
    <mergeCell ref="B73:F73"/>
    <mergeCell ref="G73:J73"/>
    <mergeCell ref="A51:A52"/>
    <mergeCell ref="B51:E51"/>
    <mergeCell ref="F51:H51"/>
    <mergeCell ref="I51:I52"/>
    <mergeCell ref="A123:F123"/>
    <mergeCell ref="A98:I99"/>
    <mergeCell ref="A103:I103"/>
    <mergeCell ref="A101:I101"/>
    <mergeCell ref="A102:I102"/>
  </mergeCells>
  <printOptions horizontalCentered="1"/>
  <pageMargins left="0.5905511811023623" right="0.5905511811023623" top="0.5905511811023623" bottom="0.5905511811023623" header="0.31496062992125984" footer="0.31496062992125984"/>
  <pageSetup horizontalDpi="600" verticalDpi="600" orientation="landscape" scale="49" r:id="rId1"/>
  <headerFooter>
    <oddHeader>&amp;R&amp;12Región de la Araucanía</oddHeader>
  </headerFooter>
  <rowBreaks count="3" manualBreakCount="3">
    <brk id="46" max="9" man="1"/>
    <brk id="92" max="9" man="1"/>
    <brk id="123" max="9" man="1"/>
  </rowBreaks>
</worksheet>
</file>

<file path=xl/worksheets/sheet3.xml><?xml version="1.0" encoding="utf-8"?>
<worksheet xmlns="http://schemas.openxmlformats.org/spreadsheetml/2006/main" xmlns:r="http://schemas.openxmlformats.org/officeDocument/2006/relationships">
  <dimension ref="A1:K28"/>
  <sheetViews>
    <sheetView showGridLines="0" view="pageBreakPreview" zoomScale="107" zoomScaleSheetLayoutView="107" zoomScalePageLayoutView="0" workbookViewId="0" topLeftCell="A4">
      <selection activeCell="F19" sqref="F19"/>
    </sheetView>
  </sheetViews>
  <sheetFormatPr defaultColWidth="11.421875" defaultRowHeight="15"/>
  <cols>
    <col min="1" max="1" width="16.00390625" style="260" customWidth="1"/>
    <col min="2" max="6" width="11.421875" style="260" customWidth="1"/>
    <col min="7" max="7" width="13.57421875" style="260" customWidth="1"/>
    <col min="8" max="16384" width="11.421875" style="260" customWidth="1"/>
  </cols>
  <sheetData>
    <row r="1" spans="1:11" s="58" customFormat="1" ht="37.5" customHeight="1">
      <c r="A1" s="391" t="s">
        <v>355</v>
      </c>
      <c r="B1" s="391"/>
      <c r="C1" s="391"/>
      <c r="D1" s="391"/>
      <c r="E1" s="391"/>
      <c r="F1" s="391"/>
      <c r="G1" s="391"/>
      <c r="H1" s="391"/>
      <c r="I1" s="391"/>
      <c r="J1" s="391"/>
      <c r="K1" s="391"/>
    </row>
    <row r="2" spans="1:7" s="58" customFormat="1" ht="21">
      <c r="A2" s="261"/>
      <c r="B2" s="330"/>
      <c r="C2" s="330"/>
      <c r="D2" s="330"/>
      <c r="E2" s="330"/>
      <c r="F2" s="330"/>
      <c r="G2" s="330"/>
    </row>
    <row r="3" spans="1:7" s="263" customFormat="1" ht="21">
      <c r="A3" s="262" t="s">
        <v>104</v>
      </c>
      <c r="B3" s="264"/>
      <c r="C3" s="264"/>
      <c r="D3" s="264"/>
      <c r="E3" s="264"/>
      <c r="F3" s="264"/>
      <c r="G3" s="264"/>
    </row>
    <row r="4" spans="2:7" s="58" customFormat="1" ht="21">
      <c r="B4" s="330"/>
      <c r="C4" s="330"/>
      <c r="D4" s="330"/>
      <c r="E4" s="330"/>
      <c r="F4" s="330"/>
      <c r="G4" s="330"/>
    </row>
    <row r="5" spans="1:11" ht="15">
      <c r="A5" s="390" t="s">
        <v>439</v>
      </c>
      <c r="B5" s="390"/>
      <c r="C5" s="390"/>
      <c r="D5" s="390"/>
      <c r="E5" s="390"/>
      <c r="G5" s="390" t="s">
        <v>440</v>
      </c>
      <c r="H5" s="390"/>
      <c r="I5" s="390"/>
      <c r="J5" s="390"/>
      <c r="K5" s="390"/>
    </row>
    <row r="6" spans="1:11" ht="15">
      <c r="A6" s="393" t="s">
        <v>15</v>
      </c>
      <c r="B6" s="390" t="s">
        <v>441</v>
      </c>
      <c r="C6" s="390"/>
      <c r="D6" s="390" t="s">
        <v>442</v>
      </c>
      <c r="E6" s="390"/>
      <c r="G6" s="393" t="s">
        <v>15</v>
      </c>
      <c r="H6" s="390" t="s">
        <v>441</v>
      </c>
      <c r="I6" s="390"/>
      <c r="J6" s="390" t="s">
        <v>442</v>
      </c>
      <c r="K6" s="390"/>
    </row>
    <row r="7" spans="1:11" ht="15">
      <c r="A7" s="393"/>
      <c r="B7" s="331" t="s">
        <v>319</v>
      </c>
      <c r="C7" s="331" t="s">
        <v>16</v>
      </c>
      <c r="D7" s="331" t="s">
        <v>319</v>
      </c>
      <c r="E7" s="331" t="s">
        <v>16</v>
      </c>
      <c r="G7" s="393"/>
      <c r="H7" s="331" t="s">
        <v>319</v>
      </c>
      <c r="I7" s="331" t="s">
        <v>16</v>
      </c>
      <c r="J7" s="331" t="s">
        <v>319</v>
      </c>
      <c r="K7" s="331" t="s">
        <v>16</v>
      </c>
    </row>
    <row r="8" spans="1:11" ht="15">
      <c r="A8" s="332" t="s">
        <v>356</v>
      </c>
      <c r="B8" s="333">
        <v>7.32</v>
      </c>
      <c r="C8" s="333">
        <v>18.7</v>
      </c>
      <c r="D8" s="333">
        <v>17.94</v>
      </c>
      <c r="E8" s="333">
        <v>59.25</v>
      </c>
      <c r="G8" s="332" t="s">
        <v>356</v>
      </c>
      <c r="H8" s="333">
        <v>8.4</v>
      </c>
      <c r="I8" s="333">
        <v>16.4</v>
      </c>
      <c r="J8" s="333">
        <v>21.59</v>
      </c>
      <c r="K8" s="333">
        <v>55.56</v>
      </c>
    </row>
    <row r="9" spans="1:11" ht="15">
      <c r="A9" s="332" t="s">
        <v>357</v>
      </c>
      <c r="B9" s="333">
        <v>5.76</v>
      </c>
      <c r="C9" s="333">
        <v>16.6</v>
      </c>
      <c r="D9" s="333">
        <v>22.72</v>
      </c>
      <c r="E9" s="333">
        <v>59.52</v>
      </c>
      <c r="G9" s="332" t="s">
        <v>357</v>
      </c>
      <c r="H9" s="333">
        <v>6.04</v>
      </c>
      <c r="I9" s="333">
        <v>11.04</v>
      </c>
      <c r="J9" s="333">
        <v>23.04</v>
      </c>
      <c r="K9" s="333">
        <v>47.66</v>
      </c>
    </row>
    <row r="10" spans="1:11" ht="15">
      <c r="A10" s="334" t="s">
        <v>358</v>
      </c>
      <c r="B10" s="333">
        <v>5.09</v>
      </c>
      <c r="C10" s="333">
        <v>7.6</v>
      </c>
      <c r="D10" s="333">
        <v>16.17</v>
      </c>
      <c r="E10" s="333">
        <v>33.71</v>
      </c>
      <c r="G10" s="334" t="s">
        <v>358</v>
      </c>
      <c r="H10" s="333">
        <v>4.9</v>
      </c>
      <c r="I10" s="333">
        <v>7.06</v>
      </c>
      <c r="J10" s="333">
        <v>15.86</v>
      </c>
      <c r="K10" s="333">
        <v>21.73</v>
      </c>
    </row>
    <row r="11" spans="1:11" ht="15">
      <c r="A11" s="334" t="s">
        <v>359</v>
      </c>
      <c r="B11" s="333">
        <v>7.68</v>
      </c>
      <c r="C11" s="333">
        <v>10.49</v>
      </c>
      <c r="D11" s="333">
        <v>22.29</v>
      </c>
      <c r="E11" s="333">
        <v>32.74</v>
      </c>
      <c r="G11" s="334" t="s">
        <v>359</v>
      </c>
      <c r="H11" s="333">
        <v>5.9</v>
      </c>
      <c r="I11" s="333">
        <v>10.01</v>
      </c>
      <c r="J11" s="333">
        <v>23.4</v>
      </c>
      <c r="K11" s="333">
        <v>22.97</v>
      </c>
    </row>
    <row r="12" spans="1:11" ht="15">
      <c r="A12" s="332" t="s">
        <v>360</v>
      </c>
      <c r="B12" s="333">
        <v>10.55</v>
      </c>
      <c r="C12" s="333">
        <v>17.97</v>
      </c>
      <c r="D12" s="333">
        <v>18.94</v>
      </c>
      <c r="E12" s="333">
        <v>39.04</v>
      </c>
      <c r="G12" s="332" t="s">
        <v>360</v>
      </c>
      <c r="H12" s="333">
        <v>10.5</v>
      </c>
      <c r="I12" s="333">
        <v>15.6</v>
      </c>
      <c r="J12" s="333">
        <v>20.3</v>
      </c>
      <c r="K12" s="333">
        <v>28.68</v>
      </c>
    </row>
    <row r="13" spans="1:11" ht="15">
      <c r="A13" s="332" t="s">
        <v>361</v>
      </c>
      <c r="B13" s="333">
        <v>6.73</v>
      </c>
      <c r="C13" s="333">
        <v>11.1</v>
      </c>
      <c r="D13" s="333">
        <v>17.94</v>
      </c>
      <c r="E13" s="333">
        <v>30.41</v>
      </c>
      <c r="G13" s="332" t="s">
        <v>361</v>
      </c>
      <c r="H13" s="333">
        <v>6.65</v>
      </c>
      <c r="I13" s="333">
        <v>8.17</v>
      </c>
      <c r="J13" s="333">
        <v>16.85</v>
      </c>
      <c r="K13" s="333">
        <v>24</v>
      </c>
    </row>
    <row r="14" spans="1:11" ht="15">
      <c r="A14" s="332" t="s">
        <v>390</v>
      </c>
      <c r="B14" s="333">
        <v>5.4</v>
      </c>
      <c r="C14" s="333">
        <v>4.64</v>
      </c>
      <c r="D14" s="333">
        <v>19.61</v>
      </c>
      <c r="E14" s="333">
        <v>30.08</v>
      </c>
      <c r="G14" s="332" t="s">
        <v>390</v>
      </c>
      <c r="H14" s="333">
        <v>5.3</v>
      </c>
      <c r="I14" s="333">
        <v>6.59</v>
      </c>
      <c r="J14" s="333">
        <v>19.77</v>
      </c>
      <c r="K14" s="333">
        <v>25.67</v>
      </c>
    </row>
    <row r="15" spans="1:11" ht="15">
      <c r="A15" s="332" t="s">
        <v>362</v>
      </c>
      <c r="B15" s="333">
        <v>9.55</v>
      </c>
      <c r="C15" s="333">
        <v>11.4</v>
      </c>
      <c r="D15" s="333">
        <v>15.47</v>
      </c>
      <c r="E15" s="333">
        <v>26.14</v>
      </c>
      <c r="G15" s="332" t="s">
        <v>362</v>
      </c>
      <c r="H15" s="333">
        <v>10.1</v>
      </c>
      <c r="I15" s="333">
        <v>10.06</v>
      </c>
      <c r="J15" s="333">
        <v>15.1</v>
      </c>
      <c r="K15" s="333">
        <v>21.35</v>
      </c>
    </row>
    <row r="16" spans="1:11" ht="15">
      <c r="A16" s="334" t="s">
        <v>392</v>
      </c>
      <c r="B16" s="333">
        <v>10.76</v>
      </c>
      <c r="C16" s="333">
        <v>16.8</v>
      </c>
      <c r="D16" s="333">
        <v>17.78</v>
      </c>
      <c r="E16" s="333">
        <v>32.43</v>
      </c>
      <c r="G16" s="334" t="s">
        <v>392</v>
      </c>
      <c r="H16" s="333">
        <v>8.8</v>
      </c>
      <c r="I16" s="333">
        <v>16.1</v>
      </c>
      <c r="J16" s="333">
        <v>17.6</v>
      </c>
      <c r="K16" s="333">
        <v>26.78</v>
      </c>
    </row>
    <row r="17" spans="1:11" ht="15">
      <c r="A17" s="332" t="s">
        <v>363</v>
      </c>
      <c r="B17" s="333">
        <v>13.02</v>
      </c>
      <c r="C17" s="333">
        <v>23.6</v>
      </c>
      <c r="D17" s="333">
        <v>18.97</v>
      </c>
      <c r="E17" s="333">
        <v>38.05</v>
      </c>
      <c r="G17" s="332" t="s">
        <v>363</v>
      </c>
      <c r="H17" s="333">
        <v>11.56</v>
      </c>
      <c r="I17" s="333">
        <v>18.75</v>
      </c>
      <c r="J17" s="333">
        <v>17.1</v>
      </c>
      <c r="K17" s="333">
        <v>28.88</v>
      </c>
    </row>
    <row r="18" spans="1:11" ht="15">
      <c r="A18" s="334" t="s">
        <v>393</v>
      </c>
      <c r="B18" s="333">
        <v>11.33</v>
      </c>
      <c r="C18" s="333">
        <v>19.8</v>
      </c>
      <c r="D18" s="333">
        <v>15.17</v>
      </c>
      <c r="E18" s="333">
        <v>34.15</v>
      </c>
      <c r="G18" s="334" t="s">
        <v>393</v>
      </c>
      <c r="H18" s="333">
        <v>10.97</v>
      </c>
      <c r="I18" s="333">
        <v>15.1</v>
      </c>
      <c r="J18" s="333">
        <v>15.02</v>
      </c>
      <c r="K18" s="333">
        <v>22.24</v>
      </c>
    </row>
    <row r="19" spans="1:11" ht="15">
      <c r="A19" s="337" t="s">
        <v>281</v>
      </c>
      <c r="B19" s="338">
        <v>12.01</v>
      </c>
      <c r="C19" s="338">
        <v>28.01</v>
      </c>
      <c r="D19" s="338">
        <v>16.44</v>
      </c>
      <c r="E19" s="338">
        <v>54.17</v>
      </c>
      <c r="F19" s="339"/>
      <c r="G19" s="337" t="s">
        <v>281</v>
      </c>
      <c r="H19" s="338">
        <v>10.4</v>
      </c>
      <c r="I19" s="338">
        <v>20.6</v>
      </c>
      <c r="J19" s="338">
        <v>16.1</v>
      </c>
      <c r="K19" s="338">
        <v>34.91</v>
      </c>
    </row>
    <row r="20" spans="1:11" ht="15">
      <c r="A20" s="332" t="s">
        <v>364</v>
      </c>
      <c r="B20" s="333">
        <v>10.62</v>
      </c>
      <c r="C20" s="333">
        <v>15.4</v>
      </c>
      <c r="D20" s="333">
        <v>14.69</v>
      </c>
      <c r="E20" s="333">
        <v>39.22</v>
      </c>
      <c r="G20" s="332" t="s">
        <v>364</v>
      </c>
      <c r="H20" s="333">
        <v>7.5</v>
      </c>
      <c r="I20" s="333">
        <v>15.4</v>
      </c>
      <c r="J20" s="333">
        <v>13.7</v>
      </c>
      <c r="K20" s="333">
        <v>28.3</v>
      </c>
    </row>
    <row r="21" spans="1:11" ht="15">
      <c r="A21" s="334" t="s">
        <v>365</v>
      </c>
      <c r="B21" s="333">
        <v>9.58</v>
      </c>
      <c r="C21" s="333">
        <v>16.95</v>
      </c>
      <c r="D21" s="333">
        <v>17.8</v>
      </c>
      <c r="E21" s="333">
        <v>44.7</v>
      </c>
      <c r="G21" s="334" t="s">
        <v>365</v>
      </c>
      <c r="H21" s="333">
        <v>10.2</v>
      </c>
      <c r="I21" s="333">
        <v>13.15</v>
      </c>
      <c r="J21" s="333">
        <v>21.45</v>
      </c>
      <c r="K21" s="333">
        <v>29.55</v>
      </c>
    </row>
    <row r="22" spans="1:11" ht="15">
      <c r="A22" s="334" t="s">
        <v>366</v>
      </c>
      <c r="B22" s="333">
        <v>4.42</v>
      </c>
      <c r="C22" s="333">
        <v>5.88</v>
      </c>
      <c r="D22" s="333">
        <v>16.85</v>
      </c>
      <c r="E22" s="333">
        <v>34.42</v>
      </c>
      <c r="G22" s="334" t="s">
        <v>366</v>
      </c>
      <c r="H22" s="333">
        <v>2.97</v>
      </c>
      <c r="I22" s="333">
        <v>7.8</v>
      </c>
      <c r="J22" s="333">
        <v>18.8</v>
      </c>
      <c r="K22" s="333">
        <v>19.31</v>
      </c>
    </row>
    <row r="23" spans="1:11" ht="15">
      <c r="A23" s="334" t="s">
        <v>367</v>
      </c>
      <c r="B23" s="333">
        <v>2.11</v>
      </c>
      <c r="C23" s="333">
        <v>2.5</v>
      </c>
      <c r="D23" s="333">
        <v>10.24</v>
      </c>
      <c r="E23" s="333">
        <v>23.05</v>
      </c>
      <c r="G23" s="334" t="s">
        <v>367</v>
      </c>
      <c r="H23" s="333">
        <v>2.2</v>
      </c>
      <c r="I23" s="333">
        <v>1.8</v>
      </c>
      <c r="J23" s="333">
        <v>10.5</v>
      </c>
      <c r="K23" s="333">
        <v>12.08</v>
      </c>
    </row>
    <row r="24" spans="1:11" ht="15">
      <c r="A24" s="335" t="s">
        <v>443</v>
      </c>
      <c r="B24" s="331">
        <v>7.4</v>
      </c>
      <c r="C24" s="336">
        <v>16.5</v>
      </c>
      <c r="D24" s="336">
        <v>18.28</v>
      </c>
      <c r="E24" s="336">
        <v>37.42</v>
      </c>
      <c r="G24" s="335" t="s">
        <v>443</v>
      </c>
      <c r="H24" s="331">
        <v>6.8</v>
      </c>
      <c r="I24" s="336">
        <v>13.8</v>
      </c>
      <c r="J24" s="336">
        <v>18.6</v>
      </c>
      <c r="K24" s="336">
        <v>26.8</v>
      </c>
    </row>
    <row r="25" spans="1:7" ht="15">
      <c r="A25" s="260" t="s">
        <v>444</v>
      </c>
      <c r="G25" s="260" t="s">
        <v>444</v>
      </c>
    </row>
    <row r="27" spans="1:11" ht="33" customHeight="1">
      <c r="A27" s="392" t="s">
        <v>445</v>
      </c>
      <c r="B27" s="392"/>
      <c r="C27" s="392"/>
      <c r="D27" s="392"/>
      <c r="E27" s="392"/>
      <c r="F27" s="392"/>
      <c r="G27" s="392"/>
      <c r="H27" s="392"/>
      <c r="I27" s="392"/>
      <c r="J27" s="392"/>
      <c r="K27" s="392"/>
    </row>
    <row r="28" spans="1:11" ht="35.25" customHeight="1">
      <c r="A28" s="392" t="s">
        <v>446</v>
      </c>
      <c r="B28" s="392"/>
      <c r="C28" s="392"/>
      <c r="D28" s="392"/>
      <c r="E28" s="392"/>
      <c r="F28" s="392"/>
      <c r="G28" s="392"/>
      <c r="H28" s="392"/>
      <c r="I28" s="392"/>
      <c r="J28" s="392"/>
      <c r="K28" s="392"/>
    </row>
  </sheetData>
  <sheetProtection/>
  <mergeCells count="11">
    <mergeCell ref="H6:I6"/>
    <mergeCell ref="J6:K6"/>
    <mergeCell ref="A1:K1"/>
    <mergeCell ref="A5:E5"/>
    <mergeCell ref="G5:K5"/>
    <mergeCell ref="A27:K27"/>
    <mergeCell ref="A28:K28"/>
    <mergeCell ref="A6:A7"/>
    <mergeCell ref="B6:C6"/>
    <mergeCell ref="D6:E6"/>
    <mergeCell ref="G6:G7"/>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&amp;RRegión de la Araucanía</oddHeader>
  </headerFooter>
</worksheet>
</file>

<file path=xl/worksheets/sheet4.xml><?xml version="1.0" encoding="utf-8"?>
<worksheet xmlns="http://schemas.openxmlformats.org/spreadsheetml/2006/main" xmlns:r="http://schemas.openxmlformats.org/officeDocument/2006/relationships">
  <dimension ref="A1:I16"/>
  <sheetViews>
    <sheetView zoomScalePageLayoutView="0" workbookViewId="0" topLeftCell="A1">
      <selection activeCell="A1" sqref="A1:F1"/>
    </sheetView>
  </sheetViews>
  <sheetFormatPr defaultColWidth="11.57421875" defaultRowHeight="15"/>
  <cols>
    <col min="1" max="16384" width="11.57421875" style="260" customWidth="1"/>
  </cols>
  <sheetData>
    <row r="1" spans="1:6" ht="15" customHeight="1">
      <c r="A1" s="395" t="s">
        <v>416</v>
      </c>
      <c r="B1" s="395"/>
      <c r="C1" s="395"/>
      <c r="D1" s="395"/>
      <c r="E1" s="395"/>
      <c r="F1" s="395"/>
    </row>
    <row r="3" ht="15">
      <c r="A3" s="323" t="s">
        <v>417</v>
      </c>
    </row>
    <row r="4" ht="15">
      <c r="A4" s="323"/>
    </row>
    <row r="5" spans="1:9" ht="15">
      <c r="A5" s="324" t="s">
        <v>422</v>
      </c>
      <c r="I5" s="325"/>
    </row>
    <row r="6" ht="15">
      <c r="A6" s="326" t="s">
        <v>418</v>
      </c>
    </row>
    <row r="7" ht="18">
      <c r="A7" s="327" t="s">
        <v>423</v>
      </c>
    </row>
    <row r="8" ht="18">
      <c r="A8" s="327" t="s">
        <v>424</v>
      </c>
    </row>
    <row r="9" ht="18">
      <c r="A9" s="327" t="s">
        <v>425</v>
      </c>
    </row>
    <row r="10" ht="15">
      <c r="A10" s="327" t="s">
        <v>419</v>
      </c>
    </row>
    <row r="11" ht="15">
      <c r="A11" s="326" t="s">
        <v>420</v>
      </c>
    </row>
    <row r="12" spans="1:7" ht="42" customHeight="1">
      <c r="A12" s="394" t="s">
        <v>426</v>
      </c>
      <c r="B12" s="394"/>
      <c r="C12" s="394"/>
      <c r="D12" s="394"/>
      <c r="E12" s="394"/>
      <c r="F12" s="394"/>
      <c r="G12" s="394"/>
    </row>
    <row r="13" spans="1:7" ht="18">
      <c r="A13" s="326" t="s">
        <v>428</v>
      </c>
      <c r="B13" s="329"/>
      <c r="C13" s="329"/>
      <c r="D13" s="329"/>
      <c r="E13" s="329"/>
      <c r="F13" s="329"/>
      <c r="G13" s="329"/>
    </row>
    <row r="14" spans="1:7" ht="42" customHeight="1">
      <c r="A14" s="394" t="s">
        <v>427</v>
      </c>
      <c r="B14" s="394"/>
      <c r="C14" s="394"/>
      <c r="D14" s="394"/>
      <c r="E14" s="394"/>
      <c r="F14" s="394"/>
      <c r="G14" s="394"/>
    </row>
    <row r="15" spans="1:7" ht="42" customHeight="1">
      <c r="A15" s="328"/>
      <c r="B15" s="328"/>
      <c r="C15" s="328"/>
      <c r="D15" s="328"/>
      <c r="E15" s="328"/>
      <c r="F15" s="328"/>
      <c r="G15" s="328"/>
    </row>
    <row r="16" ht="15">
      <c r="A16" s="260" t="s">
        <v>421</v>
      </c>
    </row>
    <row r="17" s="323" customFormat="1" ht="15"/>
  </sheetData>
  <sheetProtection/>
  <mergeCells count="3">
    <mergeCell ref="A12:G12"/>
    <mergeCell ref="A14:G14"/>
    <mergeCell ref="A1:F1"/>
  </mergeCells>
  <printOptions/>
  <pageMargins left="0.7086614173228347" right="0.7086614173228347" top="0.7480314960629921" bottom="0.7480314960629921" header="0.31496062992125984" footer="0.31496062992125984"/>
  <pageSetup horizontalDpi="600" verticalDpi="600" orientation="portrait" scale="97" r:id="rId1"/>
</worksheet>
</file>

<file path=xl/worksheets/sheet5.xml><?xml version="1.0" encoding="utf-8"?>
<worksheet xmlns="http://schemas.openxmlformats.org/spreadsheetml/2006/main" xmlns:r="http://schemas.openxmlformats.org/officeDocument/2006/relationships">
  <dimension ref="A1:Y60"/>
  <sheetViews>
    <sheetView showGridLines="0" view="pageBreakPreview" zoomScaleSheetLayoutView="100" zoomScalePageLayoutView="0" workbookViewId="0" topLeftCell="A1">
      <selection activeCell="A1" sqref="A1"/>
    </sheetView>
  </sheetViews>
  <sheetFormatPr defaultColWidth="11.421875" defaultRowHeight="15"/>
  <cols>
    <col min="1" max="1" width="15.421875" style="10" customWidth="1"/>
    <col min="2" max="2" width="11.421875" style="10" customWidth="1"/>
    <col min="3" max="3" width="12.7109375" style="10" customWidth="1"/>
    <col min="4" max="4" width="12.57421875" style="10" customWidth="1"/>
    <col min="5" max="5" width="11.140625" style="10" customWidth="1"/>
    <col min="6" max="7" width="7.7109375" style="10" customWidth="1"/>
    <col min="8" max="8" width="10.7109375" style="10" customWidth="1"/>
    <col min="9" max="9" width="9.8515625" style="10" customWidth="1"/>
    <col min="10" max="14" width="11.421875" style="10" customWidth="1"/>
    <col min="15" max="15" width="12.8515625" style="10" bestFit="1" customWidth="1"/>
    <col min="16" max="16384" width="11.421875" style="10" customWidth="1"/>
  </cols>
  <sheetData>
    <row r="1" ht="12.75">
      <c r="A1" s="9" t="s">
        <v>60</v>
      </c>
    </row>
    <row r="2" ht="12.75">
      <c r="A2" s="9"/>
    </row>
    <row r="3" spans="1:8" ht="12.75" customHeight="1">
      <c r="A3" s="397" t="s">
        <v>324</v>
      </c>
      <c r="B3" s="397"/>
      <c r="C3" s="397"/>
      <c r="D3" s="397"/>
      <c r="E3" s="397"/>
      <c r="F3" s="397"/>
      <c r="G3" s="397"/>
      <c r="H3" s="397"/>
    </row>
    <row r="4" spans="1:8" ht="12.75">
      <c r="A4" s="397"/>
      <c r="B4" s="397"/>
      <c r="C4" s="397"/>
      <c r="D4" s="397"/>
      <c r="E4" s="397"/>
      <c r="F4" s="397"/>
      <c r="G4" s="397"/>
      <c r="H4" s="397"/>
    </row>
    <row r="5" spans="1:8" ht="12.75">
      <c r="A5" s="397"/>
      <c r="B5" s="397"/>
      <c r="C5" s="397"/>
      <c r="D5" s="397"/>
      <c r="E5" s="397"/>
      <c r="F5" s="397"/>
      <c r="G5" s="397"/>
      <c r="H5" s="397"/>
    </row>
    <row r="6" spans="1:8" ht="12.75">
      <c r="A6" s="397"/>
      <c r="B6" s="397"/>
      <c r="C6" s="397"/>
      <c r="D6" s="397"/>
      <c r="E6" s="397"/>
      <c r="F6" s="397"/>
      <c r="G6" s="397"/>
      <c r="H6" s="397"/>
    </row>
    <row r="7" spans="1:8" ht="12.75">
      <c r="A7" s="397"/>
      <c r="B7" s="397"/>
      <c r="C7" s="397"/>
      <c r="D7" s="397"/>
      <c r="E7" s="397"/>
      <c r="F7" s="397"/>
      <c r="G7" s="397"/>
      <c r="H7" s="397"/>
    </row>
    <row r="8" spans="1:8" ht="12.75">
      <c r="A8" s="397"/>
      <c r="B8" s="397"/>
      <c r="C8" s="397"/>
      <c r="D8" s="397"/>
      <c r="E8" s="397"/>
      <c r="F8" s="397"/>
      <c r="G8" s="397"/>
      <c r="H8" s="397"/>
    </row>
    <row r="9" spans="1:8" ht="12.75">
      <c r="A9" s="397"/>
      <c r="B9" s="397"/>
      <c r="C9" s="397"/>
      <c r="D9" s="397"/>
      <c r="E9" s="397"/>
      <c r="F9" s="397"/>
      <c r="G9" s="397"/>
      <c r="H9" s="397"/>
    </row>
    <row r="10" spans="6:7" ht="12.75">
      <c r="F10" s="11"/>
      <c r="G10" s="11"/>
    </row>
    <row r="11" spans="1:9" ht="38.25">
      <c r="A11" s="219" t="s">
        <v>0</v>
      </c>
      <c r="B11" s="219" t="s">
        <v>1</v>
      </c>
      <c r="C11" s="12" t="s">
        <v>4</v>
      </c>
      <c r="D11" s="12" t="s">
        <v>3</v>
      </c>
      <c r="E11" s="12" t="s">
        <v>5</v>
      </c>
      <c r="F11" s="410" t="s">
        <v>325</v>
      </c>
      <c r="G11" s="410"/>
      <c r="H11" s="242" t="s">
        <v>369</v>
      </c>
      <c r="I11" s="265" t="s">
        <v>370</v>
      </c>
    </row>
    <row r="12" spans="1:9" ht="12.75">
      <c r="A12" s="411">
        <v>31842.3</v>
      </c>
      <c r="B12" s="411">
        <v>4.21</v>
      </c>
      <c r="C12" s="413">
        <v>957224</v>
      </c>
      <c r="D12" s="399">
        <v>5.4</v>
      </c>
      <c r="E12" s="399">
        <f>+C12/A12</f>
        <v>30.06139631873326</v>
      </c>
      <c r="F12" s="13">
        <v>51.4</v>
      </c>
      <c r="G12" s="14" t="s">
        <v>62</v>
      </c>
      <c r="H12" s="396">
        <v>29.1</v>
      </c>
      <c r="I12" s="396">
        <v>65</v>
      </c>
    </row>
    <row r="13" spans="1:9" ht="12.75">
      <c r="A13" s="412"/>
      <c r="B13" s="412"/>
      <c r="C13" s="414"/>
      <c r="D13" s="400"/>
      <c r="E13" s="400"/>
      <c r="F13" s="15">
        <v>48.6</v>
      </c>
      <c r="G13" s="16" t="s">
        <v>326</v>
      </c>
      <c r="H13" s="396"/>
      <c r="I13" s="396"/>
    </row>
    <row r="14" spans="1:7" ht="12.75">
      <c r="A14" s="17" t="s">
        <v>232</v>
      </c>
      <c r="F14" s="18"/>
      <c r="G14" s="18"/>
    </row>
    <row r="15" spans="1:8" ht="12.75" customHeight="1">
      <c r="A15" s="401" t="s">
        <v>327</v>
      </c>
      <c r="B15" s="401"/>
      <c r="C15" s="401"/>
      <c r="D15" s="401"/>
      <c r="E15" s="401"/>
      <c r="F15" s="401"/>
      <c r="G15" s="401"/>
      <c r="H15" s="401"/>
    </row>
    <row r="16" spans="5:6" ht="12.75">
      <c r="E16" s="221"/>
      <c r="F16" s="19"/>
    </row>
    <row r="17" spans="1:12" ht="24" customHeight="1">
      <c r="A17" s="406" t="s">
        <v>371</v>
      </c>
      <c r="B17" s="406"/>
      <c r="C17" s="406"/>
      <c r="D17" s="406"/>
      <c r="E17" s="406"/>
      <c r="F17" s="406"/>
      <c r="G17" s="406"/>
      <c r="H17" s="406"/>
      <c r="K17" s="402"/>
      <c r="L17" s="402"/>
    </row>
    <row r="18" spans="1:12" ht="27.75" customHeight="1">
      <c r="A18" s="406" t="s">
        <v>372</v>
      </c>
      <c r="B18" s="406"/>
      <c r="C18" s="406"/>
      <c r="D18" s="406"/>
      <c r="E18" s="406"/>
      <c r="F18" s="406"/>
      <c r="G18" s="406"/>
      <c r="H18" s="406"/>
      <c r="K18" s="120"/>
      <c r="L18" s="120"/>
    </row>
    <row r="19" spans="1:12" ht="12.75" customHeight="1">
      <c r="A19" s="9" t="s">
        <v>59</v>
      </c>
      <c r="F19" s="19"/>
      <c r="K19" s="120"/>
      <c r="L19" s="120"/>
    </row>
    <row r="20" spans="1:12" ht="12.75">
      <c r="A20" s="9"/>
      <c r="F20" s="19"/>
      <c r="K20" s="120"/>
      <c r="L20" s="120"/>
    </row>
    <row r="21" spans="1:12" ht="12.75">
      <c r="A21" s="397" t="s">
        <v>272</v>
      </c>
      <c r="B21" s="397"/>
      <c r="C21" s="397"/>
      <c r="D21" s="397"/>
      <c r="E21" s="397"/>
      <c r="F21" s="397"/>
      <c r="G21" s="397"/>
      <c r="H21" s="397"/>
      <c r="K21" s="163"/>
      <c r="L21" s="163"/>
    </row>
    <row r="22" spans="1:12" ht="12.75">
      <c r="A22" s="397"/>
      <c r="B22" s="397"/>
      <c r="C22" s="397"/>
      <c r="D22" s="397"/>
      <c r="E22" s="397"/>
      <c r="F22" s="397"/>
      <c r="G22" s="397"/>
      <c r="H22" s="397"/>
      <c r="K22" s="120"/>
      <c r="L22" s="120"/>
    </row>
    <row r="23" spans="1:12" ht="12.75">
      <c r="A23" s="397"/>
      <c r="B23" s="397"/>
      <c r="C23" s="397"/>
      <c r="D23" s="397"/>
      <c r="E23" s="397"/>
      <c r="F23" s="397"/>
      <c r="G23" s="397"/>
      <c r="H23" s="397"/>
      <c r="K23" s="120"/>
      <c r="L23" s="120"/>
    </row>
    <row r="24" spans="1:12" ht="12.75">
      <c r="A24" s="397"/>
      <c r="B24" s="397"/>
      <c r="C24" s="397"/>
      <c r="D24" s="397"/>
      <c r="E24" s="397"/>
      <c r="F24" s="397"/>
      <c r="G24" s="397"/>
      <c r="H24" s="397"/>
      <c r="K24" s="120"/>
      <c r="L24" s="120"/>
    </row>
    <row r="25" spans="1:12" ht="12.75">
      <c r="A25" s="397"/>
      <c r="B25" s="397"/>
      <c r="C25" s="397"/>
      <c r="D25" s="397"/>
      <c r="E25" s="397"/>
      <c r="F25" s="397"/>
      <c r="G25" s="397"/>
      <c r="H25" s="397"/>
      <c r="K25" s="120"/>
      <c r="L25" s="120"/>
    </row>
    <row r="26" spans="1:25" ht="12.75">
      <c r="A26" s="397"/>
      <c r="B26" s="397"/>
      <c r="C26" s="397"/>
      <c r="D26" s="397"/>
      <c r="E26" s="397"/>
      <c r="F26" s="397"/>
      <c r="G26" s="397"/>
      <c r="H26" s="397"/>
      <c r="I26" s="20"/>
      <c r="J26" s="20"/>
      <c r="K26" s="20"/>
      <c r="L26" s="20"/>
      <c r="M26" s="20"/>
      <c r="N26" s="20"/>
      <c r="O26" s="20"/>
      <c r="P26" s="20"/>
      <c r="Q26" s="20"/>
      <c r="R26" s="20"/>
      <c r="S26" s="20"/>
      <c r="T26" s="20"/>
      <c r="U26" s="20"/>
      <c r="V26" s="20"/>
      <c r="W26" s="20"/>
      <c r="X26" s="20"/>
      <c r="Y26" s="20"/>
    </row>
    <row r="27" spans="1:25" ht="15" customHeight="1">
      <c r="A27" s="397"/>
      <c r="B27" s="397"/>
      <c r="C27" s="397"/>
      <c r="D27" s="397"/>
      <c r="E27" s="397"/>
      <c r="F27" s="397"/>
      <c r="G27" s="397"/>
      <c r="H27" s="397"/>
      <c r="I27" s="20"/>
      <c r="J27" s="20"/>
      <c r="K27" s="20"/>
      <c r="L27" s="20"/>
      <c r="M27" s="20"/>
      <c r="N27" s="20"/>
      <c r="O27" s="20"/>
      <c r="P27" s="20"/>
      <c r="Q27" s="20"/>
      <c r="R27" s="20"/>
      <c r="S27" s="20"/>
      <c r="T27" s="20"/>
      <c r="U27" s="20"/>
      <c r="V27" s="20"/>
      <c r="W27" s="20"/>
      <c r="X27" s="20"/>
      <c r="Y27" s="20"/>
    </row>
    <row r="28" spans="1:25" ht="15"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20"/>
    </row>
    <row r="29" spans="1:25" ht="12.75">
      <c r="A29" s="398" t="s">
        <v>15</v>
      </c>
      <c r="B29" s="398" t="s">
        <v>19</v>
      </c>
      <c r="C29" s="398" t="s">
        <v>20</v>
      </c>
      <c r="D29" s="398" t="s">
        <v>26</v>
      </c>
      <c r="E29" s="398"/>
      <c r="F29" s="20"/>
      <c r="H29" s="20"/>
      <c r="I29" s="20"/>
      <c r="J29" s="20"/>
      <c r="K29" s="20"/>
      <c r="L29" s="20"/>
      <c r="M29" s="20"/>
      <c r="N29" s="20"/>
      <c r="O29" s="20"/>
      <c r="P29" s="20"/>
      <c r="Q29" s="20"/>
      <c r="R29" s="20"/>
      <c r="S29" s="20"/>
      <c r="T29" s="20"/>
      <c r="U29" s="20"/>
      <c r="V29" s="20"/>
      <c r="W29" s="20"/>
      <c r="X29" s="20"/>
      <c r="Y29" s="20"/>
    </row>
    <row r="30" spans="1:25" ht="12.75">
      <c r="A30" s="398"/>
      <c r="B30" s="398"/>
      <c r="C30" s="398"/>
      <c r="D30" s="398"/>
      <c r="E30" s="398"/>
      <c r="F30" s="20"/>
      <c r="H30" s="20"/>
      <c r="I30" s="20"/>
      <c r="J30" s="20"/>
      <c r="K30" s="20"/>
      <c r="L30" s="20"/>
      <c r="M30" s="20"/>
      <c r="N30" s="20"/>
      <c r="O30" s="20"/>
      <c r="P30" s="20"/>
      <c r="Q30" s="20"/>
      <c r="R30" s="20"/>
      <c r="S30" s="20"/>
      <c r="T30" s="20"/>
      <c r="U30" s="20"/>
      <c r="V30" s="20"/>
      <c r="W30" s="20"/>
      <c r="X30" s="20"/>
      <c r="Y30" s="20"/>
    </row>
    <row r="31" spans="1:25" ht="12.75">
      <c r="A31" s="403" t="s">
        <v>231</v>
      </c>
      <c r="B31" s="21" t="s">
        <v>21</v>
      </c>
      <c r="C31" s="22">
        <v>41683</v>
      </c>
      <c r="D31" s="404">
        <v>288589.3</v>
      </c>
      <c r="E31" s="405"/>
      <c r="G31" s="20"/>
      <c r="H31" s="20"/>
      <c r="I31" s="20"/>
      <c r="J31" s="20"/>
      <c r="K31" s="20"/>
      <c r="L31" s="20"/>
      <c r="M31" s="20"/>
      <c r="N31" s="20"/>
      <c r="O31" s="20"/>
      <c r="P31" s="20"/>
      <c r="Q31" s="20"/>
      <c r="R31" s="20"/>
      <c r="S31" s="20"/>
      <c r="T31" s="20"/>
      <c r="U31" s="20"/>
      <c r="V31" s="20"/>
      <c r="W31" s="20"/>
      <c r="X31" s="20"/>
      <c r="Y31" s="20"/>
    </row>
    <row r="32" spans="1:25" ht="12.75">
      <c r="A32" s="403"/>
      <c r="B32" s="21" t="s">
        <v>22</v>
      </c>
      <c r="C32" s="22">
        <v>9147</v>
      </c>
      <c r="D32" s="404">
        <v>284640.6</v>
      </c>
      <c r="E32" s="405"/>
      <c r="H32" s="20"/>
      <c r="I32" s="20"/>
      <c r="J32" s="20"/>
      <c r="K32" s="20"/>
      <c r="L32" s="20"/>
      <c r="M32" s="20"/>
      <c r="N32" s="20"/>
      <c r="O32" s="20"/>
      <c r="P32" s="20"/>
      <c r="Q32" s="20"/>
      <c r="R32" s="20"/>
      <c r="S32" s="20"/>
      <c r="T32" s="20"/>
      <c r="U32" s="20"/>
      <c r="V32" s="20"/>
      <c r="W32" s="20"/>
      <c r="X32" s="20"/>
      <c r="Y32" s="20"/>
    </row>
    <row r="33" spans="1:8" ht="12.75">
      <c r="A33" s="403"/>
      <c r="B33" s="21" t="s">
        <v>23</v>
      </c>
      <c r="C33" s="22">
        <v>3590</v>
      </c>
      <c r="D33" s="404">
        <v>248038.7</v>
      </c>
      <c r="E33" s="405"/>
      <c r="H33" s="20"/>
    </row>
    <row r="34" spans="1:8" ht="12.75">
      <c r="A34" s="403"/>
      <c r="B34" s="21" t="s">
        <v>24</v>
      </c>
      <c r="C34" s="22">
        <v>3649</v>
      </c>
      <c r="D34" s="404">
        <v>2078423.2</v>
      </c>
      <c r="E34" s="405"/>
      <c r="G34" s="20"/>
      <c r="H34" s="20"/>
    </row>
    <row r="35" spans="1:5" ht="12.75">
      <c r="A35" s="23" t="s">
        <v>25</v>
      </c>
      <c r="B35" s="24"/>
      <c r="C35" s="25">
        <v>58069</v>
      </c>
      <c r="D35" s="407">
        <v>2899691.8</v>
      </c>
      <c r="E35" s="408"/>
    </row>
    <row r="36" spans="1:8" ht="12.75">
      <c r="A36" s="409" t="s">
        <v>27</v>
      </c>
      <c r="B36" s="409"/>
      <c r="C36" s="409"/>
      <c r="D36" s="409"/>
      <c r="E36" s="409"/>
      <c r="F36" s="409"/>
      <c r="G36" s="409"/>
      <c r="H36" s="409"/>
    </row>
    <row r="37" spans="1:8" ht="12.75">
      <c r="A37" s="409"/>
      <c r="B37" s="409"/>
      <c r="C37" s="409"/>
      <c r="D37" s="409"/>
      <c r="E37" s="409"/>
      <c r="F37" s="409"/>
      <c r="G37" s="409"/>
      <c r="H37" s="409"/>
    </row>
    <row r="51" ht="12.75">
      <c r="G51" s="114"/>
    </row>
    <row r="52" ht="12.75">
      <c r="G52" s="114"/>
    </row>
    <row r="53" ht="12.75">
      <c r="G53" s="114"/>
    </row>
    <row r="54" ht="12.75">
      <c r="G54" s="114"/>
    </row>
    <row r="55" ht="12.75">
      <c r="G55" s="114"/>
    </row>
    <row r="56" ht="12.75">
      <c r="G56" s="114"/>
    </row>
    <row r="57" ht="12.75">
      <c r="G57" s="114"/>
    </row>
    <row r="58" ht="12.75">
      <c r="G58" s="114"/>
    </row>
    <row r="59" ht="12.75">
      <c r="G59" s="114"/>
    </row>
    <row r="60" ht="12.75">
      <c r="G60" s="114"/>
    </row>
  </sheetData>
  <sheetProtection/>
  <mergeCells count="25">
    <mergeCell ref="D35:E35"/>
    <mergeCell ref="A29:A30"/>
    <mergeCell ref="A36:H37"/>
    <mergeCell ref="F11:G11"/>
    <mergeCell ref="A12:A13"/>
    <mergeCell ref="B12:B13"/>
    <mergeCell ref="C12:C13"/>
    <mergeCell ref="D12:D13"/>
    <mergeCell ref="D32:E32"/>
    <mergeCell ref="H12:H13"/>
    <mergeCell ref="K17:L17"/>
    <mergeCell ref="A31:A34"/>
    <mergeCell ref="D33:E33"/>
    <mergeCell ref="D34:E34"/>
    <mergeCell ref="D31:E31"/>
    <mergeCell ref="A17:H17"/>
    <mergeCell ref="A18:H18"/>
    <mergeCell ref="I12:I13"/>
    <mergeCell ref="A3:H9"/>
    <mergeCell ref="A21:H27"/>
    <mergeCell ref="C29:C30"/>
    <mergeCell ref="D29:E30"/>
    <mergeCell ref="E12:E13"/>
    <mergeCell ref="B29:B30"/>
    <mergeCell ref="A15:H15"/>
  </mergeCells>
  <printOptions horizontalCentered="1"/>
  <pageMargins left="0.5905511811023623" right="0.5905511811023623" top="0.5905511811023623" bottom="0.5905511811023623" header="0.31496062992125984" footer="0.31496062992125984"/>
  <pageSetup horizontalDpi="600" verticalDpi="600" orientation="portrait" scale="93" r:id="rId1"/>
  <headerFooter>
    <oddHeader>&amp;R&amp;12Región de la Araucanía</oddHeader>
  </headerFooter>
</worksheet>
</file>

<file path=xl/worksheets/sheet6.xml><?xml version="1.0" encoding="utf-8"?>
<worksheet xmlns="http://schemas.openxmlformats.org/spreadsheetml/2006/main" xmlns:r="http://schemas.openxmlformats.org/officeDocument/2006/relationships">
  <dimension ref="A1:I109"/>
  <sheetViews>
    <sheetView view="pageBreakPreview" zoomScale="90" zoomScaleNormal="80" zoomScaleSheetLayoutView="90" zoomScalePageLayoutView="0" workbookViewId="0" topLeftCell="A1">
      <selection activeCell="A1" sqref="A1"/>
    </sheetView>
  </sheetViews>
  <sheetFormatPr defaultColWidth="11.421875" defaultRowHeight="15"/>
  <cols>
    <col min="1" max="1" width="24.28125" style="41" customWidth="1"/>
    <col min="2" max="2" width="12.140625" style="41" bestFit="1" customWidth="1"/>
    <col min="3" max="3" width="16.8515625" style="41" bestFit="1" customWidth="1"/>
    <col min="4" max="4" width="13.8515625" style="41" customWidth="1"/>
    <col min="5" max="5" width="14.28125" style="41" bestFit="1" customWidth="1"/>
    <col min="6" max="6" width="15.57421875" style="41" bestFit="1" customWidth="1"/>
    <col min="7" max="7" width="13.28125" style="41" customWidth="1"/>
    <col min="8" max="16384" width="11.421875" style="41" customWidth="1"/>
  </cols>
  <sheetData>
    <row r="1" ht="17.25">
      <c r="A1" s="40" t="s">
        <v>53</v>
      </c>
    </row>
    <row r="2" ht="17.25">
      <c r="A2" s="40"/>
    </row>
    <row r="3" ht="17.25">
      <c r="A3" s="40" t="s">
        <v>73</v>
      </c>
    </row>
    <row r="4" ht="17.25">
      <c r="A4" s="40"/>
    </row>
    <row r="5" spans="1:6" ht="15" customHeight="1">
      <c r="A5" s="420" t="s">
        <v>101</v>
      </c>
      <c r="B5" s="420"/>
      <c r="C5" s="420"/>
      <c r="D5" s="420"/>
      <c r="E5" s="420"/>
      <c r="F5" s="420"/>
    </row>
    <row r="6" spans="1:6" ht="17.25">
      <c r="A6" s="420"/>
      <c r="B6" s="420"/>
      <c r="C6" s="420"/>
      <c r="D6" s="420"/>
      <c r="E6" s="420"/>
      <c r="F6" s="420"/>
    </row>
    <row r="7" spans="1:6" ht="17.25">
      <c r="A7" s="42"/>
      <c r="B7" s="42"/>
      <c r="C7" s="42"/>
      <c r="D7" s="42"/>
      <c r="E7" s="42"/>
      <c r="F7" s="42"/>
    </row>
    <row r="8" spans="1:5" ht="17.25">
      <c r="A8" s="43" t="s">
        <v>343</v>
      </c>
      <c r="B8" s="42"/>
      <c r="C8" s="42"/>
      <c r="D8" s="42"/>
      <c r="E8" s="42"/>
    </row>
    <row r="9" spans="1:7" ht="17.25">
      <c r="A9" s="44" t="s">
        <v>42</v>
      </c>
      <c r="B9" s="44">
        <v>2006</v>
      </c>
      <c r="C9" s="44">
        <v>2012</v>
      </c>
      <c r="D9" s="44">
        <v>2016</v>
      </c>
      <c r="E9" s="44">
        <v>2019</v>
      </c>
      <c r="F9" s="44" t="s">
        <v>69</v>
      </c>
      <c r="G9" s="55" t="s">
        <v>64</v>
      </c>
    </row>
    <row r="10" spans="1:7" ht="17.25">
      <c r="A10" s="45" t="s">
        <v>140</v>
      </c>
      <c r="B10" s="46">
        <v>548.7</v>
      </c>
      <c r="C10" s="46">
        <v>2251.5</v>
      </c>
      <c r="D10" s="215">
        <v>4433.6</v>
      </c>
      <c r="E10" s="215">
        <v>7034.290000000035</v>
      </c>
      <c r="F10" s="291">
        <v>24436.780000000046</v>
      </c>
      <c r="G10" s="51">
        <f>+E10/F10</f>
        <v>0.2878566652398566</v>
      </c>
    </row>
    <row r="11" spans="1:7" ht="17.25">
      <c r="A11" s="45" t="s">
        <v>139</v>
      </c>
      <c r="B11" s="46">
        <v>1597.4</v>
      </c>
      <c r="C11" s="46">
        <v>2312.6</v>
      </c>
      <c r="D11" s="215">
        <v>2572.72</v>
      </c>
      <c r="E11" s="215">
        <v>2845.709999999998</v>
      </c>
      <c r="F11" s="291">
        <v>26736.550000000032</v>
      </c>
      <c r="G11" s="51">
        <f aca="true" t="shared" si="0" ref="G11:G22">+E11/F11</f>
        <v>0.10643519825856346</v>
      </c>
    </row>
    <row r="12" spans="1:7" ht="17.25">
      <c r="A12" s="45" t="s">
        <v>141</v>
      </c>
      <c r="B12" s="46">
        <v>721.4</v>
      </c>
      <c r="C12" s="46">
        <v>1561</v>
      </c>
      <c r="D12" s="215">
        <v>1853.17</v>
      </c>
      <c r="E12" s="215">
        <v>2157.7799999999993</v>
      </c>
      <c r="F12" s="291">
        <v>18373.360000000008</v>
      </c>
      <c r="G12" s="51">
        <f t="shared" si="0"/>
        <v>0.11744068586257486</v>
      </c>
    </row>
    <row r="13" spans="1:7" ht="17.25">
      <c r="A13" s="45" t="s">
        <v>96</v>
      </c>
      <c r="B13" s="46">
        <v>193.3</v>
      </c>
      <c r="C13" s="46">
        <v>382</v>
      </c>
      <c r="D13" s="215">
        <v>725.02</v>
      </c>
      <c r="E13" s="215">
        <v>1170.28</v>
      </c>
      <c r="F13" s="291">
        <v>38391.79000000004</v>
      </c>
      <c r="G13" s="51">
        <f t="shared" si="0"/>
        <v>0.03048255890126506</v>
      </c>
    </row>
    <row r="14" spans="1:7" ht="17.25">
      <c r="A14" s="45" t="s">
        <v>80</v>
      </c>
      <c r="B14" s="46">
        <v>55</v>
      </c>
      <c r="C14" s="46">
        <v>95.3</v>
      </c>
      <c r="D14" s="215">
        <v>252.61</v>
      </c>
      <c r="E14" s="215">
        <v>410.70999999999987</v>
      </c>
      <c r="F14" s="291">
        <v>40800.849999999984</v>
      </c>
      <c r="G14" s="51">
        <f t="shared" si="0"/>
        <v>0.010066211855880454</v>
      </c>
    </row>
    <row r="15" spans="1:7" ht="17.25">
      <c r="A15" s="45" t="s">
        <v>142</v>
      </c>
      <c r="B15" s="46">
        <v>320.5</v>
      </c>
      <c r="C15" s="46">
        <v>330.8</v>
      </c>
      <c r="D15" s="215">
        <v>224.5</v>
      </c>
      <c r="E15" s="215">
        <v>232.36999999999995</v>
      </c>
      <c r="F15" s="291">
        <v>2680.889999999998</v>
      </c>
      <c r="G15" s="51">
        <f t="shared" si="0"/>
        <v>0.08667643954060036</v>
      </c>
    </row>
    <row r="16" spans="1:7" ht="17.25">
      <c r="A16" s="45" t="s">
        <v>143</v>
      </c>
      <c r="B16" s="46">
        <v>108.8</v>
      </c>
      <c r="C16" s="46">
        <v>163.4</v>
      </c>
      <c r="D16" s="216">
        <v>194.31</v>
      </c>
      <c r="E16" s="215">
        <v>215.05999999999997</v>
      </c>
      <c r="F16" s="291">
        <v>5634.429999999984</v>
      </c>
      <c r="G16" s="51">
        <f t="shared" si="0"/>
        <v>0.0381689008471133</v>
      </c>
    </row>
    <row r="17" spans="1:7" ht="17.25">
      <c r="A17" s="45" t="s">
        <v>144</v>
      </c>
      <c r="B17" s="46">
        <v>127.1</v>
      </c>
      <c r="C17" s="46">
        <v>137.8</v>
      </c>
      <c r="D17" s="215">
        <v>148.54</v>
      </c>
      <c r="E17" s="215">
        <v>136.83999999999997</v>
      </c>
      <c r="F17" s="291">
        <v>780.0800000000002</v>
      </c>
      <c r="G17" s="51">
        <f t="shared" si="0"/>
        <v>0.1754179058558096</v>
      </c>
    </row>
    <row r="18" spans="1:7" ht="17.25">
      <c r="A18" s="45" t="s">
        <v>320</v>
      </c>
      <c r="B18" s="46">
        <v>35.8</v>
      </c>
      <c r="C18" s="46">
        <v>8.8</v>
      </c>
      <c r="D18" s="215">
        <v>55.14</v>
      </c>
      <c r="E18" s="215">
        <v>197.10999999999996</v>
      </c>
      <c r="F18" s="291">
        <v>1262.8000000000004</v>
      </c>
      <c r="G18" s="51">
        <f t="shared" si="0"/>
        <v>0.15608964206525175</v>
      </c>
    </row>
    <row r="19" spans="1:7" ht="17.25">
      <c r="A19" s="45" t="s">
        <v>146</v>
      </c>
      <c r="B19" s="46">
        <v>20.8</v>
      </c>
      <c r="C19" s="46">
        <v>18.2</v>
      </c>
      <c r="D19" s="216">
        <v>17.14</v>
      </c>
      <c r="E19" s="215">
        <v>3.85</v>
      </c>
      <c r="F19" s="291">
        <v>7272.049999999987</v>
      </c>
      <c r="G19" s="51">
        <f t="shared" si="0"/>
        <v>0.0005294243026381841</v>
      </c>
    </row>
    <row r="20" spans="1:7" ht="17.25">
      <c r="A20" s="45" t="s">
        <v>145</v>
      </c>
      <c r="B20" s="46">
        <v>22</v>
      </c>
      <c r="C20" s="46">
        <v>19.7</v>
      </c>
      <c r="D20" s="215">
        <v>14.13</v>
      </c>
      <c r="E20" s="215">
        <v>17.189999999999998</v>
      </c>
      <c r="F20" s="291">
        <v>7595.060000000004</v>
      </c>
      <c r="G20" s="51">
        <f t="shared" si="0"/>
        <v>0.002263313258881429</v>
      </c>
    </row>
    <row r="21" spans="1:7" ht="17.25">
      <c r="A21" s="45" t="s">
        <v>6</v>
      </c>
      <c r="B21" s="238">
        <v>29.899999999998727</v>
      </c>
      <c r="C21" s="238">
        <v>21.399999999999636</v>
      </c>
      <c r="D21" s="238">
        <v>44.960000000000946</v>
      </c>
      <c r="E21" s="238">
        <v>19.43000000000029</v>
      </c>
      <c r="F21" s="291">
        <v>168689.5700000002</v>
      </c>
      <c r="G21" s="51">
        <f t="shared" si="0"/>
        <v>0.00011518198783718677</v>
      </c>
    </row>
    <row r="22" spans="1:7" ht="17.25">
      <c r="A22" s="47" t="s">
        <v>2</v>
      </c>
      <c r="B22" s="233">
        <v>3780.7</v>
      </c>
      <c r="C22" s="233">
        <v>7302.5</v>
      </c>
      <c r="D22" s="217">
        <v>10535.84</v>
      </c>
      <c r="E22" s="217">
        <v>14440.620000000034</v>
      </c>
      <c r="F22" s="292">
        <v>342654.21000000025</v>
      </c>
      <c r="G22" s="185">
        <f t="shared" si="0"/>
        <v>0.04214341916300991</v>
      </c>
    </row>
    <row r="23" spans="1:6" ht="24" customHeight="1">
      <c r="A23" s="422" t="s">
        <v>230</v>
      </c>
      <c r="B23" s="422"/>
      <c r="C23" s="422"/>
      <c r="D23" s="422"/>
      <c r="E23" s="422"/>
      <c r="F23" s="422"/>
    </row>
    <row r="24" spans="1:5" ht="17.25">
      <c r="A24" s="43"/>
      <c r="B24" s="42"/>
      <c r="C24" s="42"/>
      <c r="D24" s="218"/>
      <c r="E24" s="218"/>
    </row>
    <row r="25" spans="1:9" ht="17.25">
      <c r="A25" s="40" t="s">
        <v>344</v>
      </c>
      <c r="F25" s="53"/>
      <c r="G25" s="251"/>
      <c r="H25" s="251"/>
      <c r="I25" s="226"/>
    </row>
    <row r="26" spans="1:9" ht="17.25">
      <c r="A26" s="47" t="s">
        <v>42</v>
      </c>
      <c r="B26" s="44" t="s">
        <v>15</v>
      </c>
      <c r="C26" s="44" t="s">
        <v>69</v>
      </c>
      <c r="D26" s="44" t="s">
        <v>64</v>
      </c>
      <c r="F26" s="252"/>
      <c r="G26" s="223"/>
      <c r="H26" s="223"/>
      <c r="I26" s="223"/>
    </row>
    <row r="27" spans="1:9" ht="17.25">
      <c r="A27" s="279" t="s">
        <v>274</v>
      </c>
      <c r="B27" s="280">
        <v>317.6887</v>
      </c>
      <c r="C27" s="280">
        <v>1743.4405</v>
      </c>
      <c r="D27" s="51">
        <f>+B27/C27</f>
        <v>0.1822194104129163</v>
      </c>
      <c r="F27" s="253"/>
      <c r="G27" s="253"/>
      <c r="H27" s="253"/>
      <c r="I27" s="224"/>
    </row>
    <row r="28" spans="1:9" ht="17.25">
      <c r="A28" s="279" t="s">
        <v>41</v>
      </c>
      <c r="B28" s="280">
        <v>195.5714</v>
      </c>
      <c r="C28" s="280">
        <v>10151.336900000002</v>
      </c>
      <c r="D28" s="51">
        <f aca="true" t="shared" si="1" ref="D28:D38">+B28/C28</f>
        <v>0.019265580674403582</v>
      </c>
      <c r="F28" s="253"/>
      <c r="G28" s="253"/>
      <c r="H28" s="253"/>
      <c r="I28" s="224"/>
    </row>
    <row r="29" spans="1:9" ht="17.25">
      <c r="A29" s="279" t="s">
        <v>74</v>
      </c>
      <c r="B29" s="280">
        <v>161.7665</v>
      </c>
      <c r="C29" s="280">
        <v>6475.593500000001</v>
      </c>
      <c r="D29" s="51">
        <f t="shared" si="1"/>
        <v>0.024980953483259873</v>
      </c>
      <c r="F29" s="253"/>
      <c r="G29" s="253"/>
      <c r="H29" s="253"/>
      <c r="I29" s="224"/>
    </row>
    <row r="30" spans="1:9" ht="17.25">
      <c r="A30" s="279" t="s">
        <v>147</v>
      </c>
      <c r="B30" s="280">
        <v>135.6231</v>
      </c>
      <c r="C30" s="280">
        <v>2631.9193999999998</v>
      </c>
      <c r="D30" s="51">
        <f t="shared" si="1"/>
        <v>0.05153011144642196</v>
      </c>
      <c r="F30" s="423"/>
      <c r="G30" s="423"/>
      <c r="H30" s="423"/>
      <c r="I30" s="423"/>
    </row>
    <row r="31" spans="1:9" ht="17.25">
      <c r="A31" s="279" t="s">
        <v>71</v>
      </c>
      <c r="B31" s="280">
        <v>118.8219</v>
      </c>
      <c r="C31" s="280">
        <v>5328.199700000001</v>
      </c>
      <c r="D31" s="51">
        <f t="shared" si="1"/>
        <v>0.02230057180476925</v>
      </c>
      <c r="F31" s="423"/>
      <c r="G31" s="423"/>
      <c r="H31" s="423"/>
      <c r="I31" s="423"/>
    </row>
    <row r="32" spans="1:9" ht="17.25">
      <c r="A32" s="279" t="s">
        <v>81</v>
      </c>
      <c r="B32" s="280">
        <v>110.5734</v>
      </c>
      <c r="C32" s="280">
        <v>3951.5085999999997</v>
      </c>
      <c r="D32" s="51">
        <f t="shared" si="1"/>
        <v>0.027982578603017595</v>
      </c>
      <c r="F32" s="250"/>
      <c r="G32" s="250"/>
      <c r="H32" s="250"/>
      <c r="I32" s="250"/>
    </row>
    <row r="33" spans="1:5" ht="17.25">
      <c r="A33" s="279" t="s">
        <v>72</v>
      </c>
      <c r="B33" s="280">
        <v>95.8012</v>
      </c>
      <c r="C33" s="280">
        <v>1869.2166000000002</v>
      </c>
      <c r="D33" s="51">
        <f t="shared" si="1"/>
        <v>0.051252059285157206</v>
      </c>
      <c r="E33" s="224"/>
    </row>
    <row r="34" spans="1:5" ht="17.25">
      <c r="A34" s="279" t="s">
        <v>95</v>
      </c>
      <c r="B34" s="280">
        <v>92.0988</v>
      </c>
      <c r="C34" s="280">
        <v>1556.8675999999998</v>
      </c>
      <c r="D34" s="51">
        <f t="shared" si="1"/>
        <v>0.059156475476784286</v>
      </c>
      <c r="E34" s="224"/>
    </row>
    <row r="35" spans="1:5" ht="17.25">
      <c r="A35" s="279" t="s">
        <v>275</v>
      </c>
      <c r="B35" s="280">
        <v>62.7988</v>
      </c>
      <c r="C35" s="280">
        <v>3892.9907</v>
      </c>
      <c r="D35" s="51">
        <f t="shared" si="1"/>
        <v>0.016131248399848478</v>
      </c>
      <c r="E35" s="224"/>
    </row>
    <row r="36" spans="1:5" ht="17.25">
      <c r="A36" s="279" t="s">
        <v>345</v>
      </c>
      <c r="B36" s="280">
        <v>61.9751</v>
      </c>
      <c r="C36" s="280">
        <v>1381.4986999999996</v>
      </c>
      <c r="D36" s="51">
        <f t="shared" si="1"/>
        <v>0.04486077330365929</v>
      </c>
      <c r="E36" s="224"/>
    </row>
    <row r="37" spans="1:5" ht="17.25">
      <c r="A37" s="49" t="s">
        <v>6</v>
      </c>
      <c r="B37" s="50">
        <f>+B38-SUM(B27:B36)</f>
        <v>427.70949999999993</v>
      </c>
      <c r="C37" s="50">
        <f>+C38-SUM(C27:C36)</f>
        <v>38260.8653</v>
      </c>
      <c r="D37" s="51">
        <f t="shared" si="1"/>
        <v>0.011178772268906317</v>
      </c>
      <c r="E37" s="224"/>
    </row>
    <row r="38" spans="1:5" ht="17.25">
      <c r="A38" s="254" t="s">
        <v>2</v>
      </c>
      <c r="B38" s="281">
        <v>1780.4283999999998</v>
      </c>
      <c r="C38" s="281">
        <v>77243.4375</v>
      </c>
      <c r="D38" s="185">
        <f t="shared" si="1"/>
        <v>0.02304957492343605</v>
      </c>
      <c r="E38" s="225"/>
    </row>
    <row r="39" spans="1:6" ht="17.25">
      <c r="A39" s="421" t="s">
        <v>450</v>
      </c>
      <c r="B39" s="421"/>
      <c r="C39" s="421"/>
      <c r="D39" s="421"/>
      <c r="E39" s="421"/>
      <c r="F39" s="421"/>
    </row>
    <row r="40" spans="1:3" ht="17.25">
      <c r="A40" s="52"/>
      <c r="B40" s="184"/>
      <c r="C40" s="184"/>
    </row>
    <row r="41" spans="1:6" s="54" customFormat="1" ht="17.25">
      <c r="A41" s="53" t="s">
        <v>377</v>
      </c>
      <c r="B41" s="41"/>
      <c r="C41" s="220"/>
      <c r="D41" s="41"/>
      <c r="E41" s="41"/>
      <c r="F41" s="41"/>
    </row>
    <row r="42" spans="1:6" ht="17.25">
      <c r="A42" s="282" t="s">
        <v>75</v>
      </c>
      <c r="B42" s="44" t="s">
        <v>15</v>
      </c>
      <c r="C42" s="44" t="s">
        <v>69</v>
      </c>
      <c r="D42" s="44" t="s">
        <v>64</v>
      </c>
      <c r="E42" s="283"/>
      <c r="F42" s="54"/>
    </row>
    <row r="43" spans="1:7" ht="19.5" customHeight="1">
      <c r="A43" s="282" t="s">
        <v>2</v>
      </c>
      <c r="B43" s="482">
        <f>+B49+B55</f>
        <v>84.55</v>
      </c>
      <c r="C43" s="284">
        <f>+C49+C55</f>
        <v>137190.58999999997</v>
      </c>
      <c r="D43" s="51">
        <f>+B43/C43</f>
        <v>0.000616295913589992</v>
      </c>
      <c r="E43" s="54"/>
      <c r="F43" s="54"/>
      <c r="G43" s="113"/>
    </row>
    <row r="44" spans="1:7" ht="19.5" customHeight="1">
      <c r="A44" s="415" t="s">
        <v>76</v>
      </c>
      <c r="B44" s="416"/>
      <c r="C44" s="416"/>
      <c r="D44" s="417"/>
      <c r="E44" s="54"/>
      <c r="F44" s="54"/>
      <c r="G44" s="113"/>
    </row>
    <row r="45" spans="1:7" ht="34.5">
      <c r="A45" s="285" t="s">
        <v>148</v>
      </c>
      <c r="B45" s="289">
        <v>43.86</v>
      </c>
      <c r="C45" s="289">
        <v>4143.610000000001</v>
      </c>
      <c r="D45" s="51">
        <f>+B45/C45</f>
        <v>0.010584973006629483</v>
      </c>
      <c r="G45" s="113"/>
    </row>
    <row r="46" spans="1:4" ht="17.25">
      <c r="A46" s="285" t="s">
        <v>378</v>
      </c>
      <c r="B46" s="289">
        <v>1</v>
      </c>
      <c r="C46" s="289">
        <v>7668.489999999999</v>
      </c>
      <c r="D46" s="51">
        <f aca="true" t="shared" si="2" ref="D46:D55">+B46/C46</f>
        <v>0.0001304037691905447</v>
      </c>
    </row>
    <row r="47" spans="1:6" s="54" customFormat="1" ht="34.5">
      <c r="A47" s="285" t="s">
        <v>340</v>
      </c>
      <c r="B47" s="289">
        <v>1</v>
      </c>
      <c r="C47" s="289">
        <v>41098.58</v>
      </c>
      <c r="D47" s="51">
        <f t="shared" si="2"/>
        <v>2.43317409019971E-05</v>
      </c>
      <c r="E47" s="41"/>
      <c r="F47" s="41"/>
    </row>
    <row r="48" spans="1:5" ht="17.25">
      <c r="A48" s="285" t="s">
        <v>379</v>
      </c>
      <c r="B48" s="215">
        <f>+B49-SUM(B45:B47)</f>
        <v>0</v>
      </c>
      <c r="C48" s="215">
        <f>+C49-SUM(C45:C47)</f>
        <v>48049.42999999996</v>
      </c>
      <c r="D48" s="51">
        <f t="shared" si="2"/>
        <v>0</v>
      </c>
      <c r="E48" s="286"/>
    </row>
    <row r="49" spans="1:7" ht="17.25">
      <c r="A49" s="287" t="s">
        <v>380</v>
      </c>
      <c r="B49" s="289">
        <v>45.86</v>
      </c>
      <c r="C49" s="289">
        <v>100960.10999999996</v>
      </c>
      <c r="D49" s="51">
        <f t="shared" si="2"/>
        <v>0.00045423880778259866</v>
      </c>
      <c r="G49" s="113"/>
    </row>
    <row r="50" spans="1:7" ht="31.5" customHeight="1">
      <c r="A50" s="415" t="s">
        <v>77</v>
      </c>
      <c r="B50" s="416"/>
      <c r="C50" s="416"/>
      <c r="D50" s="417"/>
      <c r="G50" s="113"/>
    </row>
    <row r="51" spans="1:7" ht="34.5">
      <c r="A51" s="285" t="s">
        <v>99</v>
      </c>
      <c r="B51" s="343">
        <v>29.79</v>
      </c>
      <c r="C51" s="289">
        <v>11241.53</v>
      </c>
      <c r="D51" s="51">
        <f t="shared" si="2"/>
        <v>0.0026499951519054787</v>
      </c>
      <c r="G51" s="113"/>
    </row>
    <row r="52" spans="1:7" ht="17.25">
      <c r="A52" s="285" t="s">
        <v>100</v>
      </c>
      <c r="B52" s="343">
        <v>5.65</v>
      </c>
      <c r="C52" s="289">
        <v>15383.48</v>
      </c>
      <c r="D52" s="51">
        <f t="shared" si="2"/>
        <v>0.00036727710505035275</v>
      </c>
      <c r="G52" s="113"/>
    </row>
    <row r="53" spans="1:7" ht="51.75">
      <c r="A53" s="285" t="s">
        <v>461</v>
      </c>
      <c r="B53" s="343">
        <v>1.2</v>
      </c>
      <c r="C53" s="289">
        <v>4285.36</v>
      </c>
      <c r="D53" s="51">
        <f t="shared" si="2"/>
        <v>0.00028002314858028264</v>
      </c>
      <c r="G53" s="113"/>
    </row>
    <row r="54" spans="1:7" ht="17.25">
      <c r="A54" s="285" t="s">
        <v>379</v>
      </c>
      <c r="B54" s="215">
        <f>+B55-SUM(B51:B53)</f>
        <v>2.049999999999997</v>
      </c>
      <c r="C54" s="215">
        <f>+C55-SUM(C51:C53)</f>
        <v>5320.110000000001</v>
      </c>
      <c r="D54" s="51">
        <f t="shared" si="2"/>
        <v>0.00038533037850721073</v>
      </c>
      <c r="G54" s="113"/>
    </row>
    <row r="55" spans="1:7" ht="17.25">
      <c r="A55" s="288" t="s">
        <v>380</v>
      </c>
      <c r="B55" s="361">
        <v>38.69</v>
      </c>
      <c r="C55" s="290">
        <v>36230.48</v>
      </c>
      <c r="D55" s="51">
        <f t="shared" si="2"/>
        <v>0.00106788538269435</v>
      </c>
      <c r="G55" s="113"/>
    </row>
    <row r="56" spans="1:7" ht="17.25">
      <c r="A56" s="418" t="s">
        <v>462</v>
      </c>
      <c r="B56" s="418"/>
      <c r="C56" s="418"/>
      <c r="D56" s="418"/>
      <c r="E56" s="418"/>
      <c r="F56" s="418"/>
      <c r="G56" s="113"/>
    </row>
    <row r="57" spans="1:7" ht="17.25">
      <c r="A57" s="40"/>
      <c r="G57" s="113"/>
    </row>
    <row r="58" ht="17.25">
      <c r="A58" s="40" t="s">
        <v>73</v>
      </c>
    </row>
    <row r="59" ht="17.25">
      <c r="A59" s="40"/>
    </row>
    <row r="60" ht="17.25">
      <c r="A60" s="40" t="s">
        <v>321</v>
      </c>
    </row>
    <row r="61" spans="1:6" ht="51.75">
      <c r="A61" s="227" t="s">
        <v>42</v>
      </c>
      <c r="B61" s="44" t="s">
        <v>448</v>
      </c>
      <c r="C61" s="44" t="s">
        <v>449</v>
      </c>
      <c r="D61" s="44" t="s">
        <v>64</v>
      </c>
      <c r="E61" s="223"/>
      <c r="F61" s="223"/>
    </row>
    <row r="62" spans="1:6" ht="17.25">
      <c r="A62" s="45" t="s">
        <v>311</v>
      </c>
      <c r="B62" s="340">
        <v>82333</v>
      </c>
      <c r="C62" s="340">
        <v>183073</v>
      </c>
      <c r="D62" s="278">
        <f>+B62/C62</f>
        <v>0.44972770424912467</v>
      </c>
      <c r="E62" s="224"/>
      <c r="F62" s="224"/>
    </row>
    <row r="63" spans="1:6" ht="17.25">
      <c r="A63" s="45" t="s">
        <v>93</v>
      </c>
      <c r="B63" s="340">
        <v>51037</v>
      </c>
      <c r="C63" s="340">
        <v>96994</v>
      </c>
      <c r="D63" s="278">
        <f aca="true" t="shared" si="3" ref="D63:D81">+B63/C63</f>
        <v>0.5261871868362992</v>
      </c>
      <c r="E63" s="224"/>
      <c r="F63" s="224"/>
    </row>
    <row r="64" spans="1:6" ht="17.25">
      <c r="A64" s="45" t="s">
        <v>271</v>
      </c>
      <c r="B64" s="340">
        <v>24408</v>
      </c>
      <c r="C64" s="340">
        <v>37942</v>
      </c>
      <c r="D64" s="278">
        <f t="shared" si="3"/>
        <v>0.6432976648568868</v>
      </c>
      <c r="E64" s="224"/>
      <c r="F64" s="224"/>
    </row>
    <row r="65" spans="1:6" ht="17.25">
      <c r="A65" s="45" t="s">
        <v>149</v>
      </c>
      <c r="B65" s="340">
        <v>14850</v>
      </c>
      <c r="C65" s="340">
        <v>18373</v>
      </c>
      <c r="D65" s="278">
        <f t="shared" si="3"/>
        <v>0.8082512382300114</v>
      </c>
      <c r="E65" s="224"/>
      <c r="F65" s="224"/>
    </row>
    <row r="66" spans="1:6" ht="17.25">
      <c r="A66" s="45" t="s">
        <v>223</v>
      </c>
      <c r="B66" s="340">
        <v>11578</v>
      </c>
      <c r="C66" s="340">
        <v>44145</v>
      </c>
      <c r="D66" s="278">
        <f t="shared" si="3"/>
        <v>0.2622720579907124</v>
      </c>
      <c r="E66" s="224"/>
      <c r="F66" s="224"/>
    </row>
    <row r="67" spans="1:6" ht="17.25">
      <c r="A67" s="45" t="s">
        <v>314</v>
      </c>
      <c r="B67" s="340">
        <v>8547</v>
      </c>
      <c r="C67" s="340">
        <v>22158</v>
      </c>
      <c r="D67" s="278">
        <f t="shared" si="3"/>
        <v>0.3857297590035202</v>
      </c>
      <c r="E67" s="224"/>
      <c r="F67" s="224"/>
    </row>
    <row r="68" spans="1:6" ht="17.25">
      <c r="A68" s="45" t="s">
        <v>313</v>
      </c>
      <c r="B68" s="340">
        <v>6786</v>
      </c>
      <c r="C68" s="340">
        <v>7500</v>
      </c>
      <c r="D68" s="278">
        <f t="shared" si="3"/>
        <v>0.9048</v>
      </c>
      <c r="E68" s="224"/>
      <c r="F68" s="224"/>
    </row>
    <row r="69" spans="1:6" ht="17.25">
      <c r="A69" s="45" t="s">
        <v>312</v>
      </c>
      <c r="B69" s="340">
        <v>5304</v>
      </c>
      <c r="C69" s="340">
        <v>5304</v>
      </c>
      <c r="D69" s="278">
        <f t="shared" si="3"/>
        <v>1</v>
      </c>
      <c r="E69" s="224"/>
      <c r="F69" s="224"/>
    </row>
    <row r="70" spans="1:6" ht="17.25">
      <c r="A70" s="45" t="s">
        <v>315</v>
      </c>
      <c r="B70" s="340">
        <v>2870</v>
      </c>
      <c r="C70" s="340">
        <v>7656</v>
      </c>
      <c r="D70" s="278">
        <f t="shared" si="3"/>
        <v>0.37486938349007315</v>
      </c>
      <c r="E70" s="224"/>
      <c r="F70" s="224"/>
    </row>
    <row r="71" spans="1:6" ht="17.25">
      <c r="A71" s="45" t="s">
        <v>270</v>
      </c>
      <c r="B71" s="340">
        <v>939</v>
      </c>
      <c r="C71" s="340">
        <v>7189</v>
      </c>
      <c r="D71" s="278">
        <f t="shared" si="3"/>
        <v>0.13061621922381417</v>
      </c>
      <c r="E71" s="224"/>
      <c r="F71" s="224"/>
    </row>
    <row r="72" spans="1:6" ht="17.25">
      <c r="A72" s="45" t="s">
        <v>347</v>
      </c>
      <c r="B72" s="340">
        <v>934</v>
      </c>
      <c r="C72" s="340">
        <v>11853</v>
      </c>
      <c r="D72" s="278">
        <f t="shared" si="3"/>
        <v>0.07879861638403779</v>
      </c>
      <c r="E72" s="224"/>
      <c r="F72" s="224"/>
    </row>
    <row r="73" spans="1:6" ht="17.25">
      <c r="A73" s="45" t="s">
        <v>346</v>
      </c>
      <c r="B73" s="340">
        <v>562</v>
      </c>
      <c r="C73" s="340">
        <v>21963</v>
      </c>
      <c r="D73" s="278">
        <f t="shared" si="3"/>
        <v>0.02558848973273232</v>
      </c>
      <c r="E73" s="224"/>
      <c r="F73" s="224"/>
    </row>
    <row r="74" spans="1:6" ht="17.25">
      <c r="A74" s="45" t="s">
        <v>351</v>
      </c>
      <c r="B74" s="340">
        <v>537</v>
      </c>
      <c r="C74" s="340">
        <v>2118</v>
      </c>
      <c r="D74" s="278">
        <f t="shared" si="3"/>
        <v>0.2535410764872521</v>
      </c>
      <c r="E74" s="224"/>
      <c r="F74" s="224"/>
    </row>
    <row r="75" spans="1:6" ht="17.25">
      <c r="A75" s="45" t="s">
        <v>348</v>
      </c>
      <c r="B75" s="340">
        <v>437</v>
      </c>
      <c r="C75" s="340">
        <v>1221</v>
      </c>
      <c r="D75" s="278">
        <f t="shared" si="3"/>
        <v>0.3579033579033579</v>
      </c>
      <c r="E75" s="228"/>
      <c r="F75" s="224"/>
    </row>
    <row r="76" spans="1:6" ht="17.25">
      <c r="A76" s="45" t="s">
        <v>352</v>
      </c>
      <c r="B76" s="341">
        <v>176</v>
      </c>
      <c r="C76" s="341">
        <v>1125</v>
      </c>
      <c r="D76" s="278">
        <f t="shared" si="3"/>
        <v>0.15644444444444444</v>
      </c>
      <c r="E76" s="229"/>
      <c r="F76" s="230"/>
    </row>
    <row r="77" spans="1:6" ht="17.25" customHeight="1">
      <c r="A77" s="45" t="s">
        <v>349</v>
      </c>
      <c r="B77" s="342">
        <v>127</v>
      </c>
      <c r="C77" s="342">
        <v>1270</v>
      </c>
      <c r="D77" s="278">
        <f t="shared" si="3"/>
        <v>0.1</v>
      </c>
      <c r="E77" s="231"/>
      <c r="F77" s="231"/>
    </row>
    <row r="78" spans="1:6" ht="17.25" customHeight="1">
      <c r="A78" s="45" t="s">
        <v>350</v>
      </c>
      <c r="B78" s="342">
        <v>109</v>
      </c>
      <c r="C78" s="342">
        <v>54679</v>
      </c>
      <c r="D78" s="278">
        <f t="shared" si="3"/>
        <v>0.0019934526966477076</v>
      </c>
      <c r="E78" s="231"/>
      <c r="F78" s="231"/>
    </row>
    <row r="79" spans="1:6" ht="17.25">
      <c r="A79" s="45" t="s">
        <v>447</v>
      </c>
      <c r="B79" s="343"/>
      <c r="C79" s="340">
        <v>26394</v>
      </c>
      <c r="D79" s="278"/>
      <c r="E79" s="226"/>
      <c r="F79" s="226"/>
    </row>
    <row r="80" spans="1:6" ht="17.25">
      <c r="A80" s="45" t="s">
        <v>317</v>
      </c>
      <c r="B80" s="215">
        <f>+B81-SUM(B62:B79)</f>
        <v>0</v>
      </c>
      <c r="C80" s="215">
        <f>+C81-SUM(C62:C79)</f>
        <v>25458</v>
      </c>
      <c r="D80" s="278"/>
      <c r="E80" s="226"/>
      <c r="F80" s="226"/>
    </row>
    <row r="81" spans="1:6" ht="17.25">
      <c r="A81" s="55" t="s">
        <v>2</v>
      </c>
      <c r="B81" s="340">
        <v>211534</v>
      </c>
      <c r="C81" s="340">
        <v>576415</v>
      </c>
      <c r="D81" s="278">
        <f t="shared" si="3"/>
        <v>0.3669821222556665</v>
      </c>
      <c r="E81" s="226"/>
      <c r="F81" s="226"/>
    </row>
    <row r="82" spans="1:6" ht="17.25">
      <c r="A82" s="409" t="s">
        <v>316</v>
      </c>
      <c r="B82" s="409"/>
      <c r="C82" s="409"/>
      <c r="D82" s="409"/>
      <c r="E82" s="409"/>
      <c r="F82" s="409"/>
    </row>
    <row r="83" ht="17.25">
      <c r="A83" s="40"/>
    </row>
    <row r="84" ht="17.25">
      <c r="A84" s="40" t="s">
        <v>53</v>
      </c>
    </row>
    <row r="85" ht="17.25">
      <c r="A85" s="40"/>
    </row>
    <row r="86" ht="17.25">
      <c r="A86" s="40" t="s">
        <v>73</v>
      </c>
    </row>
    <row r="88" ht="17.25">
      <c r="A88" s="40" t="s">
        <v>82</v>
      </c>
    </row>
    <row r="89" spans="1:6" ht="17.25">
      <c r="A89" s="44" t="s">
        <v>94</v>
      </c>
      <c r="B89" s="44" t="s">
        <v>15</v>
      </c>
      <c r="C89" s="44" t="s">
        <v>69</v>
      </c>
      <c r="D89" s="44" t="s">
        <v>64</v>
      </c>
      <c r="E89" s="61"/>
      <c r="F89" s="61"/>
    </row>
    <row r="90" spans="1:6" ht="17.25">
      <c r="A90" s="45" t="s">
        <v>133</v>
      </c>
      <c r="B90" s="46">
        <v>199460.1</v>
      </c>
      <c r="C90" s="321">
        <v>252216.9</v>
      </c>
      <c r="D90" s="234">
        <f>+B90/C90</f>
        <v>0.7908276566716981</v>
      </c>
      <c r="E90" s="61"/>
      <c r="F90" s="61"/>
    </row>
    <row r="91" spans="1:6" ht="17.25">
      <c r="A91" s="45" t="s">
        <v>150</v>
      </c>
      <c r="B91" s="46">
        <v>13559.7</v>
      </c>
      <c r="C91" s="321">
        <v>73005.6</v>
      </c>
      <c r="D91" s="234">
        <f aca="true" t="shared" si="4" ref="D91:D98">+B91/C91</f>
        <v>0.18573506689897762</v>
      </c>
      <c r="E91" s="61"/>
      <c r="F91" s="61"/>
    </row>
    <row r="92" spans="1:4" ht="17.25">
      <c r="A92" s="45" t="s">
        <v>151</v>
      </c>
      <c r="B92" s="46">
        <v>108655.1</v>
      </c>
      <c r="C92" s="321">
        <v>3633340.2</v>
      </c>
      <c r="D92" s="234">
        <f t="shared" si="4"/>
        <v>0.029905016876757097</v>
      </c>
    </row>
    <row r="93" spans="1:6" ht="17.25">
      <c r="A93" s="45" t="s">
        <v>153</v>
      </c>
      <c r="B93" s="46">
        <v>470859.7</v>
      </c>
      <c r="C93" s="321">
        <v>1654880.1</v>
      </c>
      <c r="D93" s="234">
        <f t="shared" si="4"/>
        <v>0.2845279848370888</v>
      </c>
      <c r="E93" s="117"/>
      <c r="F93" s="117"/>
    </row>
    <row r="94" spans="1:6" ht="17.25">
      <c r="A94" s="45" t="s">
        <v>152</v>
      </c>
      <c r="B94" s="46">
        <v>120420.5</v>
      </c>
      <c r="C94" s="321">
        <v>845921.5</v>
      </c>
      <c r="D94" s="234">
        <f t="shared" si="4"/>
        <v>0.14235422553984028</v>
      </c>
      <c r="E94" s="117"/>
      <c r="F94" s="117"/>
    </row>
    <row r="95" spans="1:6" ht="17.25">
      <c r="A95" s="45" t="s">
        <v>83</v>
      </c>
      <c r="B95" s="46">
        <v>636</v>
      </c>
      <c r="C95" s="321">
        <v>1628216.5</v>
      </c>
      <c r="D95" s="234">
        <f t="shared" si="4"/>
        <v>0.0003906114450995921</v>
      </c>
      <c r="E95" s="117"/>
      <c r="F95" s="117"/>
    </row>
    <row r="96" spans="1:6" ht="17.25">
      <c r="A96" s="45" t="s">
        <v>134</v>
      </c>
      <c r="B96" s="46">
        <v>50561.7</v>
      </c>
      <c r="C96" s="321">
        <v>3504793.4</v>
      </c>
      <c r="D96" s="234">
        <f t="shared" si="4"/>
        <v>0.01442644236889969</v>
      </c>
      <c r="E96" s="117"/>
      <c r="F96" s="117"/>
    </row>
    <row r="97" spans="1:6" ht="17.25">
      <c r="A97" s="45" t="s">
        <v>6</v>
      </c>
      <c r="B97" s="119" t="s">
        <v>18</v>
      </c>
      <c r="C97" s="46">
        <f>+C98-SUM(C90:C96)</f>
        <v>3041404.999999998</v>
      </c>
      <c r="D97" s="234"/>
      <c r="E97" s="117"/>
      <c r="F97" s="117"/>
    </row>
    <row r="98" spans="1:6" ht="17.25">
      <c r="A98" s="55" t="s">
        <v>2</v>
      </c>
      <c r="B98" s="48">
        <v>964152.9</v>
      </c>
      <c r="C98" s="322">
        <v>14633779.2</v>
      </c>
      <c r="D98" s="235">
        <f t="shared" si="4"/>
        <v>0.06588543443377907</v>
      </c>
      <c r="E98" s="117"/>
      <c r="F98" s="117"/>
    </row>
    <row r="99" spans="1:6" ht="17.25">
      <c r="A99" s="419" t="s">
        <v>414</v>
      </c>
      <c r="B99" s="419"/>
      <c r="C99" s="419"/>
      <c r="D99" s="419"/>
      <c r="E99" s="419"/>
      <c r="F99" s="419"/>
    </row>
    <row r="100" ht="17.25">
      <c r="A100" s="40"/>
    </row>
    <row r="101" ht="17.25">
      <c r="A101" s="40" t="s">
        <v>415</v>
      </c>
    </row>
    <row r="102" spans="1:6" ht="17.25">
      <c r="A102" s="44" t="s">
        <v>94</v>
      </c>
      <c r="B102" s="44" t="s">
        <v>15</v>
      </c>
      <c r="C102" s="44" t="s">
        <v>69</v>
      </c>
      <c r="D102" s="44" t="s">
        <v>64</v>
      </c>
      <c r="E102" s="61"/>
      <c r="F102" s="61"/>
    </row>
    <row r="103" spans="1:6" ht="17.25">
      <c r="A103" s="45" t="s">
        <v>85</v>
      </c>
      <c r="B103" s="232">
        <v>255539</v>
      </c>
      <c r="C103" s="232">
        <v>1277081</v>
      </c>
      <c r="D103" s="234">
        <f aca="true" t="shared" si="5" ref="D103:D108">+B103/C103</f>
        <v>0.20009615678253767</v>
      </c>
      <c r="E103" s="61"/>
      <c r="F103" s="61"/>
    </row>
    <row r="104" spans="1:6" ht="17.25">
      <c r="A104" s="45" t="s">
        <v>84</v>
      </c>
      <c r="B104" s="232">
        <v>158942</v>
      </c>
      <c r="C104" s="320">
        <v>588543</v>
      </c>
      <c r="D104" s="234">
        <f t="shared" si="5"/>
        <v>0.2700601315451887</v>
      </c>
      <c r="E104" s="61"/>
      <c r="F104" s="61"/>
    </row>
    <row r="105" spans="1:4" ht="17.25">
      <c r="A105" s="45" t="s">
        <v>126</v>
      </c>
      <c r="B105" s="232">
        <v>65738</v>
      </c>
      <c r="C105" s="320">
        <v>270076</v>
      </c>
      <c r="D105" s="234">
        <f t="shared" si="5"/>
        <v>0.24340555991646795</v>
      </c>
    </row>
    <row r="106" spans="1:6" ht="17.25">
      <c r="A106" s="45" t="s">
        <v>318</v>
      </c>
      <c r="B106" s="232">
        <v>8022</v>
      </c>
      <c r="C106" s="232">
        <v>16567</v>
      </c>
      <c r="D106" s="234">
        <f t="shared" si="5"/>
        <v>0.48421560934387636</v>
      </c>
      <c r="E106" s="117"/>
      <c r="F106" s="117"/>
    </row>
    <row r="107" spans="1:6" ht="17.25">
      <c r="A107" s="45" t="s">
        <v>6</v>
      </c>
      <c r="B107" s="232">
        <f>+B108-SUM(B103:B106)</f>
        <v>8848</v>
      </c>
      <c r="C107" s="232">
        <f>+C108-SUM(C103:C106)</f>
        <v>137258</v>
      </c>
      <c r="D107" s="234">
        <f t="shared" si="5"/>
        <v>0.06446254498827027</v>
      </c>
      <c r="E107" s="117"/>
      <c r="F107" s="117"/>
    </row>
    <row r="108" spans="1:6" ht="17.25">
      <c r="A108" s="55" t="s">
        <v>2</v>
      </c>
      <c r="B108" s="233">
        <v>497089</v>
      </c>
      <c r="C108" s="233">
        <v>2289525</v>
      </c>
      <c r="D108" s="235">
        <f t="shared" si="5"/>
        <v>0.2171144669745908</v>
      </c>
      <c r="E108" s="117"/>
      <c r="F108" s="117"/>
    </row>
    <row r="109" spans="1:6" ht="17.25">
      <c r="A109" s="419" t="s">
        <v>414</v>
      </c>
      <c r="B109" s="419"/>
      <c r="C109" s="419"/>
      <c r="D109" s="419"/>
      <c r="E109" s="419"/>
      <c r="F109" s="419"/>
    </row>
  </sheetData>
  <sheetProtection/>
  <mergeCells count="10">
    <mergeCell ref="A50:D50"/>
    <mergeCell ref="A56:F56"/>
    <mergeCell ref="A109:F109"/>
    <mergeCell ref="A5:F6"/>
    <mergeCell ref="A99:F99"/>
    <mergeCell ref="A39:F39"/>
    <mergeCell ref="A23:F23"/>
    <mergeCell ref="F30:I31"/>
    <mergeCell ref="A82:F82"/>
    <mergeCell ref="A44:D44"/>
  </mergeCells>
  <printOptions horizontalCentered="1"/>
  <pageMargins left="0.5905511811023623" right="0.5905511811023623" top="0.5905511811023623" bottom="0.5905511811023623" header="0.31496062992125984" footer="0.31496062992125984"/>
  <pageSetup horizontalDpi="600" verticalDpi="600" orientation="portrait" scale="65" r:id="rId1"/>
  <headerFooter>
    <oddHeader>&amp;R&amp;12Región de la Araucanía, Información Anual</oddHeader>
  </headerFooter>
  <rowBreaks count="2" manualBreakCount="2">
    <brk id="56" max="6" man="1"/>
    <brk id="83" max="6" man="1"/>
  </rowBreaks>
</worksheet>
</file>

<file path=xl/worksheets/sheet7.xml><?xml version="1.0" encoding="utf-8"?>
<worksheet xmlns="http://schemas.openxmlformats.org/spreadsheetml/2006/main" xmlns:r="http://schemas.openxmlformats.org/officeDocument/2006/relationships">
  <dimension ref="A1:J97"/>
  <sheetViews>
    <sheetView showGridLines="0" view="pageBreakPreview" zoomScale="90" zoomScaleNormal="90" zoomScaleSheetLayoutView="90" zoomScalePageLayoutView="0" workbookViewId="0" topLeftCell="A1">
      <selection activeCell="A74" sqref="A74:H74"/>
    </sheetView>
  </sheetViews>
  <sheetFormatPr defaultColWidth="11.421875" defaultRowHeight="15"/>
  <cols>
    <col min="1" max="1" width="13.57421875" style="2" customWidth="1"/>
    <col min="2" max="2" width="15.8515625" style="2" bestFit="1" customWidth="1"/>
    <col min="3" max="3" width="16.28125" style="2" customWidth="1"/>
    <col min="4" max="4" width="14.8515625" style="2" bestFit="1" customWidth="1"/>
    <col min="5" max="6" width="11.421875" style="2" customWidth="1"/>
    <col min="7" max="7" width="13.28125" style="2" customWidth="1"/>
    <col min="8" max="16384" width="11.421875" style="2" customWidth="1"/>
  </cols>
  <sheetData>
    <row r="1" ht="15.75">
      <c r="A1" s="1" t="s">
        <v>54</v>
      </c>
    </row>
    <row r="2" ht="15.75">
      <c r="A2" s="1"/>
    </row>
    <row r="3" ht="15.75">
      <c r="A3" s="26" t="s">
        <v>40</v>
      </c>
    </row>
    <row r="4" spans="2:9" ht="15" customHeight="1">
      <c r="B4" s="35"/>
      <c r="C4" s="35"/>
      <c r="D4" s="35"/>
      <c r="E4" s="35"/>
      <c r="F4" s="35"/>
      <c r="G4" s="35"/>
      <c r="H4" s="35"/>
      <c r="I4" s="35"/>
    </row>
    <row r="5" spans="1:9" ht="15" customHeight="1">
      <c r="A5" s="379" t="s">
        <v>269</v>
      </c>
      <c r="B5" s="379"/>
      <c r="C5" s="379"/>
      <c r="D5" s="379"/>
      <c r="E5" s="379"/>
      <c r="F5" s="379"/>
      <c r="G5" s="379"/>
      <c r="H5" s="379"/>
      <c r="I5" s="35"/>
    </row>
    <row r="6" spans="1:9" ht="15" customHeight="1">
      <c r="A6" s="379"/>
      <c r="B6" s="379"/>
      <c r="C6" s="379"/>
      <c r="D6" s="379"/>
      <c r="E6" s="379"/>
      <c r="F6" s="379"/>
      <c r="G6" s="379"/>
      <c r="H6" s="379"/>
      <c r="I6" s="35"/>
    </row>
    <row r="7" spans="1:9" ht="15" customHeight="1">
      <c r="A7" s="379"/>
      <c r="B7" s="379"/>
      <c r="C7" s="379"/>
      <c r="D7" s="379"/>
      <c r="E7" s="379"/>
      <c r="F7" s="379"/>
      <c r="G7" s="379"/>
      <c r="H7" s="379"/>
      <c r="I7" s="35"/>
    </row>
    <row r="8" spans="1:9" ht="15" customHeight="1">
      <c r="A8" s="379"/>
      <c r="B8" s="379"/>
      <c r="C8" s="379"/>
      <c r="D8" s="379"/>
      <c r="E8" s="379"/>
      <c r="F8" s="379"/>
      <c r="G8" s="379"/>
      <c r="H8" s="379"/>
      <c r="I8" s="35"/>
    </row>
    <row r="9" spans="1:9" ht="15" customHeight="1">
      <c r="A9" s="35"/>
      <c r="B9" s="35"/>
      <c r="C9" s="35"/>
      <c r="D9" s="35"/>
      <c r="E9" s="35"/>
      <c r="F9" s="35"/>
      <c r="G9" s="35"/>
      <c r="H9" s="35"/>
      <c r="I9" s="35"/>
    </row>
    <row r="10" ht="15.75">
      <c r="A10" s="1" t="s">
        <v>102</v>
      </c>
    </row>
    <row r="11" spans="1:4" ht="15.75">
      <c r="A11" s="4" t="s">
        <v>42</v>
      </c>
      <c r="B11" s="4" t="s">
        <v>15</v>
      </c>
      <c r="C11" s="4" t="s">
        <v>69</v>
      </c>
      <c r="D11" s="4" t="s">
        <v>64</v>
      </c>
    </row>
    <row r="12" spans="1:4" ht="15.75">
      <c r="A12" s="28" t="s">
        <v>263</v>
      </c>
      <c r="B12" s="5">
        <v>677978</v>
      </c>
      <c r="C12" s="5">
        <v>3789697</v>
      </c>
      <c r="D12" s="29">
        <f>B12/C12</f>
        <v>0.1789003184159578</v>
      </c>
    </row>
    <row r="13" spans="1:4" ht="15.75">
      <c r="A13" s="28" t="s">
        <v>49</v>
      </c>
      <c r="B13" s="5">
        <v>282257</v>
      </c>
      <c r="C13" s="5">
        <v>3938895</v>
      </c>
      <c r="D13" s="29">
        <f aca="true" t="shared" si="0" ref="D13:D21">B13/C13</f>
        <v>0.07165892972521481</v>
      </c>
    </row>
    <row r="14" spans="1:4" ht="15.75">
      <c r="A14" s="28" t="s">
        <v>52</v>
      </c>
      <c r="B14" s="5">
        <v>201437</v>
      </c>
      <c r="C14" s="5">
        <v>3292707</v>
      </c>
      <c r="D14" s="29">
        <f t="shared" si="0"/>
        <v>0.06117671569319712</v>
      </c>
    </row>
    <row r="15" spans="1:4" ht="15.75">
      <c r="A15" s="28" t="s">
        <v>51</v>
      </c>
      <c r="B15" s="5">
        <v>54297</v>
      </c>
      <c r="C15" s="5">
        <v>738887</v>
      </c>
      <c r="D15" s="29">
        <f t="shared" si="0"/>
        <v>0.0734848495101416</v>
      </c>
    </row>
    <row r="16" spans="1:4" ht="15.75">
      <c r="A16" s="28" t="s">
        <v>86</v>
      </c>
      <c r="B16" s="5">
        <v>31796</v>
      </c>
      <c r="C16" s="5">
        <v>320740</v>
      </c>
      <c r="D16" s="29">
        <f t="shared" si="0"/>
        <v>0.0991332543493172</v>
      </c>
    </row>
    <row r="17" spans="1:4" ht="15.75">
      <c r="A17" s="28" t="s">
        <v>50</v>
      </c>
      <c r="B17" s="5">
        <v>2289</v>
      </c>
      <c r="C17" s="5">
        <v>45582</v>
      </c>
      <c r="D17" s="29">
        <f t="shared" si="0"/>
        <v>0.05021719099644596</v>
      </c>
    </row>
    <row r="18" spans="1:4" ht="15.75">
      <c r="A18" s="28" t="s">
        <v>154</v>
      </c>
      <c r="B18" s="5">
        <v>1540</v>
      </c>
      <c r="C18" s="5">
        <v>9915</v>
      </c>
      <c r="D18" s="29">
        <f t="shared" si="0"/>
        <v>0.15532022188603126</v>
      </c>
    </row>
    <row r="19" spans="1:4" ht="15.75">
      <c r="A19" s="28" t="s">
        <v>155</v>
      </c>
      <c r="B19" s="5">
        <v>1220</v>
      </c>
      <c r="C19" s="5">
        <v>6255</v>
      </c>
      <c r="D19" s="29">
        <f t="shared" si="0"/>
        <v>0.1950439648281375</v>
      </c>
    </row>
    <row r="20" spans="1:4" ht="15.75">
      <c r="A20" s="28" t="s">
        <v>97</v>
      </c>
      <c r="B20" s="5">
        <v>700</v>
      </c>
      <c r="C20" s="5">
        <v>12563</v>
      </c>
      <c r="D20" s="29">
        <f t="shared" si="0"/>
        <v>0.05571917535620473</v>
      </c>
    </row>
    <row r="21" spans="1:4" ht="15.75">
      <c r="A21" s="28" t="s">
        <v>87</v>
      </c>
      <c r="B21" s="5">
        <v>175</v>
      </c>
      <c r="C21" s="5">
        <v>7424</v>
      </c>
      <c r="D21" s="29">
        <f t="shared" si="0"/>
        <v>0.02357219827586207</v>
      </c>
    </row>
    <row r="22" spans="1:8" ht="15.75">
      <c r="A22" s="424" t="s">
        <v>27</v>
      </c>
      <c r="B22" s="424"/>
      <c r="C22" s="424"/>
      <c r="D22" s="424"/>
      <c r="E22" s="424"/>
      <c r="F22" s="424"/>
      <c r="G22" s="424"/>
      <c r="H22" s="424"/>
    </row>
    <row r="23" spans="1:8" ht="15.75">
      <c r="A23" s="424"/>
      <c r="B23" s="424"/>
      <c r="C23" s="424"/>
      <c r="D23" s="424"/>
      <c r="E23" s="424"/>
      <c r="F23" s="424"/>
      <c r="G23" s="424"/>
      <c r="H23" s="424"/>
    </row>
    <row r="24" spans="1:8" ht="15.75">
      <c r="A24" s="57"/>
      <c r="B24" s="57"/>
      <c r="C24" s="57"/>
      <c r="D24" s="57"/>
      <c r="E24" s="57"/>
      <c r="F24" s="57"/>
      <c r="G24" s="57"/>
      <c r="H24" s="57"/>
    </row>
    <row r="25" ht="15.75">
      <c r="A25" s="1" t="s">
        <v>88</v>
      </c>
    </row>
    <row r="26" ht="15.75">
      <c r="A26" s="1"/>
    </row>
    <row r="27" ht="15.75">
      <c r="A27" s="1" t="s">
        <v>91</v>
      </c>
    </row>
    <row r="28" spans="1:4" ht="15.75">
      <c r="A28" s="4" t="s">
        <v>90</v>
      </c>
      <c r="B28" s="4" t="s">
        <v>15</v>
      </c>
      <c r="C28" s="4" t="s">
        <v>69</v>
      </c>
      <c r="D28" s="4" t="s">
        <v>64</v>
      </c>
    </row>
    <row r="29" spans="1:4" ht="15.75">
      <c r="A29" s="28">
        <v>2011</v>
      </c>
      <c r="B29" s="183">
        <v>35608.449</v>
      </c>
      <c r="C29" s="183">
        <v>190978.87</v>
      </c>
      <c r="D29" s="29">
        <v>0.1864522970525483</v>
      </c>
    </row>
    <row r="30" spans="1:4" ht="15.75">
      <c r="A30" s="28">
        <v>2012</v>
      </c>
      <c r="B30" s="183">
        <v>37153.813</v>
      </c>
      <c r="C30" s="183">
        <v>197570.622</v>
      </c>
      <c r="D30" s="29">
        <v>0.18805332809044858</v>
      </c>
    </row>
    <row r="31" spans="1:4" ht="15.75">
      <c r="A31" s="28">
        <v>2013</v>
      </c>
      <c r="B31" s="183">
        <v>37205.899</v>
      </c>
      <c r="C31" s="183">
        <v>206284.748</v>
      </c>
      <c r="D31" s="29">
        <v>0.18036185108556838</v>
      </c>
    </row>
    <row r="32" spans="1:4" ht="15.75">
      <c r="A32" s="28">
        <v>2014</v>
      </c>
      <c r="B32" s="183">
        <v>40658.004</v>
      </c>
      <c r="C32" s="183">
        <v>224110.98</v>
      </c>
      <c r="D32" s="29">
        <f aca="true" t="shared" si="1" ref="D32:D37">+B32/C32</f>
        <v>0.18141906300173244</v>
      </c>
    </row>
    <row r="33" spans="1:4" ht="15.75">
      <c r="A33" s="28">
        <v>2015</v>
      </c>
      <c r="B33" s="183">
        <v>40805.543</v>
      </c>
      <c r="C33" s="183">
        <v>225261</v>
      </c>
      <c r="D33" s="29">
        <f t="shared" si="1"/>
        <v>0.18114783739750778</v>
      </c>
    </row>
    <row r="34" spans="1:4" ht="15.75">
      <c r="A34" s="28">
        <v>2016</v>
      </c>
      <c r="B34" s="183">
        <f>39828457/1000</f>
        <v>39828.457</v>
      </c>
      <c r="C34" s="183">
        <f>215267461/1000</f>
        <v>215267.461</v>
      </c>
      <c r="D34" s="29">
        <f t="shared" si="1"/>
        <v>0.18501847336788163</v>
      </c>
    </row>
    <row r="35" spans="1:4" ht="15.75">
      <c r="A35" s="28">
        <v>2017</v>
      </c>
      <c r="B35" s="183">
        <v>38576.035</v>
      </c>
      <c r="C35" s="183">
        <v>199788.687</v>
      </c>
      <c r="D35" s="29">
        <f t="shared" si="1"/>
        <v>0.19308418098768526</v>
      </c>
    </row>
    <row r="36" spans="1:4" ht="15.75">
      <c r="A36" s="28">
        <v>2018</v>
      </c>
      <c r="B36" s="183">
        <v>37655.973</v>
      </c>
      <c r="C36" s="183">
        <v>201043.57</v>
      </c>
      <c r="D36" s="29">
        <f t="shared" si="1"/>
        <v>0.1873025483978423</v>
      </c>
    </row>
    <row r="37" spans="1:4" ht="15.75">
      <c r="A37" s="28">
        <v>2019</v>
      </c>
      <c r="B37" s="344">
        <v>37994.25</v>
      </c>
      <c r="C37" s="183">
        <v>211999.986</v>
      </c>
      <c r="D37" s="29">
        <f t="shared" si="1"/>
        <v>0.17921817221252082</v>
      </c>
    </row>
    <row r="38" spans="1:8" ht="15.75">
      <c r="A38" s="424" t="s">
        <v>89</v>
      </c>
      <c r="B38" s="424"/>
      <c r="C38" s="424"/>
      <c r="D38" s="424"/>
      <c r="E38" s="424"/>
      <c r="F38" s="424"/>
      <c r="G38" s="424"/>
      <c r="H38" s="424"/>
    </row>
    <row r="39" ht="15.75">
      <c r="A39" s="1"/>
    </row>
    <row r="40" ht="15.75">
      <c r="A40" s="1" t="s">
        <v>98</v>
      </c>
    </row>
    <row r="41" spans="1:7" ht="18">
      <c r="A41" s="429" t="s">
        <v>90</v>
      </c>
      <c r="B41" s="425" t="s">
        <v>289</v>
      </c>
      <c r="C41" s="426"/>
      <c r="D41" s="427"/>
      <c r="E41" s="425" t="s">
        <v>290</v>
      </c>
      <c r="F41" s="426"/>
      <c r="G41" s="427"/>
    </row>
    <row r="42" spans="1:7" ht="15.75">
      <c r="A42" s="430"/>
      <c r="B42" s="236" t="s">
        <v>15</v>
      </c>
      <c r="C42" s="236" t="s">
        <v>69</v>
      </c>
      <c r="D42" s="236" t="s">
        <v>64</v>
      </c>
      <c r="E42" s="236" t="s">
        <v>15</v>
      </c>
      <c r="F42" s="236" t="s">
        <v>69</v>
      </c>
      <c r="G42" s="236" t="s">
        <v>64</v>
      </c>
    </row>
    <row r="43" spans="1:7" ht="15.75">
      <c r="A43" s="28">
        <v>2018</v>
      </c>
      <c r="B43" s="30">
        <v>147.160597</v>
      </c>
      <c r="C43" s="30">
        <v>2174.410313</v>
      </c>
      <c r="D43" s="29">
        <v>0.0676783935948891</v>
      </c>
      <c r="E43" s="30">
        <v>7.002294</v>
      </c>
      <c r="F43" s="237">
        <v>171.526484</v>
      </c>
      <c r="G43" s="6">
        <v>0.040823398443822816</v>
      </c>
    </row>
    <row r="44" spans="1:7" ht="15.75">
      <c r="A44" s="28">
        <v>2019</v>
      </c>
      <c r="B44" s="30">
        <v>151.529908</v>
      </c>
      <c r="C44" s="30">
        <v>2144.634769</v>
      </c>
      <c r="D44" s="29">
        <v>0.07065534429932578</v>
      </c>
      <c r="E44" s="30">
        <v>6.767481</v>
      </c>
      <c r="F44" s="237">
        <v>176.701217</v>
      </c>
      <c r="G44" s="6">
        <v>0.03829900616926707</v>
      </c>
    </row>
    <row r="45" spans="1:8" ht="15.75" customHeight="1">
      <c r="A45" s="424" t="s">
        <v>287</v>
      </c>
      <c r="B45" s="424"/>
      <c r="C45" s="424"/>
      <c r="D45" s="424"/>
      <c r="E45" s="424"/>
      <c r="F45" s="424"/>
      <c r="G45" s="431"/>
      <c r="H45" s="424"/>
    </row>
    <row r="46" spans="1:7" ht="15" customHeight="1">
      <c r="A46" s="1" t="s">
        <v>288</v>
      </c>
      <c r="G46" s="112"/>
    </row>
    <row r="47" spans="1:7" ht="15.75">
      <c r="A47" s="1"/>
      <c r="G47" s="112"/>
    </row>
    <row r="48" spans="1:8" ht="15.75">
      <c r="A48" s="1" t="s">
        <v>279</v>
      </c>
      <c r="B48" s="1"/>
      <c r="C48" s="1"/>
      <c r="D48" s="1"/>
      <c r="E48" s="1"/>
      <c r="F48"/>
      <c r="G48"/>
      <c r="H48"/>
    </row>
    <row r="49" spans="1:8" ht="15.75" customHeight="1">
      <c r="A49" s="195" t="s">
        <v>15</v>
      </c>
      <c r="B49" s="432" t="s">
        <v>280</v>
      </c>
      <c r="C49" s="433"/>
      <c r="D49" s="433"/>
      <c r="E49" s="433"/>
      <c r="F49" s="434"/>
      <c r="G49"/>
      <c r="H49"/>
    </row>
    <row r="50" spans="1:8" ht="15.75">
      <c r="A50" s="197"/>
      <c r="B50" s="196">
        <v>2007</v>
      </c>
      <c r="C50" s="196">
        <v>2010</v>
      </c>
      <c r="D50" s="196">
        <v>2013</v>
      </c>
      <c r="E50" s="198">
        <v>2015</v>
      </c>
      <c r="F50" s="198">
        <v>2017</v>
      </c>
      <c r="G50"/>
      <c r="H50"/>
    </row>
    <row r="51" spans="1:8" ht="15.75">
      <c r="A51" s="199" t="s">
        <v>281</v>
      </c>
      <c r="B51" s="200">
        <v>38042</v>
      </c>
      <c r="C51" s="200">
        <v>42046</v>
      </c>
      <c r="D51" s="200">
        <v>29430</v>
      </c>
      <c r="E51" s="200">
        <v>25601</v>
      </c>
      <c r="F51" s="200">
        <v>20539</v>
      </c>
      <c r="G51"/>
      <c r="H51"/>
    </row>
    <row r="52" spans="1:8" ht="15.75">
      <c r="A52" s="201" t="s">
        <v>14</v>
      </c>
      <c r="B52" s="202">
        <v>607940</v>
      </c>
      <c r="C52" s="202">
        <v>667052</v>
      </c>
      <c r="D52" s="202">
        <v>461645</v>
      </c>
      <c r="E52" s="202">
        <v>412538</v>
      </c>
      <c r="F52" s="202">
        <v>447141</v>
      </c>
      <c r="G52"/>
      <c r="H52"/>
    </row>
    <row r="53" spans="1:8" ht="25.5">
      <c r="A53" s="201" t="s">
        <v>282</v>
      </c>
      <c r="B53" s="203">
        <f>+B51/B52</f>
        <v>0.0625752541369214</v>
      </c>
      <c r="C53" s="203">
        <f>+C51/C52</f>
        <v>0.06303256717617217</v>
      </c>
      <c r="D53" s="203">
        <f>+D51/D52</f>
        <v>0.06375028430937192</v>
      </c>
      <c r="E53" s="203">
        <f>+E51/E52</f>
        <v>0.06205731350808895</v>
      </c>
      <c r="F53" s="203">
        <f>+F51/F52</f>
        <v>0.045934056595123236</v>
      </c>
      <c r="G53" s="204"/>
      <c r="H53" s="204"/>
    </row>
    <row r="54" spans="1:8" ht="15.75">
      <c r="A54" s="8" t="s">
        <v>322</v>
      </c>
      <c r="B54" s="8"/>
      <c r="C54" s="8"/>
      <c r="D54" s="8"/>
      <c r="E54" s="8"/>
      <c r="F54" s="205"/>
      <c r="G54" s="205"/>
      <c r="H54" s="205"/>
    </row>
    <row r="55" spans="1:8" ht="15.75">
      <c r="A55" s="428" t="s">
        <v>89</v>
      </c>
      <c r="B55" s="428"/>
      <c r="C55" s="428"/>
      <c r="D55" s="428"/>
      <c r="E55" s="428"/>
      <c r="F55" s="428"/>
      <c r="G55" s="428"/>
      <c r="H55" s="428"/>
    </row>
    <row r="56" spans="1:8" ht="15.75">
      <c r="A56" s="193"/>
      <c r="B56" s="193"/>
      <c r="C56" s="193"/>
      <c r="D56" s="193"/>
      <c r="E56" s="193"/>
      <c r="F56" s="193"/>
      <c r="G56" s="194"/>
      <c r="H56" s="193"/>
    </row>
    <row r="57" spans="1:8" ht="15.75">
      <c r="A57" s="193"/>
      <c r="B57" s="193"/>
      <c r="C57" s="193"/>
      <c r="D57" s="193"/>
      <c r="E57" s="193"/>
      <c r="F57" s="193"/>
      <c r="G57" s="194"/>
      <c r="H57" s="193"/>
    </row>
    <row r="58" spans="1:8" ht="15.75">
      <c r="A58" s="1" t="s">
        <v>283</v>
      </c>
      <c r="B58" s="1"/>
      <c r="C58" s="1"/>
      <c r="D58" s="1"/>
      <c r="E58" s="1"/>
      <c r="F58" s="1"/>
      <c r="G58" s="1"/>
      <c r="H58" s="1"/>
    </row>
    <row r="59" spans="1:8" ht="15" customHeight="1">
      <c r="A59" s="195" t="s">
        <v>15</v>
      </c>
      <c r="B59" s="432" t="s">
        <v>284</v>
      </c>
      <c r="C59" s="433"/>
      <c r="D59" s="433"/>
      <c r="E59" s="433"/>
      <c r="F59" s="434"/>
      <c r="G59" s="260"/>
      <c r="H59"/>
    </row>
    <row r="60" spans="1:8" ht="15.75">
      <c r="A60" s="197"/>
      <c r="B60" s="255">
        <v>2007</v>
      </c>
      <c r="C60" s="255">
        <v>2010</v>
      </c>
      <c r="D60" s="255">
        <v>2013</v>
      </c>
      <c r="E60" s="256">
        <v>2015</v>
      </c>
      <c r="F60" s="256">
        <v>2017</v>
      </c>
      <c r="G60"/>
      <c r="H60"/>
    </row>
    <row r="61" spans="1:8" ht="15.75">
      <c r="A61" s="206" t="s">
        <v>281</v>
      </c>
      <c r="B61" s="207">
        <v>38718</v>
      </c>
      <c r="C61" s="207">
        <v>32657</v>
      </c>
      <c r="D61" s="207">
        <v>34472</v>
      </c>
      <c r="E61" s="207">
        <v>22706</v>
      </c>
      <c r="F61" s="207">
        <v>15413</v>
      </c>
      <c r="G61"/>
      <c r="H61"/>
    </row>
    <row r="62" spans="1:8" ht="15.75">
      <c r="A62" s="201" t="s">
        <v>14</v>
      </c>
      <c r="B62" s="208">
        <v>2863612</v>
      </c>
      <c r="C62" s="209">
        <v>2660373</v>
      </c>
      <c r="D62" s="210">
        <v>2428310</v>
      </c>
      <c r="E62" s="209">
        <v>2185449</v>
      </c>
      <c r="F62" s="209">
        <v>2037516</v>
      </c>
      <c r="G62"/>
      <c r="H62"/>
    </row>
    <row r="63" spans="1:8" ht="25.5">
      <c r="A63" s="201" t="s">
        <v>282</v>
      </c>
      <c r="B63" s="203">
        <f>+B61/B62</f>
        <v>0.013520686461713389</v>
      </c>
      <c r="C63" s="203">
        <f>+C61/C62</f>
        <v>0.012275346351808563</v>
      </c>
      <c r="D63" s="203">
        <f>+D61/D62</f>
        <v>0.01419588108602279</v>
      </c>
      <c r="E63" s="203">
        <f>+E61/E62</f>
        <v>0.010389627028587717</v>
      </c>
      <c r="F63" s="203">
        <f>+F61/F62</f>
        <v>0.007564603173668329</v>
      </c>
      <c r="G63" s="204"/>
      <c r="H63" s="204"/>
    </row>
    <row r="64" spans="1:8" ht="15.75">
      <c r="A64" s="8" t="s">
        <v>353</v>
      </c>
      <c r="B64" s="8"/>
      <c r="C64" s="8"/>
      <c r="D64" s="8"/>
      <c r="E64" s="8"/>
      <c r="F64" s="205"/>
      <c r="G64" s="205"/>
      <c r="H64" s="205"/>
    </row>
    <row r="65" spans="1:8" ht="15.75">
      <c r="A65" s="428" t="s">
        <v>89</v>
      </c>
      <c r="B65" s="428"/>
      <c r="C65" s="428"/>
      <c r="D65" s="428"/>
      <c r="E65" s="428"/>
      <c r="F65" s="428"/>
      <c r="G65" s="428"/>
      <c r="H65" s="428"/>
    </row>
    <row r="66" spans="1:8" ht="15.75">
      <c r="A66"/>
      <c r="B66"/>
      <c r="C66"/>
      <c r="D66"/>
      <c r="E66"/>
      <c r="F66"/>
      <c r="G66"/>
      <c r="H66"/>
    </row>
    <row r="67" spans="1:8" ht="15.75">
      <c r="A67" s="1" t="s">
        <v>285</v>
      </c>
      <c r="B67" s="1"/>
      <c r="C67" s="1"/>
      <c r="D67" s="1"/>
      <c r="E67" s="1"/>
      <c r="F67" s="1"/>
      <c r="G67"/>
      <c r="H67"/>
    </row>
    <row r="68" spans="1:8" ht="15" customHeight="1">
      <c r="A68" s="195" t="s">
        <v>15</v>
      </c>
      <c r="B68" s="435" t="s">
        <v>286</v>
      </c>
      <c r="C68" s="435"/>
      <c r="D68" s="435"/>
      <c r="E68" s="435"/>
      <c r="F68" s="435"/>
      <c r="G68"/>
      <c r="H68"/>
    </row>
    <row r="69" spans="1:8" ht="15.75">
      <c r="A69" s="197"/>
      <c r="B69" s="196">
        <v>2007</v>
      </c>
      <c r="C69" s="196">
        <v>2013</v>
      </c>
      <c r="D69" s="198">
        <v>2015</v>
      </c>
      <c r="E69" s="198">
        <v>2017</v>
      </c>
      <c r="F69" s="198">
        <v>2019</v>
      </c>
      <c r="G69"/>
      <c r="H69"/>
    </row>
    <row r="70" spans="1:8" ht="15.75">
      <c r="A70" s="211" t="s">
        <v>281</v>
      </c>
      <c r="B70" s="212">
        <v>563023</v>
      </c>
      <c r="C70" s="212">
        <v>506364</v>
      </c>
      <c r="D70" s="212">
        <v>372512</v>
      </c>
      <c r="E70" s="257">
        <v>343636</v>
      </c>
      <c r="F70" s="358">
        <v>432612.1646372253</v>
      </c>
      <c r="G70"/>
      <c r="H70"/>
    </row>
    <row r="71" spans="1:8" ht="15.75">
      <c r="A71" s="201" t="s">
        <v>14</v>
      </c>
      <c r="B71" s="213">
        <v>3408419</v>
      </c>
      <c r="C71" s="214">
        <v>3007883</v>
      </c>
      <c r="D71" s="214">
        <v>2735857</v>
      </c>
      <c r="E71" s="258">
        <v>2890840</v>
      </c>
      <c r="F71" s="359">
        <v>3108089.123026897</v>
      </c>
      <c r="G71"/>
      <c r="H71"/>
    </row>
    <row r="72" spans="1:8" ht="25.5">
      <c r="A72" s="201" t="s">
        <v>282</v>
      </c>
      <c r="B72" s="203">
        <f>+B70/B71</f>
        <v>0.16518597038685678</v>
      </c>
      <c r="C72" s="203">
        <f>+C70/C71</f>
        <v>0.16834564376340436</v>
      </c>
      <c r="D72" s="203">
        <f>+D70/D71</f>
        <v>0.13615916328960176</v>
      </c>
      <c r="E72" s="203">
        <f>+E70/E71</f>
        <v>0.1188706396756652</v>
      </c>
      <c r="F72" s="203">
        <f>+F70/F71</f>
        <v>0.1391891118668805</v>
      </c>
      <c r="G72" s="204"/>
      <c r="H72" s="204"/>
    </row>
    <row r="73" spans="1:8" ht="15.75">
      <c r="A73" s="8" t="s">
        <v>460</v>
      </c>
      <c r="B73" s="8"/>
      <c r="C73" s="8"/>
      <c r="D73" s="8"/>
      <c r="E73" s="8"/>
      <c r="F73" s="205"/>
      <c r="G73" s="205"/>
      <c r="H73" s="205"/>
    </row>
    <row r="74" spans="1:8" ht="15.75">
      <c r="A74" s="428" t="s">
        <v>89</v>
      </c>
      <c r="B74" s="428"/>
      <c r="C74" s="428"/>
      <c r="D74" s="428"/>
      <c r="E74" s="428"/>
      <c r="F74" s="428"/>
      <c r="G74" s="428"/>
      <c r="H74" s="428"/>
    </row>
    <row r="75" spans="1:7" ht="15.75">
      <c r="A75" s="1"/>
      <c r="G75" s="112"/>
    </row>
    <row r="76" spans="1:7" ht="15.75">
      <c r="A76" s="1" t="s">
        <v>413</v>
      </c>
      <c r="G76" s="112"/>
    </row>
    <row r="77" spans="1:7" ht="15.75">
      <c r="A77" s="167" t="s">
        <v>291</v>
      </c>
      <c r="B77" s="174" t="s">
        <v>55</v>
      </c>
      <c r="G77" s="112"/>
    </row>
    <row r="78" spans="1:7" ht="15.75">
      <c r="A78" s="175" t="s">
        <v>156</v>
      </c>
      <c r="B78" s="30">
        <v>28983.350000000002</v>
      </c>
      <c r="G78" s="112"/>
    </row>
    <row r="79" spans="1:2" ht="15.75">
      <c r="A79" s="175" t="s">
        <v>157</v>
      </c>
      <c r="B79" s="30">
        <v>21123.300000000003</v>
      </c>
    </row>
    <row r="80" spans="1:2" ht="15.75">
      <c r="A80" s="176" t="s">
        <v>2</v>
      </c>
      <c r="B80" s="177">
        <v>50106.65000000001</v>
      </c>
    </row>
    <row r="81" spans="1:8" ht="15.75">
      <c r="A81" s="424" t="s">
        <v>27</v>
      </c>
      <c r="B81" s="424"/>
      <c r="C81" s="424"/>
      <c r="D81" s="424"/>
      <c r="E81" s="424"/>
      <c r="F81" s="424"/>
      <c r="G81" s="424"/>
      <c r="H81" s="424"/>
    </row>
    <row r="82" spans="1:8" ht="15.75">
      <c r="A82" s="424"/>
      <c r="B82" s="424"/>
      <c r="C82" s="424"/>
      <c r="D82" s="424"/>
      <c r="E82" s="424"/>
      <c r="F82" s="424"/>
      <c r="G82" s="424"/>
      <c r="H82" s="424"/>
    </row>
    <row r="83" spans="1:8" ht="15.75">
      <c r="A83" s="57"/>
      <c r="B83" s="57"/>
      <c r="C83" s="57"/>
      <c r="D83" s="57"/>
      <c r="E83" s="57"/>
      <c r="F83" s="57"/>
      <c r="G83" s="57"/>
      <c r="H83" s="57"/>
    </row>
    <row r="84" ht="15.75">
      <c r="A84" s="1" t="s">
        <v>404</v>
      </c>
    </row>
    <row r="85" spans="1:9" ht="47.25">
      <c r="A85" s="167" t="s">
        <v>44</v>
      </c>
      <c r="B85" s="167" t="s">
        <v>292</v>
      </c>
      <c r="C85" s="167" t="s">
        <v>293</v>
      </c>
      <c r="D85" s="167" t="s">
        <v>57</v>
      </c>
      <c r="E85" s="167" t="s">
        <v>294</v>
      </c>
      <c r="F85" s="167" t="s">
        <v>295</v>
      </c>
      <c r="G85" s="167" t="s">
        <v>296</v>
      </c>
      <c r="H85" s="167" t="s">
        <v>58</v>
      </c>
      <c r="I85" s="56"/>
    </row>
    <row r="86" spans="1:8" ht="15.75">
      <c r="A86" s="28" t="s">
        <v>156</v>
      </c>
      <c r="B86" s="178">
        <v>15626.31997970059</v>
      </c>
      <c r="C86" s="178">
        <v>1300.1000067966108</v>
      </c>
      <c r="D86" s="178">
        <v>1238.11000652847</v>
      </c>
      <c r="E86" s="178">
        <v>7074.2000289966</v>
      </c>
      <c r="F86" s="178">
        <v>1638.9000004532109</v>
      </c>
      <c r="G86" s="178">
        <v>1865.3200097173703</v>
      </c>
      <c r="H86" s="178">
        <v>240.40000163007105</v>
      </c>
    </row>
    <row r="87" spans="1:8" ht="15.75">
      <c r="A87" s="28" t="s">
        <v>157</v>
      </c>
      <c r="B87" s="178">
        <v>13563.550007399319</v>
      </c>
      <c r="C87" s="178">
        <v>909.8000003846</v>
      </c>
      <c r="D87" s="178">
        <v>787.1500031125601</v>
      </c>
      <c r="E87" s="178">
        <v>2333.3999950731004</v>
      </c>
      <c r="F87" s="178">
        <v>1267.9000034702499</v>
      </c>
      <c r="G87" s="178">
        <v>1750.3000106584802</v>
      </c>
      <c r="H87" s="178">
        <v>511.19999703774204</v>
      </c>
    </row>
    <row r="88" spans="1:8" ht="15.75">
      <c r="A88" s="176" t="s">
        <v>2</v>
      </c>
      <c r="B88" s="179">
        <v>29189.869987099908</v>
      </c>
      <c r="C88" s="179">
        <v>2209.9000071812106</v>
      </c>
      <c r="D88" s="179">
        <v>2025.26000964103</v>
      </c>
      <c r="E88" s="179">
        <v>9407.600024069701</v>
      </c>
      <c r="F88" s="179">
        <v>2906.800003923461</v>
      </c>
      <c r="G88" s="179">
        <v>3615.6200203758494</v>
      </c>
      <c r="H88" s="179">
        <v>751.599998667813</v>
      </c>
    </row>
    <row r="89" spans="1:8" ht="15.75">
      <c r="A89" s="422" t="s">
        <v>27</v>
      </c>
      <c r="B89" s="422"/>
      <c r="C89" s="422"/>
      <c r="D89" s="422"/>
      <c r="E89" s="422"/>
      <c r="F89" s="422"/>
      <c r="G89" s="422"/>
      <c r="H89" s="422"/>
    </row>
    <row r="90" spans="1:8" ht="15.75">
      <c r="A90" s="424"/>
      <c r="B90" s="424"/>
      <c r="C90" s="424"/>
      <c r="D90" s="424"/>
      <c r="E90" s="424"/>
      <c r="F90" s="424"/>
      <c r="G90" s="424"/>
      <c r="H90" s="424"/>
    </row>
    <row r="92" ht="15.75">
      <c r="A92" s="1" t="s">
        <v>405</v>
      </c>
    </row>
    <row r="93" spans="1:10" s="1" customFormat="1" ht="15.75">
      <c r="A93" s="314" t="s">
        <v>44</v>
      </c>
      <c r="B93" s="314" t="s">
        <v>406</v>
      </c>
      <c r="C93" s="314" t="s">
        <v>407</v>
      </c>
      <c r="D93" s="314" t="s">
        <v>408</v>
      </c>
      <c r="E93" s="314" t="s">
        <v>409</v>
      </c>
      <c r="F93" s="314" t="s">
        <v>410</v>
      </c>
      <c r="G93" s="176" t="s">
        <v>411</v>
      </c>
      <c r="J93" s="2"/>
    </row>
    <row r="94" spans="1:7" ht="15.75">
      <c r="A94" s="28" t="s">
        <v>156</v>
      </c>
      <c r="B94" s="315">
        <v>4496.340000000001</v>
      </c>
      <c r="C94" s="315">
        <v>259.44</v>
      </c>
      <c r="D94" s="315">
        <v>222.9200000000001</v>
      </c>
      <c r="E94" s="315">
        <v>4.6</v>
      </c>
      <c r="F94" s="315">
        <v>67.96</v>
      </c>
      <c r="G94" s="318">
        <f>SUM(B94:F94)</f>
        <v>5051.260000000001</v>
      </c>
    </row>
    <row r="95" spans="1:7" ht="15.75">
      <c r="A95" s="28" t="s">
        <v>157</v>
      </c>
      <c r="B95" s="315">
        <v>5098.47</v>
      </c>
      <c r="C95" s="315">
        <v>584.0800000000002</v>
      </c>
      <c r="D95" s="315">
        <v>157.99000000000007</v>
      </c>
      <c r="E95" s="315"/>
      <c r="F95" s="315">
        <v>2.39</v>
      </c>
      <c r="G95" s="318">
        <f>SUM(B95:F95)</f>
        <v>5842.93</v>
      </c>
    </row>
    <row r="96" spans="1:7" ht="15.75">
      <c r="A96" s="176" t="s">
        <v>2</v>
      </c>
      <c r="B96" s="317">
        <v>9594.810000000001</v>
      </c>
      <c r="C96" s="317">
        <v>843.5200000000002</v>
      </c>
      <c r="D96" s="317">
        <v>380.9100000000002</v>
      </c>
      <c r="E96" s="317">
        <v>4.6</v>
      </c>
      <c r="F96" s="317">
        <v>70.35</v>
      </c>
      <c r="G96" s="319">
        <f>SUM(B96:F96)</f>
        <v>10894.190000000002</v>
      </c>
    </row>
    <row r="97" spans="1:7" ht="34.5" customHeight="1">
      <c r="A97" s="422" t="s">
        <v>412</v>
      </c>
      <c r="B97" s="422"/>
      <c r="C97" s="422"/>
      <c r="D97" s="422"/>
      <c r="E97" s="422"/>
      <c r="F97" s="422"/>
      <c r="G97" s="316"/>
    </row>
  </sheetData>
  <sheetProtection/>
  <mergeCells count="16">
    <mergeCell ref="A97:F97"/>
    <mergeCell ref="B59:F59"/>
    <mergeCell ref="A81:H82"/>
    <mergeCell ref="A89:H90"/>
    <mergeCell ref="A74:H74"/>
    <mergeCell ref="B68:F68"/>
    <mergeCell ref="A5:H8"/>
    <mergeCell ref="A22:H23"/>
    <mergeCell ref="A38:H38"/>
    <mergeCell ref="E41:G41"/>
    <mergeCell ref="A55:H55"/>
    <mergeCell ref="A65:H65"/>
    <mergeCell ref="A41:A42"/>
    <mergeCell ref="B41:D41"/>
    <mergeCell ref="A45:H45"/>
    <mergeCell ref="B49:F49"/>
  </mergeCells>
  <printOptions horizontalCentered="1"/>
  <pageMargins left="0.5905511811023623" right="0.5905511811023623" top="0.5905511811023623" bottom="0.5905511811023623" header="0.31496062992125984" footer="0.31496062992125984"/>
  <pageSetup horizontalDpi="600" verticalDpi="600" orientation="portrait" scale="78" r:id="rId1"/>
  <headerFooter>
    <oddHeader>&amp;R&amp;12Región de la Araucanía, Información Censo 2007 y Anual</oddHeader>
  </headerFooter>
  <rowBreaks count="1" manualBreakCount="1">
    <brk id="56" max="7" man="1"/>
  </rowBreaks>
</worksheet>
</file>

<file path=xl/worksheets/sheet8.xml><?xml version="1.0" encoding="utf-8"?>
<worksheet xmlns="http://schemas.openxmlformats.org/spreadsheetml/2006/main" xmlns:r="http://schemas.openxmlformats.org/officeDocument/2006/relationships">
  <dimension ref="A1:AB94"/>
  <sheetViews>
    <sheetView view="pageBreakPreview" zoomScale="91" zoomScaleNormal="70" zoomScaleSheetLayoutView="91" zoomScalePageLayoutView="0" workbookViewId="0" topLeftCell="B1">
      <selection activeCell="B1" sqref="B1"/>
    </sheetView>
  </sheetViews>
  <sheetFormatPr defaultColWidth="11.421875" defaultRowHeight="15"/>
  <cols>
    <col min="1" max="1" width="11.421875" style="122" hidden="1" customWidth="1"/>
    <col min="2" max="2" width="12.00390625" style="122" customWidth="1"/>
    <col min="3" max="3" width="19.421875" style="122" customWidth="1"/>
    <col min="4" max="6" width="11.28125" style="122" customWidth="1"/>
    <col min="7" max="7" width="13.421875" style="122" bestFit="1" customWidth="1"/>
    <col min="8" max="8" width="13.8515625" style="122" bestFit="1" customWidth="1"/>
    <col min="9" max="9" width="11.57421875" style="123" customWidth="1"/>
    <col min="10" max="10" width="11.00390625" style="123" customWidth="1"/>
    <col min="11" max="11" width="10.421875" style="122" customWidth="1"/>
    <col min="12" max="13" width="10.421875" style="123" customWidth="1"/>
    <col min="14" max="14" width="10.421875" style="122" customWidth="1"/>
    <col min="15" max="15" width="11.8515625" style="122" customWidth="1"/>
    <col min="16" max="16" width="11.57421875" style="122" bestFit="1" customWidth="1"/>
    <col min="17" max="19" width="11.421875" style="122" customWidth="1"/>
    <col min="20" max="22" width="12.8515625" style="122" bestFit="1" customWidth="1"/>
    <col min="23" max="23" width="11.57421875" style="122" bestFit="1" customWidth="1"/>
    <col min="24" max="26" width="12.8515625" style="122" bestFit="1" customWidth="1"/>
    <col min="27" max="27" width="11.57421875" style="122" bestFit="1" customWidth="1"/>
    <col min="28" max="16384" width="11.421875" style="122" customWidth="1"/>
  </cols>
  <sheetData>
    <row r="1" ht="15">
      <c r="B1" s="121" t="s">
        <v>103</v>
      </c>
    </row>
    <row r="3" spans="2:15" ht="15">
      <c r="B3" s="461" t="s">
        <v>234</v>
      </c>
      <c r="C3" s="461"/>
      <c r="D3" s="461"/>
      <c r="E3" s="461"/>
      <c r="F3" s="461"/>
      <c r="G3" s="461"/>
      <c r="H3" s="461"/>
      <c r="I3" s="461"/>
      <c r="J3" s="461"/>
      <c r="K3" s="461"/>
      <c r="L3" s="461"/>
      <c r="M3" s="461"/>
      <c r="N3" s="461"/>
      <c r="O3" s="461"/>
    </row>
    <row r="4" spans="2:15" ht="15">
      <c r="B4" s="461"/>
      <c r="C4" s="461"/>
      <c r="D4" s="461"/>
      <c r="E4" s="461"/>
      <c r="F4" s="461"/>
      <c r="G4" s="461"/>
      <c r="H4" s="461"/>
      <c r="I4" s="461"/>
      <c r="J4" s="461"/>
      <c r="K4" s="461"/>
      <c r="L4" s="461"/>
      <c r="M4" s="461"/>
      <c r="N4" s="461"/>
      <c r="O4" s="461"/>
    </row>
    <row r="5" spans="2:15" ht="15.75" customHeight="1">
      <c r="B5" s="124"/>
      <c r="C5" s="124"/>
      <c r="D5" s="124"/>
      <c r="E5" s="124"/>
      <c r="F5" s="124"/>
      <c r="G5" s="124"/>
      <c r="H5" s="124"/>
      <c r="I5" s="124"/>
      <c r="J5" s="124"/>
      <c r="K5" s="124"/>
      <c r="L5" s="124"/>
      <c r="M5" s="124"/>
      <c r="N5" s="124"/>
      <c r="O5" s="124"/>
    </row>
    <row r="6" spans="2:16" ht="15.75" customHeight="1">
      <c r="B6" s="125" t="s">
        <v>235</v>
      </c>
      <c r="C6" s="124"/>
      <c r="D6" s="124"/>
      <c r="E6" s="124"/>
      <c r="F6" s="124"/>
      <c r="G6" s="124"/>
      <c r="H6" s="124"/>
      <c r="I6" s="124"/>
      <c r="J6" s="466"/>
      <c r="K6" s="466"/>
      <c r="L6" s="466"/>
      <c r="M6" s="466"/>
      <c r="N6" s="466"/>
      <c r="O6" s="137"/>
      <c r="P6" s="137"/>
    </row>
    <row r="7" spans="2:16" ht="15.75" customHeight="1">
      <c r="B7" s="462" t="s">
        <v>15</v>
      </c>
      <c r="C7" s="462" t="s">
        <v>236</v>
      </c>
      <c r="D7" s="462">
        <v>2019</v>
      </c>
      <c r="E7" s="467" t="s">
        <v>470</v>
      </c>
      <c r="F7" s="468"/>
      <c r="G7" s="126" t="s">
        <v>237</v>
      </c>
      <c r="H7" s="126" t="s">
        <v>238</v>
      </c>
      <c r="I7" s="124"/>
      <c r="J7" s="466"/>
      <c r="K7" s="466"/>
      <c r="L7" s="466"/>
      <c r="M7" s="137"/>
      <c r="N7" s="137"/>
      <c r="O7" s="137"/>
      <c r="P7" s="137"/>
    </row>
    <row r="8" spans="2:15" ht="15.75" customHeight="1">
      <c r="B8" s="462"/>
      <c r="C8" s="462"/>
      <c r="D8" s="462"/>
      <c r="E8" s="222">
        <v>2019</v>
      </c>
      <c r="F8" s="222">
        <v>2020</v>
      </c>
      <c r="G8" s="129">
        <v>2020</v>
      </c>
      <c r="H8" s="129">
        <v>2020</v>
      </c>
      <c r="I8" s="124"/>
      <c r="J8" s="124"/>
      <c r="K8" s="124"/>
      <c r="L8" s="124"/>
      <c r="M8" s="124"/>
      <c r="N8" s="124"/>
      <c r="O8" s="124"/>
    </row>
    <row r="9" spans="2:15" ht="15.75" customHeight="1">
      <c r="B9" s="463" t="s">
        <v>231</v>
      </c>
      <c r="C9" s="130" t="s">
        <v>471</v>
      </c>
      <c r="D9" s="131">
        <v>278893.00418</v>
      </c>
      <c r="E9" s="131">
        <v>142602.45277999996</v>
      </c>
      <c r="F9" s="131">
        <v>123209.98970999998</v>
      </c>
      <c r="G9" s="132">
        <v>0.12028267959570912</v>
      </c>
      <c r="H9" s="133">
        <v>0.34603985572510704</v>
      </c>
      <c r="I9" s="124"/>
      <c r="J9" s="124"/>
      <c r="K9" s="124"/>
      <c r="L9" s="124"/>
      <c r="M9" s="124"/>
      <c r="N9" s="124"/>
      <c r="O9" s="124"/>
    </row>
    <row r="10" spans="2:15" ht="15.75" customHeight="1">
      <c r="B10" s="464"/>
      <c r="C10" s="130" t="s">
        <v>472</v>
      </c>
      <c r="D10" s="131">
        <v>133285.12898000007</v>
      </c>
      <c r="E10" s="131">
        <v>114020.24840000005</v>
      </c>
      <c r="F10" s="131">
        <v>121208.1364899999</v>
      </c>
      <c r="G10" s="132">
        <v>0.035252164463418154</v>
      </c>
      <c r="H10" s="133">
        <v>0.3404175762243772</v>
      </c>
      <c r="I10" s="124"/>
      <c r="J10" s="124"/>
      <c r="K10" s="124"/>
      <c r="L10" s="124"/>
      <c r="M10" s="124"/>
      <c r="N10" s="124"/>
      <c r="O10" s="124"/>
    </row>
    <row r="11" spans="2:15" ht="15.75" customHeight="1">
      <c r="B11" s="464"/>
      <c r="C11" s="130" t="s">
        <v>70</v>
      </c>
      <c r="D11" s="131">
        <v>73313.14405999999</v>
      </c>
      <c r="E11" s="131">
        <v>33467.227289999995</v>
      </c>
      <c r="F11" s="131">
        <v>46687.56572</v>
      </c>
      <c r="G11" s="132">
        <v>0.6489313308320611</v>
      </c>
      <c r="H11" s="133">
        <v>0.13112377124558772</v>
      </c>
      <c r="I11" s="124"/>
      <c r="J11" s="124"/>
      <c r="K11" s="124"/>
      <c r="L11" s="124"/>
      <c r="M11" s="124"/>
      <c r="N11" s="124"/>
      <c r="O11" s="124"/>
    </row>
    <row r="12" spans="2:15" ht="15.75" customHeight="1">
      <c r="B12" s="464"/>
      <c r="C12" s="130" t="s">
        <v>473</v>
      </c>
      <c r="D12" s="131">
        <v>41858.127510000006</v>
      </c>
      <c r="E12" s="131">
        <v>22728.426339999998</v>
      </c>
      <c r="F12" s="131">
        <v>20425.583750000005</v>
      </c>
      <c r="G12" s="132">
        <v>0.04134179667876543</v>
      </c>
      <c r="H12" s="133">
        <v>0.05736601448135202</v>
      </c>
      <c r="I12" s="124"/>
      <c r="J12" s="124"/>
      <c r="K12" s="124"/>
      <c r="L12" s="124"/>
      <c r="M12" s="124"/>
      <c r="N12" s="124"/>
      <c r="O12" s="124"/>
    </row>
    <row r="13" spans="2:15" ht="15.75" customHeight="1">
      <c r="B13" s="464"/>
      <c r="C13" s="130" t="s">
        <v>474</v>
      </c>
      <c r="D13" s="131">
        <v>17407.271720000004</v>
      </c>
      <c r="E13" s="131">
        <v>4475.683960000001</v>
      </c>
      <c r="F13" s="131">
        <v>11754.27932</v>
      </c>
      <c r="G13" s="132">
        <v>0.24055644776396215</v>
      </c>
      <c r="H13" s="133">
        <v>0.03301233227613269</v>
      </c>
      <c r="I13" s="124"/>
      <c r="J13" s="124"/>
      <c r="K13" s="124"/>
      <c r="L13" s="124"/>
      <c r="M13" s="124"/>
      <c r="N13" s="124"/>
      <c r="O13" s="124"/>
    </row>
    <row r="14" spans="2:15" ht="15.75" customHeight="1">
      <c r="B14" s="464"/>
      <c r="C14" s="130" t="s">
        <v>475</v>
      </c>
      <c r="D14" s="131">
        <v>15947.30975</v>
      </c>
      <c r="E14" s="131">
        <v>12162.75667</v>
      </c>
      <c r="F14" s="131">
        <v>8814.57192</v>
      </c>
      <c r="G14" s="132">
        <v>0.04021863173004106</v>
      </c>
      <c r="H14" s="133">
        <v>0.024756054299287227</v>
      </c>
      <c r="I14" s="124"/>
      <c r="J14" s="124"/>
      <c r="K14" s="124"/>
      <c r="L14" s="124"/>
      <c r="M14" s="124"/>
      <c r="N14" s="124"/>
      <c r="O14" s="124"/>
    </row>
    <row r="15" spans="2:15" ht="15.75" customHeight="1">
      <c r="B15" s="464"/>
      <c r="C15" s="130" t="s">
        <v>476</v>
      </c>
      <c r="D15" s="131">
        <v>7589.0604</v>
      </c>
      <c r="E15" s="131">
        <v>2752.0144000000005</v>
      </c>
      <c r="F15" s="131">
        <v>4907.16282</v>
      </c>
      <c r="G15" s="132">
        <v>0.01499047681138925</v>
      </c>
      <c r="H15" s="133">
        <v>0.013781949972150594</v>
      </c>
      <c r="I15" s="124"/>
      <c r="J15" s="124"/>
      <c r="K15" s="124"/>
      <c r="L15" s="124"/>
      <c r="M15" s="124"/>
      <c r="N15" s="124"/>
      <c r="O15" s="124"/>
    </row>
    <row r="16" spans="2:15" ht="15.75" customHeight="1">
      <c r="B16" s="464"/>
      <c r="C16" s="130" t="s">
        <v>477</v>
      </c>
      <c r="D16" s="131">
        <v>6534.673019999999</v>
      </c>
      <c r="E16" s="131">
        <v>3127.7997499999997</v>
      </c>
      <c r="F16" s="131">
        <v>3732.3108099999995</v>
      </c>
      <c r="G16" s="132">
        <v>0.006183968892233498</v>
      </c>
      <c r="H16" s="133">
        <v>0.010482334242974407</v>
      </c>
      <c r="I16" s="124"/>
      <c r="J16" s="124"/>
      <c r="K16" s="124"/>
      <c r="L16" s="124"/>
      <c r="M16" s="124"/>
      <c r="N16" s="124"/>
      <c r="O16" s="124"/>
    </row>
    <row r="17" spans="2:15" ht="15.75" customHeight="1">
      <c r="B17" s="464"/>
      <c r="C17" s="130" t="s">
        <v>478</v>
      </c>
      <c r="D17" s="131">
        <v>2925.00294</v>
      </c>
      <c r="E17" s="131">
        <v>2446.9106199999997</v>
      </c>
      <c r="F17" s="131">
        <v>2665.28429</v>
      </c>
      <c r="G17" s="132">
        <v>0.011677875762065134</v>
      </c>
      <c r="H17" s="133">
        <v>0.00748555042775999</v>
      </c>
      <c r="I17" s="124"/>
      <c r="J17" s="124"/>
      <c r="K17" s="124"/>
      <c r="L17" s="124"/>
      <c r="M17" s="124"/>
      <c r="N17" s="124"/>
      <c r="O17" s="124"/>
    </row>
    <row r="18" spans="2:15" ht="15.75" customHeight="1">
      <c r="B18" s="464"/>
      <c r="C18" s="130" t="s">
        <v>6</v>
      </c>
      <c r="D18" s="131">
        <v>20390.57240000018</v>
      </c>
      <c r="E18" s="131">
        <v>11068.75468000013</v>
      </c>
      <c r="F18" s="131">
        <v>12652.337110000022</v>
      </c>
      <c r="G18" s="132"/>
      <c r="H18" s="133">
        <v>0.03553456110527116</v>
      </c>
      <c r="I18" s="124"/>
      <c r="J18" s="124"/>
      <c r="K18" s="124"/>
      <c r="L18" s="124"/>
      <c r="M18" s="124"/>
      <c r="N18" s="124"/>
      <c r="O18" s="124"/>
    </row>
    <row r="19" spans="2:15" ht="15.75" customHeight="1">
      <c r="B19" s="465"/>
      <c r="C19" s="126" t="s">
        <v>479</v>
      </c>
      <c r="D19" s="134">
        <v>598143.2949600002</v>
      </c>
      <c r="E19" s="134">
        <v>348852.2748900001</v>
      </c>
      <c r="F19" s="134">
        <v>356057.2219399999</v>
      </c>
      <c r="G19" s="135"/>
      <c r="H19" s="135">
        <v>1</v>
      </c>
      <c r="I19" s="124"/>
      <c r="J19" s="124"/>
      <c r="K19" s="124"/>
      <c r="L19" s="124"/>
      <c r="M19" s="124"/>
      <c r="N19" s="124"/>
      <c r="O19" s="124"/>
    </row>
    <row r="20" spans="2:15" ht="15.75" customHeight="1">
      <c r="B20" s="136" t="s">
        <v>239</v>
      </c>
      <c r="C20" s="137"/>
      <c r="D20" s="138"/>
      <c r="E20" s="138"/>
      <c r="F20" s="138"/>
      <c r="G20" s="139"/>
      <c r="H20" s="139"/>
      <c r="I20" s="124"/>
      <c r="J20" s="124"/>
      <c r="K20" s="124"/>
      <c r="L20" s="124"/>
      <c r="M20" s="124"/>
      <c r="N20" s="124"/>
      <c r="O20" s="124"/>
    </row>
    <row r="21" spans="2:15" ht="15.75" customHeight="1">
      <c r="B21" s="140" t="s">
        <v>240</v>
      </c>
      <c r="C21" s="137"/>
      <c r="D21" s="138"/>
      <c r="E21" s="138"/>
      <c r="F21" s="138"/>
      <c r="G21" s="139"/>
      <c r="H21" s="139"/>
      <c r="I21" s="124"/>
      <c r="J21" s="124"/>
      <c r="K21" s="124"/>
      <c r="L21" s="124"/>
      <c r="M21" s="124"/>
      <c r="N21" s="124"/>
      <c r="O21" s="124"/>
    </row>
    <row r="22" spans="2:15" ht="15.75" customHeight="1">
      <c r="B22" s="124"/>
      <c r="C22" s="124"/>
      <c r="D22" s="124"/>
      <c r="E22" s="124"/>
      <c r="F22" s="124"/>
      <c r="G22" s="124"/>
      <c r="H22" s="124"/>
      <c r="I22" s="124"/>
      <c r="J22" s="124"/>
      <c r="K22" s="124"/>
      <c r="L22" s="124"/>
      <c r="M22" s="124"/>
      <c r="N22" s="124"/>
      <c r="O22" s="124"/>
    </row>
    <row r="23" spans="2:15" ht="15.75" customHeight="1">
      <c r="B23" s="125" t="s">
        <v>241</v>
      </c>
      <c r="C23" s="124"/>
      <c r="D23" s="124"/>
      <c r="E23" s="124"/>
      <c r="F23" s="124"/>
      <c r="G23" s="141"/>
      <c r="H23" s="141"/>
      <c r="I23" s="141"/>
      <c r="J23" s="141"/>
      <c r="K23" s="141"/>
      <c r="L23" s="141"/>
      <c r="M23" s="141"/>
      <c r="N23" s="141"/>
      <c r="O23" s="141"/>
    </row>
    <row r="24" spans="2:15" ht="30.75" customHeight="1">
      <c r="B24" s="446" t="s">
        <v>242</v>
      </c>
      <c r="C24" s="447"/>
      <c r="D24" s="447"/>
      <c r="E24" s="448"/>
      <c r="F24" s="455" t="s">
        <v>243</v>
      </c>
      <c r="G24" s="455" t="s">
        <v>244</v>
      </c>
      <c r="H24" s="456" t="s">
        <v>245</v>
      </c>
      <c r="I24" s="457"/>
      <c r="J24" s="458"/>
      <c r="K24" s="456" t="s">
        <v>246</v>
      </c>
      <c r="L24" s="457"/>
      <c r="M24" s="457"/>
      <c r="N24" s="457"/>
      <c r="O24" s="458"/>
    </row>
    <row r="25" spans="2:15" ht="15.75" customHeight="1">
      <c r="B25" s="449"/>
      <c r="C25" s="450"/>
      <c r="D25" s="450"/>
      <c r="E25" s="451"/>
      <c r="F25" s="455"/>
      <c r="G25" s="455"/>
      <c r="H25" s="459" t="s">
        <v>470</v>
      </c>
      <c r="I25" s="460"/>
      <c r="J25" s="142" t="s">
        <v>17</v>
      </c>
      <c r="K25" s="459" t="str">
        <f>+H25</f>
        <v>ene-jun</v>
      </c>
      <c r="L25" s="460"/>
      <c r="M25" s="142" t="s">
        <v>17</v>
      </c>
      <c r="N25" s="143" t="s">
        <v>247</v>
      </c>
      <c r="O25" s="142" t="s">
        <v>237</v>
      </c>
    </row>
    <row r="26" spans="2:15" ht="15" customHeight="1">
      <c r="B26" s="452"/>
      <c r="C26" s="453"/>
      <c r="D26" s="453"/>
      <c r="E26" s="454"/>
      <c r="F26" s="455"/>
      <c r="G26" s="455"/>
      <c r="H26" s="127">
        <v>2019</v>
      </c>
      <c r="I26" s="128">
        <v>2020</v>
      </c>
      <c r="J26" s="144" t="s">
        <v>480</v>
      </c>
      <c r="K26" s="127">
        <v>2019</v>
      </c>
      <c r="L26" s="128">
        <v>2020</v>
      </c>
      <c r="M26" s="144" t="s">
        <v>480</v>
      </c>
      <c r="N26" s="145">
        <v>2020</v>
      </c>
      <c r="O26" s="146">
        <v>2020</v>
      </c>
    </row>
    <row r="27" spans="1:27" s="147" customFormat="1" ht="15">
      <c r="A27" s="147">
        <v>1</v>
      </c>
      <c r="B27" s="436" t="s">
        <v>483</v>
      </c>
      <c r="C27" s="437"/>
      <c r="D27" s="437"/>
      <c r="E27" s="438"/>
      <c r="F27" s="157">
        <v>47032100</v>
      </c>
      <c r="G27" s="130" t="s">
        <v>481</v>
      </c>
      <c r="H27" s="148">
        <v>234820.236</v>
      </c>
      <c r="I27" s="148">
        <v>238593.19</v>
      </c>
      <c r="J27" s="149">
        <v>0.016067414224044976</v>
      </c>
      <c r="K27" s="148">
        <v>142602.45277999996</v>
      </c>
      <c r="L27" s="148">
        <v>123209.98971</v>
      </c>
      <c r="M27" s="149">
        <v>-0.13598968805899647</v>
      </c>
      <c r="N27" s="150">
        <v>0.3460398557251071</v>
      </c>
      <c r="O27" s="151">
        <v>0.30273587852643474</v>
      </c>
      <c r="P27" s="122"/>
      <c r="Q27" s="122"/>
      <c r="R27" s="122"/>
      <c r="S27" s="122"/>
      <c r="T27" s="122"/>
      <c r="U27" s="122"/>
      <c r="V27" s="122"/>
      <c r="W27" s="122"/>
      <c r="X27" s="122"/>
      <c r="Y27" s="122"/>
      <c r="Z27" s="122"/>
      <c r="AA27" s="122"/>
    </row>
    <row r="28" spans="2:27" s="147" customFormat="1" ht="15">
      <c r="B28" s="436" t="s">
        <v>484</v>
      </c>
      <c r="C28" s="437"/>
      <c r="D28" s="437"/>
      <c r="E28" s="438"/>
      <c r="F28" s="157">
        <v>8104029</v>
      </c>
      <c r="G28" s="130" t="s">
        <v>481</v>
      </c>
      <c r="H28" s="148">
        <v>5363.510250000001</v>
      </c>
      <c r="I28" s="148">
        <v>5259.90545</v>
      </c>
      <c r="J28" s="152">
        <v>-0.01931660333827104</v>
      </c>
      <c r="K28" s="148">
        <v>26851.490110000002</v>
      </c>
      <c r="L28" s="148">
        <v>28921.321809999998</v>
      </c>
      <c r="M28" s="152">
        <v>0.07708442591158658</v>
      </c>
      <c r="N28" s="150">
        <v>0.08122661198225492</v>
      </c>
      <c r="O28" s="151">
        <v>0.08379257299658555</v>
      </c>
      <c r="P28" s="122"/>
      <c r="Q28" s="122"/>
      <c r="R28" s="122"/>
      <c r="S28" s="122"/>
      <c r="T28" s="122"/>
      <c r="U28" s="122"/>
      <c r="V28" s="122"/>
      <c r="W28" s="122"/>
      <c r="X28" s="122"/>
      <c r="Y28" s="122"/>
      <c r="Z28" s="122"/>
      <c r="AA28" s="122"/>
    </row>
    <row r="29" spans="2:27" s="147" customFormat="1" ht="15">
      <c r="B29" s="436" t="s">
        <v>485</v>
      </c>
      <c r="C29" s="437"/>
      <c r="D29" s="437"/>
      <c r="E29" s="438"/>
      <c r="F29" s="157">
        <v>8092919</v>
      </c>
      <c r="G29" s="130" t="s">
        <v>481</v>
      </c>
      <c r="H29" s="148">
        <v>2389.9007</v>
      </c>
      <c r="I29" s="148">
        <v>5166.32</v>
      </c>
      <c r="J29" s="152">
        <v>1.1617299831746144</v>
      </c>
      <c r="K29" s="148">
        <v>24098.70132</v>
      </c>
      <c r="L29" s="148">
        <v>27993.017580000003</v>
      </c>
      <c r="M29" s="152">
        <v>0.1615985943926377</v>
      </c>
      <c r="N29" s="150">
        <v>0.0786194348972289</v>
      </c>
      <c r="O29" s="151">
        <v>0.03054116160584935</v>
      </c>
      <c r="P29" s="122"/>
      <c r="Q29" s="122"/>
      <c r="R29" s="122"/>
      <c r="S29" s="122"/>
      <c r="T29" s="122"/>
      <c r="U29" s="122"/>
      <c r="V29" s="122"/>
      <c r="W29" s="122"/>
      <c r="X29" s="122"/>
      <c r="Y29" s="122"/>
      <c r="Z29" s="122"/>
      <c r="AA29" s="122"/>
    </row>
    <row r="30" spans="2:27" s="147" customFormat="1" ht="15">
      <c r="B30" s="436" t="s">
        <v>486</v>
      </c>
      <c r="C30" s="437"/>
      <c r="D30" s="437"/>
      <c r="E30" s="438"/>
      <c r="F30" s="157">
        <v>8081099</v>
      </c>
      <c r="G30" s="130" t="s">
        <v>481</v>
      </c>
      <c r="H30" s="148">
        <v>15908.146799999999</v>
      </c>
      <c r="I30" s="148">
        <v>20107.804649999995</v>
      </c>
      <c r="J30" s="152">
        <v>0.2639941598979962</v>
      </c>
      <c r="K30" s="148">
        <v>22596.09169</v>
      </c>
      <c r="L30" s="148">
        <v>24413.95433</v>
      </c>
      <c r="M30" s="152">
        <v>0.08045031260005474</v>
      </c>
      <c r="N30" s="150">
        <v>0.06856750214748925</v>
      </c>
      <c r="O30" s="151">
        <v>0.25997221386351826</v>
      </c>
      <c r="P30" s="122"/>
      <c r="Q30" s="122"/>
      <c r="R30" s="122"/>
      <c r="S30" s="122"/>
      <c r="T30" s="122"/>
      <c r="U30" s="122"/>
      <c r="V30" s="122"/>
      <c r="W30" s="122"/>
      <c r="X30" s="122"/>
      <c r="Y30" s="122"/>
      <c r="Z30" s="122"/>
      <c r="AA30" s="122"/>
    </row>
    <row r="31" spans="2:27" s="147" customFormat="1" ht="15">
      <c r="B31" s="436" t="s">
        <v>487</v>
      </c>
      <c r="C31" s="437"/>
      <c r="D31" s="437"/>
      <c r="E31" s="438"/>
      <c r="F31" s="157">
        <v>11042210</v>
      </c>
      <c r="G31" s="130" t="s">
        <v>481</v>
      </c>
      <c r="H31" s="148">
        <v>29984.162</v>
      </c>
      <c r="I31" s="148">
        <v>41269.99</v>
      </c>
      <c r="J31" s="152">
        <v>0.37639297706569214</v>
      </c>
      <c r="K31" s="148">
        <v>13697.22006</v>
      </c>
      <c r="L31" s="148">
        <v>21504.076459999997</v>
      </c>
      <c r="M31" s="152">
        <v>0.5699591863022165</v>
      </c>
      <c r="N31" s="150">
        <v>0.0603950015192325</v>
      </c>
      <c r="O31" s="151">
        <v>0.8475878150020199</v>
      </c>
      <c r="P31" s="122"/>
      <c r="Q31" s="122"/>
      <c r="R31" s="122"/>
      <c r="S31" s="122"/>
      <c r="T31" s="122"/>
      <c r="U31" s="122"/>
      <c r="V31" s="122"/>
      <c r="W31" s="122"/>
      <c r="X31" s="122"/>
      <c r="Y31" s="122"/>
      <c r="Z31" s="122"/>
      <c r="AA31" s="122"/>
    </row>
    <row r="32" spans="2:27" s="147" customFormat="1" ht="15">
      <c r="B32" s="436" t="s">
        <v>488</v>
      </c>
      <c r="C32" s="437"/>
      <c r="D32" s="437"/>
      <c r="E32" s="438"/>
      <c r="F32" s="157">
        <v>11041200</v>
      </c>
      <c r="G32" s="130" t="s">
        <v>481</v>
      </c>
      <c r="H32" s="148">
        <v>27795.190780000004</v>
      </c>
      <c r="I32" s="148">
        <v>37327.58264</v>
      </c>
      <c r="J32" s="152">
        <v>0.3429511218487127</v>
      </c>
      <c r="K32" s="148">
        <v>13765.94195</v>
      </c>
      <c r="L32" s="148">
        <v>21076.482379999998</v>
      </c>
      <c r="M32" s="152">
        <v>0.5310599490069764</v>
      </c>
      <c r="N32" s="150">
        <v>0.05919408758278648</v>
      </c>
      <c r="O32" s="151">
        <v>0.6981554588831566</v>
      </c>
      <c r="P32" s="122"/>
      <c r="Q32" s="122"/>
      <c r="R32" s="122"/>
      <c r="S32" s="122"/>
      <c r="T32" s="122"/>
      <c r="U32" s="122"/>
      <c r="V32" s="122"/>
      <c r="W32" s="122"/>
      <c r="X32" s="122"/>
      <c r="Y32" s="122"/>
      <c r="Z32" s="122"/>
      <c r="AA32" s="122"/>
    </row>
    <row r="33" spans="2:27" s="147" customFormat="1" ht="15">
      <c r="B33" s="436" t="s">
        <v>489</v>
      </c>
      <c r="C33" s="437"/>
      <c r="D33" s="437"/>
      <c r="E33" s="438"/>
      <c r="F33" s="157">
        <v>8104021</v>
      </c>
      <c r="G33" s="130" t="s">
        <v>481</v>
      </c>
      <c r="H33" s="148">
        <v>2025.69278</v>
      </c>
      <c r="I33" s="148">
        <v>2847.0698379999994</v>
      </c>
      <c r="J33" s="152">
        <v>0.4054795801760222</v>
      </c>
      <c r="K33" s="148">
        <v>12741.927420000002</v>
      </c>
      <c r="L33" s="148">
        <v>16991.813140000002</v>
      </c>
      <c r="M33" s="152">
        <v>0.33353554606890073</v>
      </c>
      <c r="N33" s="150">
        <v>0.04772214153505735</v>
      </c>
      <c r="O33" s="151">
        <v>0.22021314672384262</v>
      </c>
      <c r="P33" s="122"/>
      <c r="Q33" s="122"/>
      <c r="R33" s="122"/>
      <c r="S33" s="122"/>
      <c r="T33" s="122"/>
      <c r="U33" s="122"/>
      <c r="V33" s="122"/>
      <c r="W33" s="122"/>
      <c r="X33" s="122"/>
      <c r="Y33" s="122"/>
      <c r="Z33" s="122"/>
      <c r="AA33" s="122"/>
    </row>
    <row r="34" spans="2:27" s="147" customFormat="1" ht="15">
      <c r="B34" s="436" t="s">
        <v>490</v>
      </c>
      <c r="C34" s="437"/>
      <c r="D34" s="437"/>
      <c r="E34" s="438"/>
      <c r="F34" s="157">
        <v>8081029</v>
      </c>
      <c r="G34" s="130" t="s">
        <v>481</v>
      </c>
      <c r="H34" s="148">
        <v>15239.3914</v>
      </c>
      <c r="I34" s="148">
        <v>15200.094140000003</v>
      </c>
      <c r="J34" s="149">
        <v>-0.0025786633447840673</v>
      </c>
      <c r="K34" s="148">
        <v>18101.821679999997</v>
      </c>
      <c r="L34" s="148">
        <v>14609.503520000002</v>
      </c>
      <c r="M34" s="149">
        <v>-0.19292633756626398</v>
      </c>
      <c r="N34" s="150">
        <v>0.04103133603188615</v>
      </c>
      <c r="O34" s="151">
        <v>0.09284869679728033</v>
      </c>
      <c r="P34" s="122"/>
      <c r="Q34" s="122"/>
      <c r="R34" s="122"/>
      <c r="S34" s="122"/>
      <c r="T34" s="122"/>
      <c r="U34" s="122"/>
      <c r="V34" s="122"/>
      <c r="W34" s="122"/>
      <c r="X34" s="122"/>
      <c r="Y34" s="122"/>
      <c r="Z34" s="122"/>
      <c r="AA34" s="122"/>
    </row>
    <row r="35" spans="2:27" s="147" customFormat="1" ht="15">
      <c r="B35" s="436" t="s">
        <v>491</v>
      </c>
      <c r="C35" s="437"/>
      <c r="D35" s="437"/>
      <c r="E35" s="438"/>
      <c r="F35" s="157">
        <v>44123900</v>
      </c>
      <c r="G35" s="130" t="s">
        <v>482</v>
      </c>
      <c r="H35" s="148">
        <v>41.813384000000006</v>
      </c>
      <c r="I35" s="148">
        <v>37.849558</v>
      </c>
      <c r="J35" s="152">
        <v>-0.09479801969627724</v>
      </c>
      <c r="K35" s="148">
        <v>16351.813950000002</v>
      </c>
      <c r="L35" s="148">
        <v>13401.77173</v>
      </c>
      <c r="M35" s="152">
        <v>-0.18041070116260716</v>
      </c>
      <c r="N35" s="150">
        <v>0.03763937621312556</v>
      </c>
      <c r="O35" s="151">
        <v>0.08886579130689704</v>
      </c>
      <c r="P35" s="122"/>
      <c r="Q35" s="122"/>
      <c r="R35" s="122"/>
      <c r="S35" s="122"/>
      <c r="T35" s="122"/>
      <c r="U35" s="122"/>
      <c r="V35" s="122"/>
      <c r="W35" s="122"/>
      <c r="X35" s="122"/>
      <c r="Y35" s="122"/>
      <c r="Z35" s="122"/>
      <c r="AA35" s="122"/>
    </row>
    <row r="36" spans="2:27" s="147" customFormat="1" ht="15">
      <c r="B36" s="436" t="s">
        <v>492</v>
      </c>
      <c r="C36" s="437"/>
      <c r="D36" s="437"/>
      <c r="E36" s="438"/>
      <c r="F36" s="157">
        <v>44012211</v>
      </c>
      <c r="G36" s="130" t="s">
        <v>481</v>
      </c>
      <c r="H36" s="148">
        <v>153666.33</v>
      </c>
      <c r="I36" s="148">
        <v>104232.09</v>
      </c>
      <c r="J36" s="152">
        <v>-0.3216985789925483</v>
      </c>
      <c r="K36" s="148">
        <v>12162.75667</v>
      </c>
      <c r="L36" s="148">
        <v>8814.57192</v>
      </c>
      <c r="M36" s="149">
        <v>-0.2752817343011105</v>
      </c>
      <c r="N36" s="150">
        <v>0.024756054299287227</v>
      </c>
      <c r="O36" s="151">
        <v>0.07601950501574715</v>
      </c>
      <c r="P36" s="122"/>
      <c r="Q36" s="122"/>
      <c r="R36" s="122"/>
      <c r="S36" s="122"/>
      <c r="T36" s="122"/>
      <c r="U36" s="122"/>
      <c r="V36" s="122"/>
      <c r="W36" s="122"/>
      <c r="X36" s="122"/>
      <c r="Y36" s="122"/>
      <c r="Z36" s="122"/>
      <c r="AA36" s="122"/>
    </row>
    <row r="37" spans="2:27" s="147" customFormat="1" ht="15">
      <c r="B37" s="436" t="s">
        <v>493</v>
      </c>
      <c r="C37" s="437"/>
      <c r="D37" s="437"/>
      <c r="E37" s="438"/>
      <c r="F37" s="157">
        <v>12149010</v>
      </c>
      <c r="G37" s="130" t="s">
        <v>481</v>
      </c>
      <c r="H37" s="148">
        <v>8165.855</v>
      </c>
      <c r="I37" s="148">
        <v>11380.395</v>
      </c>
      <c r="J37" s="152">
        <v>0.39365626746984866</v>
      </c>
      <c r="K37" s="148">
        <v>5466.71346</v>
      </c>
      <c r="L37" s="148">
        <v>7917.380109999999</v>
      </c>
      <c r="M37" s="152">
        <v>0.44828884263489444</v>
      </c>
      <c r="N37" s="150">
        <v>0.022236257607307224</v>
      </c>
      <c r="O37" s="151">
        <v>0.9417702281081847</v>
      </c>
      <c r="P37" s="122"/>
      <c r="Q37" s="122"/>
      <c r="R37" s="122"/>
      <c r="S37" s="122"/>
      <c r="T37" s="122"/>
      <c r="U37" s="122"/>
      <c r="V37" s="122"/>
      <c r="W37" s="122"/>
      <c r="X37" s="122"/>
      <c r="Y37" s="122"/>
      <c r="Z37" s="122"/>
      <c r="AA37" s="122"/>
    </row>
    <row r="38" spans="2:27" s="147" customFormat="1" ht="15">
      <c r="B38" s="436" t="s">
        <v>494</v>
      </c>
      <c r="C38" s="437"/>
      <c r="D38" s="437"/>
      <c r="E38" s="438"/>
      <c r="F38" s="157">
        <v>44081010</v>
      </c>
      <c r="G38" s="130" t="s">
        <v>481</v>
      </c>
      <c r="H38" s="148">
        <v>9174.234</v>
      </c>
      <c r="I38" s="148">
        <v>12832.533700000002</v>
      </c>
      <c r="J38" s="149">
        <v>0.39875805435091377</v>
      </c>
      <c r="K38" s="148">
        <v>4309.734229999999</v>
      </c>
      <c r="L38" s="148">
        <v>5169.8623</v>
      </c>
      <c r="M38" s="149">
        <v>0.1995779841858139</v>
      </c>
      <c r="N38" s="150">
        <v>0.014519751268719348</v>
      </c>
      <c r="O38" s="151">
        <v>0.6701886958364478</v>
      </c>
      <c r="P38" s="122"/>
      <c r="Q38" s="122"/>
      <c r="R38" s="122"/>
      <c r="S38" s="122"/>
      <c r="T38" s="122"/>
      <c r="U38" s="122"/>
      <c r="V38" s="122"/>
      <c r="W38" s="122"/>
      <c r="X38" s="122"/>
      <c r="Y38" s="122"/>
      <c r="Z38" s="122"/>
      <c r="AA38" s="122"/>
    </row>
    <row r="39" spans="2:27" s="147" customFormat="1" ht="15">
      <c r="B39" s="436" t="s">
        <v>495</v>
      </c>
      <c r="C39" s="437"/>
      <c r="D39" s="437"/>
      <c r="E39" s="438"/>
      <c r="F39" s="157">
        <v>44071112</v>
      </c>
      <c r="G39" s="130" t="s">
        <v>482</v>
      </c>
      <c r="H39" s="148">
        <v>196.26445500000003</v>
      </c>
      <c r="I39" s="148">
        <v>22.014028999999997</v>
      </c>
      <c r="J39" s="149">
        <v>-0.887834865462521</v>
      </c>
      <c r="K39" s="148">
        <v>2323.6900499999997</v>
      </c>
      <c r="L39" s="148">
        <v>4404.3493499999995</v>
      </c>
      <c r="M39" s="149">
        <v>0.895411718098978</v>
      </c>
      <c r="N39" s="150">
        <v>0.012369779570830295</v>
      </c>
      <c r="O39" s="151">
        <v>0.021254054679681385</v>
      </c>
      <c r="P39" s="122"/>
      <c r="Q39" s="122"/>
      <c r="R39" s="122"/>
      <c r="S39" s="122"/>
      <c r="T39" s="122"/>
      <c r="U39" s="122"/>
      <c r="V39" s="122"/>
      <c r="W39" s="122"/>
      <c r="X39" s="122"/>
      <c r="Y39" s="122"/>
      <c r="Z39" s="122"/>
      <c r="AA39" s="122"/>
    </row>
    <row r="40" spans="2:27" s="147" customFormat="1" ht="15">
      <c r="B40" s="436" t="s">
        <v>496</v>
      </c>
      <c r="C40" s="437"/>
      <c r="D40" s="437"/>
      <c r="E40" s="438"/>
      <c r="F40" s="157">
        <v>8081049</v>
      </c>
      <c r="G40" s="130" t="s">
        <v>481</v>
      </c>
      <c r="H40" s="148">
        <v>2649.5541000000003</v>
      </c>
      <c r="I40" s="148">
        <v>3424.9486</v>
      </c>
      <c r="J40" s="149">
        <v>0.2926509407752798</v>
      </c>
      <c r="K40" s="148">
        <v>3642.3048900000003</v>
      </c>
      <c r="L40" s="148">
        <v>4212.93657</v>
      </c>
      <c r="M40" s="149">
        <v>0.15666774123349114</v>
      </c>
      <c r="N40" s="150">
        <v>0.011832189632457258</v>
      </c>
      <c r="O40" s="151">
        <v>0.21390792193701735</v>
      </c>
      <c r="P40" s="122"/>
      <c r="Q40" s="122"/>
      <c r="R40" s="122"/>
      <c r="S40" s="122"/>
      <c r="T40" s="122"/>
      <c r="U40" s="122"/>
      <c r="V40" s="122"/>
      <c r="W40" s="122"/>
      <c r="X40" s="122"/>
      <c r="Y40" s="122"/>
      <c r="Z40" s="122"/>
      <c r="AA40" s="122"/>
    </row>
    <row r="41" spans="1:27" s="147" customFormat="1" ht="15">
      <c r="A41" s="147">
        <v>2</v>
      </c>
      <c r="B41" s="436" t="s">
        <v>497</v>
      </c>
      <c r="C41" s="437"/>
      <c r="D41" s="437"/>
      <c r="E41" s="438"/>
      <c r="F41" s="157">
        <v>2023090</v>
      </c>
      <c r="G41" s="130" t="s">
        <v>481</v>
      </c>
      <c r="H41" s="148">
        <v>149.16706</v>
      </c>
      <c r="I41" s="148">
        <v>1008.33958</v>
      </c>
      <c r="J41" s="149">
        <v>5.759800588682246</v>
      </c>
      <c r="K41" s="148">
        <v>691.3375500000001</v>
      </c>
      <c r="L41" s="148">
        <v>4135.70611</v>
      </c>
      <c r="M41" s="149">
        <v>4.982180643883729</v>
      </c>
      <c r="N41" s="150">
        <v>0.011615285002411546</v>
      </c>
      <c r="O41" s="151">
        <v>0.2914953483822933</v>
      </c>
      <c r="P41" s="122"/>
      <c r="Q41" s="122"/>
      <c r="R41" s="122"/>
      <c r="S41" s="122"/>
      <c r="T41" s="122"/>
      <c r="U41" s="122"/>
      <c r="V41" s="122"/>
      <c r="W41" s="122"/>
      <c r="X41" s="122"/>
      <c r="Y41" s="122"/>
      <c r="Z41" s="122"/>
      <c r="AA41" s="122"/>
    </row>
    <row r="42" spans="1:27" s="147" customFormat="1" ht="15">
      <c r="A42" s="147">
        <v>3</v>
      </c>
      <c r="B42" s="436" t="s">
        <v>498</v>
      </c>
      <c r="C42" s="437"/>
      <c r="D42" s="437"/>
      <c r="E42" s="438"/>
      <c r="F42" s="157">
        <v>2022090</v>
      </c>
      <c r="G42" s="130" t="s">
        <v>481</v>
      </c>
      <c r="H42" s="148">
        <v>155.320976</v>
      </c>
      <c r="I42" s="148">
        <v>884.77936</v>
      </c>
      <c r="J42" s="149">
        <v>4.696457637505445</v>
      </c>
      <c r="K42" s="148">
        <v>616.2250600000001</v>
      </c>
      <c r="L42" s="148">
        <v>3312.3553500000003</v>
      </c>
      <c r="M42" s="149">
        <v>4.3752363625069055</v>
      </c>
      <c r="N42" s="150">
        <v>0.009302873655960203</v>
      </c>
      <c r="O42" s="151">
        <v>0.47339573300281973</v>
      </c>
      <c r="P42" s="122"/>
      <c r="Q42" s="122"/>
      <c r="R42" s="122"/>
      <c r="S42" s="122"/>
      <c r="T42" s="122"/>
      <c r="U42" s="122"/>
      <c r="V42" s="122"/>
      <c r="W42" s="122"/>
      <c r="X42" s="122"/>
      <c r="Y42" s="122"/>
      <c r="Z42" s="122"/>
      <c r="AA42" s="122"/>
    </row>
    <row r="43" spans="2:27" s="147" customFormat="1" ht="15">
      <c r="B43" s="436" t="s">
        <v>499</v>
      </c>
      <c r="C43" s="437"/>
      <c r="D43" s="437"/>
      <c r="E43" s="438"/>
      <c r="F43" s="157">
        <v>11042290</v>
      </c>
      <c r="G43" s="130" t="s">
        <v>481</v>
      </c>
      <c r="H43" s="148">
        <v>2534.05</v>
      </c>
      <c r="I43" s="148">
        <v>5348.348</v>
      </c>
      <c r="J43" s="149">
        <v>1.1105929243700794</v>
      </c>
      <c r="K43" s="148">
        <v>1214.08278</v>
      </c>
      <c r="L43" s="148">
        <v>2832.4043199999996</v>
      </c>
      <c r="M43" s="149">
        <v>1.3329581529852517</v>
      </c>
      <c r="N43" s="150">
        <v>0.007954913270871094</v>
      </c>
      <c r="O43" s="151">
        <v>0.9267956925465668</v>
      </c>
      <c r="P43" s="122"/>
      <c r="Q43" s="122"/>
      <c r="R43" s="122"/>
      <c r="S43" s="122"/>
      <c r="T43" s="122"/>
      <c r="U43" s="122"/>
      <c r="V43" s="122"/>
      <c r="W43" s="122"/>
      <c r="X43" s="122"/>
      <c r="Y43" s="122"/>
      <c r="Z43" s="122"/>
      <c r="AA43" s="122"/>
    </row>
    <row r="44" spans="2:27" s="147" customFormat="1" ht="15">
      <c r="B44" s="436" t="s">
        <v>500</v>
      </c>
      <c r="C44" s="437"/>
      <c r="D44" s="437"/>
      <c r="E44" s="438"/>
      <c r="F44" s="157">
        <v>20089990</v>
      </c>
      <c r="G44" s="130" t="s">
        <v>481</v>
      </c>
      <c r="H44" s="148">
        <v>161.1354</v>
      </c>
      <c r="I44" s="148">
        <v>244.34884</v>
      </c>
      <c r="J44" s="152">
        <v>0.5164193591228246</v>
      </c>
      <c r="K44" s="148">
        <v>1988.26643</v>
      </c>
      <c r="L44" s="148">
        <v>2783.67302</v>
      </c>
      <c r="M44" s="152">
        <v>0.4000503041234772</v>
      </c>
      <c r="N44" s="150">
        <v>0.007818049595604282</v>
      </c>
      <c r="O44" s="151">
        <v>0.4769353315099677</v>
      </c>
      <c r="P44" s="122"/>
      <c r="Q44" s="122"/>
      <c r="R44" s="122"/>
      <c r="S44" s="122"/>
      <c r="T44" s="122"/>
      <c r="U44" s="122"/>
      <c r="V44" s="122"/>
      <c r="W44" s="122"/>
      <c r="X44" s="122"/>
      <c r="Y44" s="122"/>
      <c r="Z44" s="122"/>
      <c r="AA44" s="122"/>
    </row>
    <row r="45" spans="2:27" s="147" customFormat="1" ht="15">
      <c r="B45" s="436" t="s">
        <v>501</v>
      </c>
      <c r="C45" s="437"/>
      <c r="D45" s="437"/>
      <c r="E45" s="438"/>
      <c r="F45" s="157">
        <v>8081059</v>
      </c>
      <c r="G45" s="130" t="s">
        <v>481</v>
      </c>
      <c r="H45" s="148">
        <v>3129.4897</v>
      </c>
      <c r="I45" s="148">
        <v>2526.7359</v>
      </c>
      <c r="J45" s="149">
        <v>-0.19260450034393783</v>
      </c>
      <c r="K45" s="148">
        <v>2214.9555299999997</v>
      </c>
      <c r="L45" s="148">
        <v>1941.95242</v>
      </c>
      <c r="M45" s="149">
        <v>-0.12325444294585891</v>
      </c>
      <c r="N45" s="150">
        <v>0.00545404586773764</v>
      </c>
      <c r="O45" s="151">
        <v>0.8102188320756507</v>
      </c>
      <c r="P45" s="122"/>
      <c r="Q45" s="122"/>
      <c r="R45" s="122"/>
      <c r="S45" s="122"/>
      <c r="T45" s="122"/>
      <c r="U45" s="122"/>
      <c r="V45" s="122"/>
      <c r="W45" s="122"/>
      <c r="X45" s="122"/>
      <c r="Y45" s="122"/>
      <c r="Z45" s="122"/>
      <c r="AA45" s="122"/>
    </row>
    <row r="46" spans="2:27" s="147" customFormat="1" ht="15">
      <c r="B46" s="436" t="s">
        <v>502</v>
      </c>
      <c r="C46" s="437"/>
      <c r="D46" s="437"/>
      <c r="E46" s="438"/>
      <c r="F46" s="157">
        <v>10041000</v>
      </c>
      <c r="G46" s="130" t="s">
        <v>481</v>
      </c>
      <c r="H46" s="148">
        <v>1313.84</v>
      </c>
      <c r="I46" s="148">
        <v>1990</v>
      </c>
      <c r="J46" s="149">
        <v>0.5146440966936614</v>
      </c>
      <c r="K46" s="148">
        <v>985.12375</v>
      </c>
      <c r="L46" s="148">
        <v>1552.91649</v>
      </c>
      <c r="M46" s="149">
        <v>0.5763669183693928</v>
      </c>
      <c r="N46" s="150">
        <v>0.004361423935003587</v>
      </c>
      <c r="O46" s="151">
        <v>0.9715343277020372</v>
      </c>
      <c r="P46" s="122"/>
      <c r="Q46" s="122"/>
      <c r="R46" s="122"/>
      <c r="S46" s="122"/>
      <c r="T46" s="122"/>
      <c r="U46" s="122"/>
      <c r="V46" s="122"/>
      <c r="W46" s="122"/>
      <c r="X46" s="122"/>
      <c r="Y46" s="122"/>
      <c r="Z46" s="122"/>
      <c r="AA46" s="122"/>
    </row>
    <row r="47" spans="2:27" s="147" customFormat="1" ht="15">
      <c r="B47" s="439" t="s">
        <v>6</v>
      </c>
      <c r="C47" s="440"/>
      <c r="D47" s="440"/>
      <c r="E47" s="441"/>
      <c r="F47" s="158"/>
      <c r="G47" s="162"/>
      <c r="H47" s="131"/>
      <c r="I47" s="131"/>
      <c r="J47" s="149"/>
      <c r="K47" s="148">
        <v>22429.623530000157</v>
      </c>
      <c r="L47" s="148">
        <v>16857.183319999895</v>
      </c>
      <c r="M47" s="152">
        <v>-0.24844109409803472</v>
      </c>
      <c r="N47" s="150">
        <v>0.04734402865964207</v>
      </c>
      <c r="O47" s="149"/>
      <c r="P47" s="122"/>
      <c r="Q47" s="122"/>
      <c r="R47" s="122"/>
      <c r="S47" s="122"/>
      <c r="T47" s="122"/>
      <c r="U47" s="122"/>
      <c r="V47" s="122"/>
      <c r="W47" s="122"/>
      <c r="X47" s="122"/>
      <c r="Y47" s="122"/>
      <c r="Z47" s="122"/>
      <c r="AA47" s="122"/>
    </row>
    <row r="48" spans="2:28" s="121" customFormat="1" ht="15">
      <c r="B48" s="443" t="s">
        <v>479</v>
      </c>
      <c r="C48" s="444"/>
      <c r="D48" s="444"/>
      <c r="E48" s="445"/>
      <c r="F48" s="159"/>
      <c r="G48" s="159"/>
      <c r="H48" s="159"/>
      <c r="I48" s="160"/>
      <c r="J48" s="160"/>
      <c r="K48" s="153">
        <v>348852.2748900001</v>
      </c>
      <c r="L48" s="153">
        <v>356057.2219399999</v>
      </c>
      <c r="M48" s="154">
        <v>0.020653289568691054</v>
      </c>
      <c r="N48" s="155">
        <v>0.9999999999999998</v>
      </c>
      <c r="O48" s="161"/>
      <c r="P48" s="122"/>
      <c r="Q48" s="122"/>
      <c r="R48" s="122"/>
      <c r="S48" s="122"/>
      <c r="T48" s="122"/>
      <c r="U48" s="122"/>
      <c r="V48" s="122"/>
      <c r="W48" s="122"/>
      <c r="X48" s="122"/>
      <c r="Y48" s="122"/>
      <c r="Z48" s="122"/>
      <c r="AA48" s="122"/>
      <c r="AB48" s="122"/>
    </row>
    <row r="49" spans="2:13" ht="15">
      <c r="B49" s="156" t="s">
        <v>248</v>
      </c>
      <c r="I49" s="122"/>
      <c r="J49" s="122"/>
      <c r="L49" s="122"/>
      <c r="M49" s="122"/>
    </row>
    <row r="50" spans="2:15" ht="15">
      <c r="B50" s="442" t="s">
        <v>240</v>
      </c>
      <c r="C50" s="442"/>
      <c r="D50" s="442"/>
      <c r="E50" s="442"/>
      <c r="F50" s="442"/>
      <c r="G50" s="442"/>
      <c r="H50" s="442"/>
      <c r="I50" s="442"/>
      <c r="J50" s="442"/>
      <c r="K50" s="442"/>
      <c r="L50" s="442"/>
      <c r="M50" s="442"/>
      <c r="N50" s="442"/>
      <c r="O50" s="442"/>
    </row>
    <row r="51" spans="9:23" ht="12.75" customHeight="1" hidden="1">
      <c r="I51" s="123">
        <v>9.975</v>
      </c>
      <c r="J51" s="123">
        <v>6.633</v>
      </c>
      <c r="T51" s="123"/>
      <c r="U51" s="123"/>
      <c r="V51" s="123"/>
      <c r="W51" s="123"/>
    </row>
    <row r="52" spans="9:23" ht="12.75" customHeight="1" hidden="1">
      <c r="I52" s="123">
        <v>14.6</v>
      </c>
      <c r="J52" s="123">
        <v>11.586</v>
      </c>
      <c r="L52" s="123">
        <v>13885795.104380004</v>
      </c>
      <c r="M52" s="123">
        <v>13967325.44455</v>
      </c>
      <c r="T52" s="123"/>
      <c r="U52" s="123"/>
      <c r="V52" s="123"/>
      <c r="W52" s="123"/>
    </row>
    <row r="53" spans="9:22" ht="12.75" customHeight="1" hidden="1">
      <c r="I53" s="123">
        <v>0</v>
      </c>
      <c r="J53" s="123">
        <v>0</v>
      </c>
      <c r="T53" s="123"/>
      <c r="V53" s="123"/>
    </row>
    <row r="55" spans="21:23" ht="15">
      <c r="U55" s="123"/>
      <c r="W55" s="123"/>
    </row>
    <row r="56" spans="12:22" ht="12.75" customHeight="1" hidden="1">
      <c r="L56" s="123">
        <v>13885795.104380004</v>
      </c>
      <c r="M56" s="123">
        <v>13967325.44455</v>
      </c>
      <c r="T56" s="123"/>
      <c r="V56" s="123"/>
    </row>
    <row r="58" spans="21:23" ht="15">
      <c r="U58" s="123"/>
      <c r="W58" s="123"/>
    </row>
    <row r="59" spans="21:23" ht="15">
      <c r="U59" s="123"/>
      <c r="W59" s="123"/>
    </row>
    <row r="63" spans="21:23" ht="15">
      <c r="U63" s="123"/>
      <c r="W63" s="123"/>
    </row>
    <row r="66" spans="21:23" ht="15">
      <c r="U66" s="123"/>
      <c r="W66" s="123"/>
    </row>
    <row r="67" spans="21:23" ht="15">
      <c r="U67" s="123"/>
      <c r="W67" s="123"/>
    </row>
    <row r="68" spans="21:23" ht="15">
      <c r="U68" s="123"/>
      <c r="W68" s="123"/>
    </row>
    <row r="69" spans="21:23" ht="15">
      <c r="U69" s="123"/>
      <c r="W69" s="123"/>
    </row>
    <row r="70" ht="15">
      <c r="W70" s="123"/>
    </row>
    <row r="72" spans="21:23" ht="15">
      <c r="U72" s="123"/>
      <c r="W72" s="123"/>
    </row>
    <row r="73" spans="21:23" ht="15">
      <c r="U73" s="123"/>
      <c r="W73" s="123"/>
    </row>
    <row r="74" spans="21:23" ht="15">
      <c r="U74" s="123"/>
      <c r="W74" s="123"/>
    </row>
    <row r="75" spans="21:23" ht="15">
      <c r="U75" s="123"/>
      <c r="W75" s="123"/>
    </row>
    <row r="78" spans="21:23" ht="15">
      <c r="U78" s="123"/>
      <c r="W78" s="123"/>
    </row>
    <row r="79" spans="21:23" ht="15">
      <c r="U79" s="123"/>
      <c r="W79" s="123"/>
    </row>
    <row r="80" ht="15">
      <c r="W80" s="123"/>
    </row>
    <row r="82" spans="21:23" ht="15">
      <c r="U82" s="123"/>
      <c r="W82" s="123"/>
    </row>
    <row r="83" ht="15">
      <c r="W83" s="123"/>
    </row>
    <row r="84" spans="21:23" ht="15">
      <c r="U84" s="123"/>
      <c r="W84" s="123"/>
    </row>
    <row r="85" spans="21:23" ht="15">
      <c r="U85" s="123"/>
      <c r="W85" s="123"/>
    </row>
    <row r="86" spans="21:23" ht="15">
      <c r="U86" s="123"/>
      <c r="W86" s="123"/>
    </row>
    <row r="87" spans="21:23" ht="15">
      <c r="U87" s="123"/>
      <c r="W87" s="123"/>
    </row>
    <row r="88" spans="21:23" ht="15">
      <c r="U88" s="123"/>
      <c r="W88" s="123"/>
    </row>
    <row r="89" spans="21:23" ht="15">
      <c r="U89" s="123"/>
      <c r="W89" s="123"/>
    </row>
    <row r="90" ht="15">
      <c r="W90" s="123"/>
    </row>
    <row r="92" ht="15">
      <c r="W92" s="123"/>
    </row>
    <row r="94" spans="21:23" ht="15">
      <c r="U94" s="123"/>
      <c r="W94" s="123"/>
    </row>
  </sheetData>
  <sheetProtection/>
  <mergeCells count="40">
    <mergeCell ref="B3:O4"/>
    <mergeCell ref="B7:B8"/>
    <mergeCell ref="C7:C8"/>
    <mergeCell ref="D7:D8"/>
    <mergeCell ref="B9:B19"/>
    <mergeCell ref="J6:J7"/>
    <mergeCell ref="K6:K7"/>
    <mergeCell ref="L6:L7"/>
    <mergeCell ref="M6:N6"/>
    <mergeCell ref="E7:F7"/>
    <mergeCell ref="B24:E26"/>
    <mergeCell ref="F24:F26"/>
    <mergeCell ref="G24:G26"/>
    <mergeCell ref="H24:J24"/>
    <mergeCell ref="K24:O24"/>
    <mergeCell ref="H25:I25"/>
    <mergeCell ref="K25:L25"/>
    <mergeCell ref="B27:E27"/>
    <mergeCell ref="B28:E28"/>
    <mergeCell ref="B29:E29"/>
    <mergeCell ref="B30:E30"/>
    <mergeCell ref="B31:E31"/>
    <mergeCell ref="B32:E32"/>
    <mergeCell ref="B44:E44"/>
    <mergeCell ref="B33:E33"/>
    <mergeCell ref="B34:E34"/>
    <mergeCell ref="B35:E35"/>
    <mergeCell ref="B36:E36"/>
    <mergeCell ref="B37:E37"/>
    <mergeCell ref="B38:E38"/>
    <mergeCell ref="B45:E45"/>
    <mergeCell ref="B46:E46"/>
    <mergeCell ref="B47:E47"/>
    <mergeCell ref="B50:O50"/>
    <mergeCell ref="B48:E48"/>
    <mergeCell ref="B39:E39"/>
    <mergeCell ref="B40:E40"/>
    <mergeCell ref="B41:E41"/>
    <mergeCell ref="B42:E42"/>
    <mergeCell ref="B43:E43"/>
  </mergeCells>
  <printOptions horizontalCentered="1"/>
  <pageMargins left="0.5905511811023623" right="0.5905511811023623" top="0.5905511811023623" bottom="0.3937007874015748" header="0.31496062992125984" footer="0.31496062992125984"/>
  <pageSetup horizontalDpi="600" verticalDpi="600" orientation="landscape" scale="65" r:id="rId1"/>
  <headerFooter alignWithMargins="0">
    <oddHeader>&amp;R&amp;12Región de la Araucanía</oddHeader>
  </headerFooter>
  <rowBreaks count="1" manualBreakCount="1">
    <brk id="50" min="1" max="14" man="1"/>
  </rowBreaks>
</worksheet>
</file>

<file path=xl/worksheets/sheet9.xml><?xml version="1.0" encoding="utf-8"?>
<worksheet xmlns="http://schemas.openxmlformats.org/spreadsheetml/2006/main" xmlns:r="http://schemas.openxmlformats.org/officeDocument/2006/relationships">
  <dimension ref="A1:G106"/>
  <sheetViews>
    <sheetView view="pageBreakPreview" zoomScale="90" zoomScaleSheetLayoutView="90" zoomScalePageLayoutView="0" workbookViewId="0" topLeftCell="A1">
      <selection activeCell="A1" sqref="A1"/>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75">
      <c r="A1" s="1" t="s">
        <v>53</v>
      </c>
    </row>
    <row r="2" ht="15.75">
      <c r="A2" s="1"/>
    </row>
    <row r="3" ht="15.75">
      <c r="A3" s="1" t="s">
        <v>40</v>
      </c>
    </row>
    <row r="4" ht="15.75">
      <c r="A4" s="1"/>
    </row>
    <row r="5" spans="1:6" ht="15" customHeight="1">
      <c r="A5" s="379" t="s">
        <v>264</v>
      </c>
      <c r="B5" s="379"/>
      <c r="C5" s="379"/>
      <c r="D5" s="379"/>
      <c r="E5" s="379"/>
      <c r="F5" s="379"/>
    </row>
    <row r="6" spans="1:6" ht="15" customHeight="1">
      <c r="A6" s="379"/>
      <c r="B6" s="379"/>
      <c r="C6" s="379"/>
      <c r="D6" s="379"/>
      <c r="E6" s="379"/>
      <c r="F6" s="379"/>
    </row>
    <row r="7" spans="1:6" ht="15.75">
      <c r="A7" s="379"/>
      <c r="B7" s="379"/>
      <c r="C7" s="379"/>
      <c r="D7" s="379"/>
      <c r="E7" s="379"/>
      <c r="F7" s="379"/>
    </row>
    <row r="8" spans="1:6" ht="15.75">
      <c r="A8" s="379"/>
      <c r="B8" s="379"/>
      <c r="C8" s="379"/>
      <c r="D8" s="379"/>
      <c r="E8" s="379"/>
      <c r="F8" s="379"/>
    </row>
    <row r="9" spans="1:6" ht="15.75">
      <c r="A9" s="379"/>
      <c r="B9" s="379"/>
      <c r="C9" s="379"/>
      <c r="D9" s="379"/>
      <c r="E9" s="379"/>
      <c r="F9" s="379"/>
    </row>
    <row r="10" spans="1:6" ht="15.75">
      <c r="A10" s="379"/>
      <c r="B10" s="379"/>
      <c r="C10" s="379"/>
      <c r="D10" s="379"/>
      <c r="E10" s="379"/>
      <c r="F10" s="379"/>
    </row>
    <row r="11" spans="1:6" ht="15.75">
      <c r="A11" s="379"/>
      <c r="B11" s="379"/>
      <c r="C11" s="379"/>
      <c r="D11" s="379"/>
      <c r="E11" s="379"/>
      <c r="F11" s="379"/>
    </row>
    <row r="12" spans="1:6" ht="15.75">
      <c r="A12" s="379"/>
      <c r="B12" s="379"/>
      <c r="C12" s="379"/>
      <c r="D12" s="379"/>
      <c r="E12" s="379"/>
      <c r="F12" s="379"/>
    </row>
    <row r="13" spans="1:6" ht="15.75">
      <c r="A13" s="3"/>
      <c r="B13" s="3"/>
      <c r="C13" s="3"/>
      <c r="D13" s="3"/>
      <c r="E13" s="3"/>
      <c r="F13" s="3"/>
    </row>
    <row r="14" ht="15.75">
      <c r="A14" s="26" t="s">
        <v>267</v>
      </c>
    </row>
    <row r="15" spans="1:5" ht="15.75">
      <c r="A15" s="4" t="s">
        <v>268</v>
      </c>
      <c r="B15" s="4" t="s">
        <v>28</v>
      </c>
      <c r="C15" s="4" t="s">
        <v>67</v>
      </c>
      <c r="D15" s="4" t="s">
        <v>29</v>
      </c>
      <c r="E15" s="4" t="s">
        <v>64</v>
      </c>
    </row>
    <row r="16" spans="1:5" ht="15" customHeight="1">
      <c r="A16" s="28" t="s">
        <v>35</v>
      </c>
      <c r="B16" s="30">
        <v>589181.2897621981</v>
      </c>
      <c r="C16" s="29">
        <f aca="true" t="shared" si="0" ref="C16:C28">B16/$B$28</f>
        <v>0.6425145964506448</v>
      </c>
      <c r="D16" s="30">
        <v>2706038.8198307166</v>
      </c>
      <c r="E16" s="29">
        <f aca="true" t="shared" si="1" ref="E16:E28">B16/D16</f>
        <v>0.2177283213546271</v>
      </c>
    </row>
    <row r="17" spans="1:5" ht="15.75">
      <c r="A17" s="28" t="s">
        <v>70</v>
      </c>
      <c r="B17" s="30">
        <v>169673.98</v>
      </c>
      <c r="C17" s="29">
        <f t="shared" si="0"/>
        <v>0.18503304616457864</v>
      </c>
      <c r="D17" s="30">
        <v>480602.55000000005</v>
      </c>
      <c r="E17" s="29">
        <f t="shared" si="1"/>
        <v>0.3530442774388109</v>
      </c>
    </row>
    <row r="18" spans="1:5" ht="15" customHeight="1">
      <c r="A18" s="28" t="s">
        <v>34</v>
      </c>
      <c r="B18" s="30">
        <v>90035.04005106512</v>
      </c>
      <c r="C18" s="29">
        <f t="shared" si="0"/>
        <v>0.09818510606162723</v>
      </c>
      <c r="D18" s="30">
        <v>513190.82013781375</v>
      </c>
      <c r="E18" s="29">
        <f t="shared" si="1"/>
        <v>0.175441641818314</v>
      </c>
    </row>
    <row r="19" spans="1:5" ht="15" customHeight="1">
      <c r="A19" s="28" t="s">
        <v>33</v>
      </c>
      <c r="B19" s="30">
        <v>26854.1</v>
      </c>
      <c r="C19" s="29">
        <f t="shared" si="0"/>
        <v>0.029284961223920193</v>
      </c>
      <c r="D19" s="30">
        <v>69998.01</v>
      </c>
      <c r="E19" s="29">
        <f t="shared" si="1"/>
        <v>0.3836409063629095</v>
      </c>
    </row>
    <row r="20" spans="1:5" ht="15" customHeight="1">
      <c r="A20" s="28" t="s">
        <v>32</v>
      </c>
      <c r="B20" s="30">
        <v>15405.300000000001</v>
      </c>
      <c r="C20" s="29">
        <f t="shared" si="0"/>
        <v>0.016799803871396093</v>
      </c>
      <c r="D20" s="30">
        <v>71389.60000000002</v>
      </c>
      <c r="E20" s="29">
        <f t="shared" si="1"/>
        <v>0.21579193608032537</v>
      </c>
    </row>
    <row r="21" spans="1:5" ht="15.75">
      <c r="A21" s="28" t="s">
        <v>39</v>
      </c>
      <c r="B21" s="178">
        <v>8380.899995675996</v>
      </c>
      <c r="C21" s="31">
        <f t="shared" si="0"/>
        <v>0.009139547830496069</v>
      </c>
      <c r="D21" s="178">
        <v>42511.08001550114</v>
      </c>
      <c r="E21" s="31">
        <f t="shared" si="1"/>
        <v>0.19714624969819644</v>
      </c>
    </row>
    <row r="22" spans="1:5" ht="15.75">
      <c r="A22" s="28" t="s">
        <v>31</v>
      </c>
      <c r="B22" s="30">
        <v>7465.95</v>
      </c>
      <c r="C22" s="29">
        <f t="shared" si="0"/>
        <v>0.00814177560408753</v>
      </c>
      <c r="D22" s="30">
        <v>310046.53024562844</v>
      </c>
      <c r="E22" s="29">
        <f t="shared" si="1"/>
        <v>0.024080095313710633</v>
      </c>
    </row>
    <row r="23" spans="1:5" ht="15.75">
      <c r="A23" s="28" t="s">
        <v>219</v>
      </c>
      <c r="B23" s="30">
        <v>5069.200065257222</v>
      </c>
      <c r="C23" s="29">
        <f t="shared" si="0"/>
        <v>0.005528069358025459</v>
      </c>
      <c r="D23" s="30">
        <v>16138.200179683308</v>
      </c>
      <c r="E23" s="29">
        <f t="shared" si="1"/>
        <v>0.31411185936576347</v>
      </c>
    </row>
    <row r="24" spans="1:5" ht="15.75">
      <c r="A24" s="28" t="s">
        <v>30</v>
      </c>
      <c r="B24" s="30">
        <v>4556.10965183489</v>
      </c>
      <c r="C24" s="29">
        <f t="shared" si="0"/>
        <v>0.0049685334636391945</v>
      </c>
      <c r="D24" s="30">
        <v>95953.72188329409</v>
      </c>
      <c r="E24" s="29">
        <f t="shared" si="1"/>
        <v>0.04748236506527973</v>
      </c>
    </row>
    <row r="25" spans="1:5" ht="15" customHeight="1">
      <c r="A25" s="28" t="s">
        <v>38</v>
      </c>
      <c r="B25" s="30">
        <v>253.64999996312105</v>
      </c>
      <c r="C25" s="29">
        <f t="shared" si="0"/>
        <v>0.00027661066330159485</v>
      </c>
      <c r="D25" s="30">
        <v>3103.1300078060976</v>
      </c>
      <c r="E25" s="29">
        <f t="shared" si="1"/>
        <v>0.0817400493453546</v>
      </c>
    </row>
    <row r="26" spans="1:5" ht="15.75">
      <c r="A26" s="28" t="s">
        <v>36</v>
      </c>
      <c r="B26" s="30">
        <v>85.36860061838702</v>
      </c>
      <c r="C26" s="29">
        <f t="shared" si="0"/>
        <v>9.309625564996755E-05</v>
      </c>
      <c r="D26" s="30">
        <v>2176.41010581238</v>
      </c>
      <c r="E26" s="29">
        <f t="shared" si="1"/>
        <v>0.03922450111327792</v>
      </c>
    </row>
    <row r="27" spans="1:5" ht="15.75">
      <c r="A27" s="28" t="s">
        <v>37</v>
      </c>
      <c r="B27" s="30">
        <v>31.96</v>
      </c>
      <c r="C27" s="29">
        <f t="shared" si="0"/>
        <v>3.485305263317294E-05</v>
      </c>
      <c r="D27" s="30">
        <v>130440.83999999991</v>
      </c>
      <c r="E27" s="29">
        <f t="shared" si="1"/>
        <v>0.00024501528815668483</v>
      </c>
    </row>
    <row r="28" spans="1:5" ht="15.75">
      <c r="A28" s="4" t="s">
        <v>2</v>
      </c>
      <c r="B28" s="33">
        <f>SUM(B16:B27)</f>
        <v>916992.848126613</v>
      </c>
      <c r="C28" s="32">
        <f t="shared" si="0"/>
        <v>1</v>
      </c>
      <c r="D28" s="33">
        <f>SUM(D16:D27)</f>
        <v>4441589.712406255</v>
      </c>
      <c r="E28" s="32">
        <f t="shared" si="1"/>
        <v>0.20645600055432115</v>
      </c>
    </row>
    <row r="29" spans="1:6" ht="15" customHeight="1">
      <c r="A29" s="469" t="s">
        <v>27</v>
      </c>
      <c r="B29" s="469"/>
      <c r="C29" s="469"/>
      <c r="D29" s="469"/>
      <c r="E29" s="469"/>
      <c r="F29" s="469"/>
    </row>
    <row r="30" spans="1:6" ht="15" customHeight="1">
      <c r="A30" s="469"/>
      <c r="B30" s="469"/>
      <c r="C30" s="469"/>
      <c r="D30" s="469"/>
      <c r="E30" s="469"/>
      <c r="F30" s="469"/>
    </row>
    <row r="31" spans="1:6" ht="15" customHeight="1">
      <c r="A31" s="34"/>
      <c r="B31" s="34"/>
      <c r="C31" s="34"/>
      <c r="D31" s="34"/>
      <c r="E31" s="34"/>
      <c r="F31" s="34"/>
    </row>
    <row r="32" spans="1:6" ht="15" customHeight="1">
      <c r="A32" s="471" t="s">
        <v>266</v>
      </c>
      <c r="B32" s="379"/>
      <c r="C32" s="379"/>
      <c r="D32" s="379"/>
      <c r="E32" s="379"/>
      <c r="F32" s="379"/>
    </row>
    <row r="33" spans="1:6" ht="15" customHeight="1">
      <c r="A33" s="379"/>
      <c r="B33" s="379"/>
      <c r="C33" s="379"/>
      <c r="D33" s="379"/>
      <c r="E33" s="379"/>
      <c r="F33" s="379"/>
    </row>
    <row r="34" spans="1:6" ht="15" customHeight="1">
      <c r="A34" s="379"/>
      <c r="B34" s="379"/>
      <c r="C34" s="379"/>
      <c r="D34" s="379"/>
      <c r="E34" s="379"/>
      <c r="F34" s="379"/>
    </row>
    <row r="35" spans="1:6" ht="15.75">
      <c r="A35" s="379"/>
      <c r="B35" s="379"/>
      <c r="C35" s="379"/>
      <c r="D35" s="379"/>
      <c r="E35" s="379"/>
      <c r="F35" s="379"/>
    </row>
    <row r="36" spans="1:6" ht="15.75">
      <c r="A36" s="379"/>
      <c r="B36" s="379"/>
      <c r="C36" s="379"/>
      <c r="D36" s="379"/>
      <c r="E36" s="379"/>
      <c r="F36" s="379"/>
    </row>
    <row r="37" spans="1:6" ht="15" customHeight="1">
      <c r="A37" s="379"/>
      <c r="B37" s="379"/>
      <c r="C37" s="379"/>
      <c r="D37" s="379"/>
      <c r="E37" s="379"/>
      <c r="F37" s="379"/>
    </row>
    <row r="38" spans="1:6" ht="15" customHeight="1">
      <c r="A38" s="35"/>
      <c r="B38" s="35"/>
      <c r="C38" s="35"/>
      <c r="D38" s="35"/>
      <c r="E38" s="35"/>
      <c r="F38" s="35"/>
    </row>
    <row r="39" spans="1:6" ht="15" customHeight="1">
      <c r="A39" s="26" t="s">
        <v>229</v>
      </c>
      <c r="B39" s="36"/>
      <c r="C39" s="36"/>
      <c r="D39" s="36"/>
      <c r="E39" s="36"/>
      <c r="F39" s="36"/>
    </row>
    <row r="40" spans="1:5" ht="15" customHeight="1">
      <c r="A40" s="174" t="s">
        <v>42</v>
      </c>
      <c r="B40" s="174" t="s">
        <v>28</v>
      </c>
      <c r="C40" s="174" t="s">
        <v>68</v>
      </c>
      <c r="D40" s="174" t="s">
        <v>29</v>
      </c>
      <c r="E40" s="174" t="s">
        <v>64</v>
      </c>
    </row>
    <row r="41" spans="1:5" ht="15" customHeight="1">
      <c r="A41" s="28" t="s">
        <v>220</v>
      </c>
      <c r="B41" s="30">
        <v>93705.5</v>
      </c>
      <c r="C41" s="6">
        <f aca="true" t="shared" si="2" ref="C41:C51">B41/$B$51</f>
        <v>0.5062992464634615</v>
      </c>
      <c r="D41" s="30">
        <v>220131.72999999995</v>
      </c>
      <c r="E41" s="29">
        <f aca="true" t="shared" si="3" ref="E41:E51">B41/D41</f>
        <v>0.4256792058100848</v>
      </c>
    </row>
    <row r="42" spans="1:5" ht="15" customHeight="1">
      <c r="A42" s="28" t="s">
        <v>221</v>
      </c>
      <c r="B42" s="30">
        <v>48303.78</v>
      </c>
      <c r="C42" s="6">
        <f t="shared" si="2"/>
        <v>0.26098966885974484</v>
      </c>
      <c r="D42" s="30">
        <v>81863.82</v>
      </c>
      <c r="E42" s="29">
        <f t="shared" si="3"/>
        <v>0.5900504032184181</v>
      </c>
    </row>
    <row r="43" spans="1:5" ht="15" customHeight="1">
      <c r="A43" s="28" t="s">
        <v>222</v>
      </c>
      <c r="B43" s="30">
        <v>16082.799999999997</v>
      </c>
      <c r="C43" s="6">
        <f t="shared" si="2"/>
        <v>0.08689681524587732</v>
      </c>
      <c r="D43" s="30">
        <v>19893.999999999996</v>
      </c>
      <c r="E43" s="29">
        <f t="shared" si="3"/>
        <v>0.8084246506484367</v>
      </c>
    </row>
    <row r="44" spans="1:5" ht="15" customHeight="1">
      <c r="A44" s="28" t="s">
        <v>223</v>
      </c>
      <c r="B44" s="30">
        <v>14058.899999999998</v>
      </c>
      <c r="C44" s="6">
        <f t="shared" si="2"/>
        <v>0.07596150147115333</v>
      </c>
      <c r="D44" s="30">
        <v>54145.15999999999</v>
      </c>
      <c r="E44" s="29">
        <f t="shared" si="3"/>
        <v>0.25965201691157624</v>
      </c>
    </row>
    <row r="45" spans="1:5" ht="15" customHeight="1">
      <c r="A45" s="28" t="s">
        <v>224</v>
      </c>
      <c r="B45" s="30">
        <v>7615.2</v>
      </c>
      <c r="C45" s="6">
        <f t="shared" si="2"/>
        <v>0.04114561068100114</v>
      </c>
      <c r="D45" s="30">
        <v>12016.699999999999</v>
      </c>
      <c r="E45" s="29">
        <f t="shared" si="3"/>
        <v>0.6337180756780149</v>
      </c>
    </row>
    <row r="46" spans="1:5" ht="15" customHeight="1">
      <c r="A46" s="28" t="s">
        <v>225</v>
      </c>
      <c r="B46" s="30">
        <v>1710.9999999999998</v>
      </c>
      <c r="C46" s="6">
        <f t="shared" si="2"/>
        <v>0.009244686925516459</v>
      </c>
      <c r="D46" s="30">
        <v>6523.66</v>
      </c>
      <c r="E46" s="29">
        <f t="shared" si="3"/>
        <v>0.26227608428397553</v>
      </c>
    </row>
    <row r="47" spans="1:5" ht="15" customHeight="1">
      <c r="A47" s="28" t="s">
        <v>6</v>
      </c>
      <c r="B47" s="30">
        <v>1201.6000000000058</v>
      </c>
      <c r="C47" s="6">
        <f t="shared" si="2"/>
        <v>0.006492352898714571</v>
      </c>
      <c r="D47" s="30">
        <v>33372.25000000023</v>
      </c>
      <c r="E47" s="29">
        <f t="shared" si="3"/>
        <v>0.03600596303815288</v>
      </c>
    </row>
    <row r="48" spans="1:5" ht="15" customHeight="1">
      <c r="A48" s="28" t="s">
        <v>227</v>
      </c>
      <c r="B48" s="30">
        <v>1090.3999999999999</v>
      </c>
      <c r="C48" s="6">
        <f t="shared" si="2"/>
        <v>0.005891529294905404</v>
      </c>
      <c r="D48" s="30">
        <v>10635.45</v>
      </c>
      <c r="E48" s="29">
        <f t="shared" si="3"/>
        <v>0.10252504595480208</v>
      </c>
    </row>
    <row r="49" spans="1:5" ht="15.75">
      <c r="A49" s="28" t="s">
        <v>226</v>
      </c>
      <c r="B49" s="30">
        <v>691.9</v>
      </c>
      <c r="C49" s="6">
        <f t="shared" si="2"/>
        <v>0.0037383979449239265</v>
      </c>
      <c r="D49" s="30">
        <v>103660.82999999993</v>
      </c>
      <c r="E49" s="29">
        <f t="shared" si="3"/>
        <v>0.00667465232528044</v>
      </c>
    </row>
    <row r="50" spans="1:7" ht="15.75">
      <c r="A50" s="28" t="s">
        <v>228</v>
      </c>
      <c r="B50" s="30">
        <v>618.1999999999999</v>
      </c>
      <c r="C50" s="6">
        <f t="shared" si="2"/>
        <v>0.0033401902147015047</v>
      </c>
      <c r="D50" s="30">
        <v>9748.549999999996</v>
      </c>
      <c r="E50" s="29">
        <f t="shared" si="3"/>
        <v>0.06341455908827469</v>
      </c>
      <c r="G50" s="112"/>
    </row>
    <row r="51" spans="1:5" ht="15" customHeight="1">
      <c r="A51" s="174" t="s">
        <v>2</v>
      </c>
      <c r="B51" s="33">
        <v>185079.28</v>
      </c>
      <c r="C51" s="32">
        <f t="shared" si="2"/>
        <v>1</v>
      </c>
      <c r="D51" s="33">
        <v>551992.15</v>
      </c>
      <c r="E51" s="32">
        <f t="shared" si="3"/>
        <v>0.33529331893578557</v>
      </c>
    </row>
    <row r="52" spans="1:6" ht="15.75">
      <c r="A52" s="469" t="s">
        <v>27</v>
      </c>
      <c r="B52" s="469"/>
      <c r="C52" s="469"/>
      <c r="D52" s="469"/>
      <c r="E52" s="469"/>
      <c r="F52" s="469"/>
    </row>
    <row r="53" spans="1:6" ht="15" customHeight="1">
      <c r="A53" s="469"/>
      <c r="B53" s="469"/>
      <c r="C53" s="469"/>
      <c r="D53" s="469"/>
      <c r="E53" s="469"/>
      <c r="F53" s="469"/>
    </row>
    <row r="54" spans="1:6" ht="15" customHeight="1">
      <c r="A54" s="118"/>
      <c r="B54" s="118"/>
      <c r="C54" s="118"/>
      <c r="D54" s="118"/>
      <c r="E54" s="118"/>
      <c r="F54" s="118"/>
    </row>
    <row r="55" spans="1:6" ht="15" customHeight="1">
      <c r="A55" s="116"/>
      <c r="B55" s="116"/>
      <c r="C55" s="116"/>
      <c r="D55" s="116"/>
      <c r="E55" s="116"/>
      <c r="F55" s="116"/>
    </row>
    <row r="56" spans="1:6" ht="15.75">
      <c r="A56" s="1" t="s">
        <v>53</v>
      </c>
      <c r="B56" s="35"/>
      <c r="C56" s="37"/>
      <c r="D56" s="38"/>
      <c r="E56" s="38"/>
      <c r="F56" s="38"/>
    </row>
    <row r="57" spans="1:6" ht="15.75">
      <c r="A57" s="1"/>
      <c r="B57" s="35"/>
      <c r="C57" s="37"/>
      <c r="D57" s="38"/>
      <c r="E57" s="38"/>
      <c r="F57" s="38"/>
    </row>
    <row r="58" spans="1:6" ht="15.75">
      <c r="A58" s="1" t="s">
        <v>40</v>
      </c>
      <c r="B58" s="35"/>
      <c r="C58" s="37"/>
      <c r="D58" s="38"/>
      <c r="E58" s="38"/>
      <c r="F58" s="38"/>
    </row>
    <row r="59" spans="1:6" ht="15" customHeight="1">
      <c r="A59" s="35"/>
      <c r="B59" s="35"/>
      <c r="C59" s="37"/>
      <c r="D59" s="38"/>
      <c r="E59" s="38"/>
      <c r="F59" s="38"/>
    </row>
    <row r="60" spans="1:6" ht="15" customHeight="1">
      <c r="A60" s="470" t="s">
        <v>124</v>
      </c>
      <c r="B60" s="470"/>
      <c r="C60" s="470"/>
      <c r="D60" s="470"/>
      <c r="E60" s="470"/>
      <c r="F60" s="470"/>
    </row>
    <row r="61" spans="1:6" ht="15" customHeight="1">
      <c r="A61" s="470"/>
      <c r="B61" s="470"/>
      <c r="C61" s="470"/>
      <c r="D61" s="470"/>
      <c r="E61" s="470"/>
      <c r="F61" s="470"/>
    </row>
    <row r="62" spans="1:6" ht="15" customHeight="1">
      <c r="A62" s="470"/>
      <c r="B62" s="470"/>
      <c r="C62" s="470"/>
      <c r="D62" s="470"/>
      <c r="E62" s="470"/>
      <c r="F62" s="470"/>
    </row>
    <row r="63" spans="1:6" ht="15.75">
      <c r="A63" s="470"/>
      <c r="B63" s="470"/>
      <c r="C63" s="470"/>
      <c r="D63" s="470"/>
      <c r="E63" s="470"/>
      <c r="F63" s="470"/>
    </row>
    <row r="64" spans="1:6" ht="15.75">
      <c r="A64" s="470"/>
      <c r="B64" s="470"/>
      <c r="C64" s="470"/>
      <c r="D64" s="470"/>
      <c r="E64" s="470"/>
      <c r="F64" s="470"/>
    </row>
    <row r="65" spans="1:6" ht="15.75">
      <c r="A65" s="38"/>
      <c r="B65" s="38"/>
      <c r="C65" s="38"/>
      <c r="D65" s="38"/>
      <c r="E65" s="38"/>
      <c r="F65" s="38"/>
    </row>
    <row r="66" ht="15.75">
      <c r="A66" s="1" t="s">
        <v>129</v>
      </c>
    </row>
    <row r="67" spans="1:5" ht="15.75">
      <c r="A67" s="4" t="s">
        <v>128</v>
      </c>
      <c r="B67" s="4" t="s">
        <v>28</v>
      </c>
      <c r="C67" s="4" t="s">
        <v>68</v>
      </c>
      <c r="D67" s="4" t="s">
        <v>63</v>
      </c>
      <c r="E67" s="4" t="s">
        <v>64</v>
      </c>
    </row>
    <row r="68" spans="1:5" ht="15.75">
      <c r="A68" s="28" t="s">
        <v>125</v>
      </c>
      <c r="B68" s="30">
        <v>313201.74003950495</v>
      </c>
      <c r="C68" s="29">
        <f aca="true" t="shared" si="4" ref="C68:C73">B68/$B$73</f>
        <v>0.5315880620817365</v>
      </c>
      <c r="D68" s="30">
        <v>1614019.0496791766</v>
      </c>
      <c r="E68" s="29">
        <f aca="true" t="shared" si="5" ref="E68:E73">B68/D68</f>
        <v>0.19405083236270412</v>
      </c>
    </row>
    <row r="69" spans="1:5" ht="15.75">
      <c r="A69" s="28" t="s">
        <v>84</v>
      </c>
      <c r="B69" s="30">
        <v>186214.64978416628</v>
      </c>
      <c r="C69" s="29">
        <f t="shared" si="4"/>
        <v>0.31605662470939144</v>
      </c>
      <c r="D69" s="30">
        <v>655866.9495046207</v>
      </c>
      <c r="E69" s="29">
        <f t="shared" si="5"/>
        <v>0.28392138058613114</v>
      </c>
    </row>
    <row r="70" spans="1:5" ht="15.75">
      <c r="A70" s="28" t="s">
        <v>126</v>
      </c>
      <c r="B70" s="30">
        <v>61850.549949311586</v>
      </c>
      <c r="C70" s="29">
        <f t="shared" si="4"/>
        <v>0.10497711150039293</v>
      </c>
      <c r="D70" s="30">
        <v>239460.78052038932</v>
      </c>
      <c r="E70" s="29">
        <f t="shared" si="5"/>
        <v>0.2582909393968388</v>
      </c>
    </row>
    <row r="71" spans="1:5" ht="15.75">
      <c r="A71" s="28" t="s">
        <v>127</v>
      </c>
      <c r="B71" s="30">
        <v>16203.849966053896</v>
      </c>
      <c r="C71" s="29">
        <f t="shared" si="4"/>
        <v>0.027502315921461115</v>
      </c>
      <c r="D71" s="30">
        <v>44718.649840914884</v>
      </c>
      <c r="E71" s="29">
        <f t="shared" si="5"/>
        <v>0.3623510554030266</v>
      </c>
    </row>
    <row r="72" spans="1:5" ht="15.75">
      <c r="A72" s="28" t="s">
        <v>6</v>
      </c>
      <c r="B72" s="30">
        <v>11710.500023161527</v>
      </c>
      <c r="C72" s="29">
        <f t="shared" si="4"/>
        <v>0.019875885787018203</v>
      </c>
      <c r="D72" s="30">
        <v>151973.39028561488</v>
      </c>
      <c r="E72" s="29">
        <f t="shared" si="5"/>
        <v>0.07705625307926021</v>
      </c>
    </row>
    <row r="73" spans="1:5" ht="15.75">
      <c r="A73" s="174" t="s">
        <v>2</v>
      </c>
      <c r="B73" s="33">
        <v>589181.2897621981</v>
      </c>
      <c r="C73" s="32">
        <f t="shared" si="4"/>
        <v>1</v>
      </c>
      <c r="D73" s="33">
        <v>2706038.8198307166</v>
      </c>
      <c r="E73" s="32">
        <f t="shared" si="5"/>
        <v>0.2177283213546271</v>
      </c>
    </row>
    <row r="74" spans="1:6" ht="15.75">
      <c r="A74" s="469" t="s">
        <v>27</v>
      </c>
      <c r="B74" s="469"/>
      <c r="C74" s="469"/>
      <c r="D74" s="469"/>
      <c r="E74" s="469"/>
      <c r="F74" s="469"/>
    </row>
    <row r="75" spans="1:6" ht="15.75">
      <c r="A75" s="469"/>
      <c r="B75" s="469"/>
      <c r="C75" s="469"/>
      <c r="D75" s="469"/>
      <c r="E75" s="469"/>
      <c r="F75" s="469"/>
    </row>
    <row r="76" spans="1:6" ht="15.75">
      <c r="A76" s="115"/>
      <c r="B76" s="115"/>
      <c r="C76" s="115"/>
      <c r="D76" s="115"/>
      <c r="E76" s="115"/>
      <c r="F76" s="115"/>
    </row>
    <row r="77" spans="1:6" ht="15.75">
      <c r="A77" s="472" t="s">
        <v>138</v>
      </c>
      <c r="B77" s="472"/>
      <c r="C77" s="472"/>
      <c r="D77" s="472"/>
      <c r="E77" s="472"/>
      <c r="F77" s="472"/>
    </row>
    <row r="78" spans="1:6" ht="15.75">
      <c r="A78" s="472"/>
      <c r="B78" s="472"/>
      <c r="C78" s="472"/>
      <c r="D78" s="472"/>
      <c r="E78" s="472"/>
      <c r="F78" s="472"/>
    </row>
    <row r="79" spans="1:6" ht="15.75">
      <c r="A79" s="472"/>
      <c r="B79" s="472"/>
      <c r="C79" s="472"/>
      <c r="D79" s="472"/>
      <c r="E79" s="472"/>
      <c r="F79" s="472"/>
    </row>
    <row r="80" spans="1:6" ht="15.75">
      <c r="A80" s="472"/>
      <c r="B80" s="472"/>
      <c r="C80" s="472"/>
      <c r="D80" s="472"/>
      <c r="E80" s="472"/>
      <c r="F80" s="472"/>
    </row>
    <row r="81" spans="1:5" ht="15.75">
      <c r="A81" s="61"/>
      <c r="B81" s="61"/>
      <c r="C81" s="61"/>
      <c r="D81" s="61"/>
      <c r="E81" s="61"/>
    </row>
    <row r="82" ht="15.75">
      <c r="A82" s="1" t="s">
        <v>130</v>
      </c>
    </row>
    <row r="83" spans="1:5" ht="15.75">
      <c r="A83" s="4" t="s">
        <v>131</v>
      </c>
      <c r="B83" s="4" t="s">
        <v>28</v>
      </c>
      <c r="C83" s="4" t="s">
        <v>68</v>
      </c>
      <c r="D83" s="4" t="s">
        <v>63</v>
      </c>
      <c r="E83" s="4" t="s">
        <v>64</v>
      </c>
    </row>
    <row r="84" spans="1:5" ht="15.75">
      <c r="A84" s="28" t="s">
        <v>132</v>
      </c>
      <c r="B84" s="30">
        <v>438966.59020762803</v>
      </c>
      <c r="C84" s="29">
        <f aca="true" t="shared" si="6" ref="C84:C89">B84/$B$89</f>
        <v>0.6177980623415933</v>
      </c>
      <c r="D84" s="30">
        <v>1273907.1090245764</v>
      </c>
      <c r="E84" s="29">
        <f aca="true" t="shared" si="7" ref="E84:E89">B84/D84</f>
        <v>0.34458288763593</v>
      </c>
    </row>
    <row r="85" spans="1:5" ht="15.75">
      <c r="A85" s="28" t="s">
        <v>133</v>
      </c>
      <c r="B85" s="30">
        <v>155611.25139433003</v>
      </c>
      <c r="C85" s="29">
        <f t="shared" si="6"/>
        <v>0.21900602855560344</v>
      </c>
      <c r="D85" s="30">
        <v>193528.4313443897</v>
      </c>
      <c r="E85" s="29">
        <f t="shared" si="7"/>
        <v>0.8040743694006133</v>
      </c>
    </row>
    <row r="86" spans="1:5" ht="15.75">
      <c r="A86" s="28" t="s">
        <v>134</v>
      </c>
      <c r="B86" s="30">
        <v>51100.29991133196</v>
      </c>
      <c r="C86" s="29">
        <f t="shared" si="6"/>
        <v>0.07191815271263116</v>
      </c>
      <c r="D86" s="30">
        <v>4537945.053457188</v>
      </c>
      <c r="E86" s="29">
        <f t="shared" si="7"/>
        <v>0.011260669600307678</v>
      </c>
    </row>
    <row r="87" spans="1:5" ht="15.75">
      <c r="A87" s="28" t="s">
        <v>135</v>
      </c>
      <c r="B87" s="30">
        <v>29257.100375587394</v>
      </c>
      <c r="C87" s="29">
        <f t="shared" si="6"/>
        <v>0.04117620867962197</v>
      </c>
      <c r="D87" s="30">
        <v>260031.11079420397</v>
      </c>
      <c r="E87" s="29">
        <f t="shared" si="7"/>
        <v>0.11251384607875746</v>
      </c>
    </row>
    <row r="88" spans="1:5" ht="15.75">
      <c r="A88" s="28" t="s">
        <v>6</v>
      </c>
      <c r="B88" s="30">
        <v>35598.858111122856</v>
      </c>
      <c r="C88" s="29">
        <f t="shared" si="6"/>
        <v>0.0501015477105502</v>
      </c>
      <c r="D88" s="30">
        <v>6926394.5053796405</v>
      </c>
      <c r="E88" s="29">
        <f t="shared" si="7"/>
        <v>0.005139594356555014</v>
      </c>
    </row>
    <row r="89" spans="1:5" ht="15.75">
      <c r="A89" s="174" t="s">
        <v>2</v>
      </c>
      <c r="B89" s="33">
        <v>710534.1000000002</v>
      </c>
      <c r="C89" s="32">
        <f t="shared" si="6"/>
        <v>1</v>
      </c>
      <c r="D89" s="33">
        <v>13191806.209999999</v>
      </c>
      <c r="E89" s="32">
        <f t="shared" si="7"/>
        <v>0.05386177515717162</v>
      </c>
    </row>
    <row r="90" spans="1:6" ht="15.75">
      <c r="A90" s="469" t="s">
        <v>27</v>
      </c>
      <c r="B90" s="469"/>
      <c r="C90" s="469"/>
      <c r="D90" s="469"/>
      <c r="E90" s="469"/>
      <c r="F90" s="469"/>
    </row>
    <row r="91" spans="1:7" ht="15" customHeight="1">
      <c r="A91" s="469"/>
      <c r="B91" s="469"/>
      <c r="C91" s="469"/>
      <c r="D91" s="469"/>
      <c r="E91" s="469"/>
      <c r="F91" s="469"/>
      <c r="G91" s="39"/>
    </row>
    <row r="92" spans="1:7" ht="15.75">
      <c r="A92" s="39"/>
      <c r="B92" s="39"/>
      <c r="C92" s="39"/>
      <c r="D92" s="39"/>
      <c r="E92" s="39"/>
      <c r="F92" s="39"/>
      <c r="G92" s="39"/>
    </row>
    <row r="93" spans="1:6" ht="15.75" customHeight="1">
      <c r="A93" s="471" t="s">
        <v>265</v>
      </c>
      <c r="B93" s="379"/>
      <c r="C93" s="379"/>
      <c r="D93" s="379"/>
      <c r="E93" s="379"/>
      <c r="F93" s="379"/>
    </row>
    <row r="94" spans="1:6" ht="15.75">
      <c r="A94" s="379"/>
      <c r="B94" s="379"/>
      <c r="C94" s="379"/>
      <c r="D94" s="379"/>
      <c r="E94" s="379"/>
      <c r="F94" s="379"/>
    </row>
    <row r="95" spans="1:6" ht="15.75">
      <c r="A95" s="379"/>
      <c r="B95" s="379"/>
      <c r="C95" s="379"/>
      <c r="D95" s="379"/>
      <c r="E95" s="379"/>
      <c r="F95" s="379"/>
    </row>
    <row r="96" spans="1:6" ht="15.75">
      <c r="A96" s="35"/>
      <c r="B96" s="35"/>
      <c r="C96" s="35"/>
      <c r="D96" s="35"/>
      <c r="E96" s="35"/>
      <c r="F96" s="35"/>
    </row>
    <row r="97" spans="1:6" ht="15" customHeight="1">
      <c r="A97" s="379" t="s">
        <v>136</v>
      </c>
      <c r="B97" s="379"/>
      <c r="C97" s="379"/>
      <c r="D97" s="379"/>
      <c r="E97" s="379"/>
      <c r="F97" s="379"/>
    </row>
    <row r="98" spans="1:6" ht="15.75">
      <c r="A98" s="379"/>
      <c r="B98" s="379"/>
      <c r="C98" s="379"/>
      <c r="D98" s="379"/>
      <c r="E98" s="379"/>
      <c r="F98" s="379"/>
    </row>
    <row r="99" spans="1:6" ht="15.75">
      <c r="A99" s="379"/>
      <c r="B99" s="379"/>
      <c r="C99" s="379"/>
      <c r="D99" s="379"/>
      <c r="E99" s="379"/>
      <c r="F99" s="379"/>
    </row>
    <row r="100" spans="1:6" ht="15.75">
      <c r="A100" s="379"/>
      <c r="B100" s="379"/>
      <c r="C100" s="379"/>
      <c r="D100" s="379"/>
      <c r="E100" s="379"/>
      <c r="F100" s="379"/>
    </row>
    <row r="101" spans="1:6" ht="15.75">
      <c r="A101" s="379"/>
      <c r="B101" s="379"/>
      <c r="C101" s="379"/>
      <c r="D101" s="379"/>
      <c r="E101" s="379"/>
      <c r="F101" s="379"/>
    </row>
    <row r="102" spans="1:6" ht="15.75">
      <c r="A102" s="379"/>
      <c r="B102" s="379"/>
      <c r="C102" s="379"/>
      <c r="D102" s="379"/>
      <c r="E102" s="379"/>
      <c r="F102" s="379"/>
    </row>
    <row r="104" spans="1:6" ht="15.75">
      <c r="A104" s="379" t="s">
        <v>137</v>
      </c>
      <c r="B104" s="379"/>
      <c r="C104" s="379"/>
      <c r="D104" s="379"/>
      <c r="E104" s="379"/>
      <c r="F104" s="379"/>
    </row>
    <row r="105" spans="1:6" ht="15.75">
      <c r="A105" s="379"/>
      <c r="B105" s="379"/>
      <c r="C105" s="379"/>
      <c r="D105" s="379"/>
      <c r="E105" s="379"/>
      <c r="F105" s="379"/>
    </row>
    <row r="106" spans="1:6" ht="15.75">
      <c r="A106" s="379"/>
      <c r="B106" s="379"/>
      <c r="C106" s="379"/>
      <c r="D106" s="379"/>
      <c r="E106" s="379"/>
      <c r="F106" s="379"/>
    </row>
  </sheetData>
  <sheetProtection/>
  <mergeCells count="11">
    <mergeCell ref="A90:F91"/>
    <mergeCell ref="A29:F30"/>
    <mergeCell ref="A60:F64"/>
    <mergeCell ref="A74:F75"/>
    <mergeCell ref="A32:F37"/>
    <mergeCell ref="A5:F12"/>
    <mergeCell ref="A104:F106"/>
    <mergeCell ref="A77:F80"/>
    <mergeCell ref="A93:F95"/>
    <mergeCell ref="A97:F102"/>
    <mergeCell ref="A52:F53"/>
  </mergeCells>
  <printOptions horizontalCentered="1"/>
  <pageMargins left="0.5905511811023623" right="0.5905511811023623" top="0.5905511811023623" bottom="0.5905511811023623" header="0.31496062992125984" footer="0.31496062992125984"/>
  <pageSetup horizontalDpi="600" verticalDpi="600" orientation="portrait" scale="78" r:id="rId1"/>
  <headerFooter>
    <oddHeader>&amp;R&amp;12Región de la Araucanía, Información Censo 2007</oddHeader>
  </headerFooter>
  <rowBreaks count="1" manualBreakCount="1">
    <brk id="5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2020-07-27T16:29:50Z</cp:lastPrinted>
  <dcterms:created xsi:type="dcterms:W3CDTF">2013-06-10T19:00:49Z</dcterms:created>
  <dcterms:modified xsi:type="dcterms:W3CDTF">2020-07-27T16:31:32Z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