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380" activeTab="0"/>
  </bookViews>
  <sheets>
    <sheet name="Portada Ficha Regional" sheetId="1" r:id="rId1"/>
    <sheet name="Economía regional "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 r:id="rId17"/>
  </externalReferences>
  <definedNames>
    <definedName name="_Order1" hidden="1">255</definedName>
    <definedName name="_Sort" localSheetId="1" hidden="1">'[1]Página 7'!#REF!</definedName>
    <definedName name="_Sort" localSheetId="7" hidden="1">'[1]Página 7'!#REF!</definedName>
    <definedName name="_Sort" hidden="1">'[1]Página 7'!#REF!</definedName>
    <definedName name="_xlfn.IFERROR" hidden="1">#NAME?</definedName>
    <definedName name="_xlnm.Print_Area" localSheetId="2">'Antecedentes sociales'!$A$1:$K$30</definedName>
    <definedName name="_xlnm.Print_Area" localSheetId="4">'Aspectos GyD - Perfil productor'!$A$1:$I$23</definedName>
    <definedName name="_xlnm.Print_Area" localSheetId="10">'Autoridades'!$A$1:$G$51</definedName>
    <definedName name="_xlnm.Print_Area" localSheetId="5">'Cultivos Información Anual'!$A$1:$F$114</definedName>
    <definedName name="_xlnm.Print_Area" localSheetId="8">'Cultivos Información Censal'!$A$1:$F$51</definedName>
    <definedName name="_xlnm.Print_Area" localSheetId="9">'División Político-Adminisrativa'!$A$1:$E$38</definedName>
    <definedName name="_xlnm.Print_Area" localSheetId="1">'Economía regional '!$A$1:$J$127</definedName>
    <definedName name="_xlnm.Print_Area" localSheetId="7">'Exportaciones'!$B$1:$O$51</definedName>
    <definedName name="_xlnm.Print_Area" localSheetId="6">'Ganadería y Riego'!$A$1:$H$92</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1">OFFSET(#REF!,0,0,COUNTA(#REF!),COUNTA(#REF!))</definedName>
    <definedName name="rangotd" localSheetId="7">OFFSET(#REF!,0,0,COUNTA(#REF!),COUNTA(#REF!))</definedName>
    <definedName name="rangotd">OFFSET(#REF!,0,0,COUNTA(#REF!),COUNTA(#REF!))</definedName>
    <definedName name="sin_transacciones" localSheetId="1">#REF!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<sst xmlns="http://schemas.openxmlformats.org/spreadsheetml/2006/main" count="848" uniqueCount="529">
  <si>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</si>
  <si>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</si>
  <si>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</si>
  <si>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</si>
  <si>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</si>
  <si>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</si>
  <si>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</si>
  <si>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</si>
  <si>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</si>
  <si>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</si>
  <si>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</si>
  <si>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</si>
  <si>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</si>
  <si>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Total País</t>
  </si>
  <si>
    <t>Región</t>
  </si>
  <si>
    <t>Rural</t>
  </si>
  <si>
    <t>Total regional</t>
  </si>
  <si>
    <t>Variación</t>
  </si>
  <si>
    <t>-</t>
  </si>
  <si>
    <t>Fuente: elaborado por Odepa a partir de información del VII Censo Nacional Agropecuario y Forestal; Odepa - INE, 2007.</t>
  </si>
  <si>
    <t>Región (ha)</t>
  </si>
  <si>
    <t>País (ha)</t>
  </si>
  <si>
    <t>Hortalizas</t>
  </si>
  <si>
    <t>Frutales</t>
  </si>
  <si>
    <t>Forrajeras</t>
  </si>
  <si>
    <t>Plantaciones forestales</t>
  </si>
  <si>
    <t>Flores</t>
  </si>
  <si>
    <t>Viñas y parronales</t>
  </si>
  <si>
    <t>Semilleros y almácigos</t>
  </si>
  <si>
    <t>Información Censal</t>
  </si>
  <si>
    <t>Choclo</t>
  </si>
  <si>
    <t>Especie</t>
  </si>
  <si>
    <t>UDI</t>
  </si>
  <si>
    <t>Provincia</t>
  </si>
  <si>
    <t>Partido</t>
  </si>
  <si>
    <t>RN</t>
  </si>
  <si>
    <t>Comuna</t>
  </si>
  <si>
    <t>PS</t>
  </si>
  <si>
    <t>Ovinos</t>
  </si>
  <si>
    <t>Caprinos</t>
  </si>
  <si>
    <t>Cerdos</t>
  </si>
  <si>
    <t>Bovinos</t>
  </si>
  <si>
    <t>CULTIVOS</t>
  </si>
  <si>
    <t>GANADERÍA</t>
  </si>
  <si>
    <t>RIEGO</t>
  </si>
  <si>
    <t>Total Regado</t>
  </si>
  <si>
    <t>Otro tradicional</t>
  </si>
  <si>
    <t>Micro aspersión y microjet</t>
  </si>
  <si>
    <t>ASPECTOS GEOGRÁFICOS Y DEMOGRÁFICOS</t>
  </si>
  <si>
    <t>AUTORIDADES</t>
  </si>
  <si>
    <t>M</t>
  </si>
  <si>
    <t>Región/País</t>
  </si>
  <si>
    <t>DIVISIÓN POLÍTICO-ADMINISTRATIVA</t>
  </si>
  <si>
    <t>Comunas</t>
  </si>
  <si>
    <t>Cultivo/Región</t>
  </si>
  <si>
    <t>Especie/Región</t>
  </si>
  <si>
    <t>País</t>
  </si>
  <si>
    <t>Cereales</t>
  </si>
  <si>
    <t>Tomate consumo fresco</t>
  </si>
  <si>
    <t>Información anual</t>
  </si>
  <si>
    <t>Lechuga</t>
  </si>
  <si>
    <t>PPD</t>
  </si>
  <si>
    <t>IND</t>
  </si>
  <si>
    <t>Nogal</t>
  </si>
  <si>
    <t>Zanahoria</t>
  </si>
  <si>
    <t>Superficie regional de cereales por especie</t>
  </si>
  <si>
    <t>Maíz</t>
  </si>
  <si>
    <t>Esclerófilo</t>
  </si>
  <si>
    <t>Eucaliptus globulus</t>
  </si>
  <si>
    <t>Pinus radiata</t>
  </si>
  <si>
    <t>Información Anual</t>
  </si>
  <si>
    <t>Fuente: elaborado por ODEPA con antecedentes del INE.</t>
  </si>
  <si>
    <t>Año</t>
  </si>
  <si>
    <t>PDC</t>
  </si>
  <si>
    <t>Avena</t>
  </si>
  <si>
    <t>Tipo Forestal</t>
  </si>
  <si>
    <t>Roble-Hualo</t>
  </si>
  <si>
    <t>Cerezo</t>
  </si>
  <si>
    <t>A continuación, se exponen datos obtenidos desde variadas fuentes, como los catastros frutícolas, las estadísticas continuas del INE, el catastro vitícola nacional y del anuario forestal, entre otras.</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</si>
  <si>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</si>
  <si>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</si>
  <si>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</si>
  <si>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</si>
  <si>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</si>
  <si>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</si>
  <si>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</si>
  <si>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</si>
  <si>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</si>
  <si>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</si>
  <si>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</si>
  <si>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</si>
  <si>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</si>
  <si>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</si>
  <si>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</si>
  <si>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</si>
  <si>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</si>
  <si>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</si>
  <si>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</si>
  <si>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</si>
  <si>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del Biobío</t>
  </si>
  <si>
    <t>Región del Biobío</t>
  </si>
  <si>
    <t>Superficie regional forestal por especie</t>
  </si>
  <si>
    <t>Especies forestales</t>
  </si>
  <si>
    <t>Pino radiata</t>
  </si>
  <si>
    <t>Eucalipto globulus</t>
  </si>
  <si>
    <t>Eucalipto nitens</t>
  </si>
  <si>
    <t>Pino oregon</t>
  </si>
  <si>
    <t>Trigo blanco</t>
  </si>
  <si>
    <t>Kiwi</t>
  </si>
  <si>
    <t>Avellano</t>
  </si>
  <si>
    <t>Castaño</t>
  </si>
  <si>
    <t>Espárrago</t>
  </si>
  <si>
    <t>Poroto Verde</t>
  </si>
  <si>
    <t>Araucaria</t>
  </si>
  <si>
    <t>Ciprés de la Cordillera</t>
  </si>
  <si>
    <t>Lenga</t>
  </si>
  <si>
    <t>Coihue-Raulí-Tepa</t>
  </si>
  <si>
    <t>Siempreverde</t>
  </si>
  <si>
    <t>Eucaliptus nitens</t>
  </si>
  <si>
    <t>Roble-Raulí-Coihue</t>
  </si>
  <si>
    <t>Bío Bío</t>
  </si>
  <si>
    <t>Concepción</t>
  </si>
  <si>
    <t>Arauco</t>
  </si>
  <si>
    <t>Tomé</t>
  </si>
  <si>
    <t>Talcahuano</t>
  </si>
  <si>
    <t>Penco</t>
  </si>
  <si>
    <t>Florida</t>
  </si>
  <si>
    <t>Coronel</t>
  </si>
  <si>
    <t>Hualqui</t>
  </si>
  <si>
    <t>Lota</t>
  </si>
  <si>
    <t>Santa Juana</t>
  </si>
  <si>
    <t>San Pedro de la Paz</t>
  </si>
  <si>
    <t>Chiguayante</t>
  </si>
  <si>
    <t>Hualpén</t>
  </si>
  <si>
    <t>Provincia: Concepción</t>
  </si>
  <si>
    <t>San Rosendo</t>
  </si>
  <si>
    <t>Yumbel</t>
  </si>
  <si>
    <t>Cabrero</t>
  </si>
  <si>
    <t>Laja</t>
  </si>
  <si>
    <t>Los Ángeles</t>
  </si>
  <si>
    <t>Tucapel</t>
  </si>
  <si>
    <t>Antuco</t>
  </si>
  <si>
    <t>Quilleco</t>
  </si>
  <si>
    <t>Nacimiento</t>
  </si>
  <si>
    <t>Negrete</t>
  </si>
  <si>
    <t>Mulchén</t>
  </si>
  <si>
    <t>Santa Bárbara</t>
  </si>
  <si>
    <t>Provincia: Biobío</t>
  </si>
  <si>
    <t>Curanilahue</t>
  </si>
  <si>
    <t>Lebu</t>
  </si>
  <si>
    <t>Los Álamos</t>
  </si>
  <si>
    <t>Cañete</t>
  </si>
  <si>
    <t>Contulmo</t>
  </si>
  <si>
    <t>Tirúa</t>
  </si>
  <si>
    <t>Provincia: Arauco</t>
  </si>
  <si>
    <t>Mauricio Alarcón Guzmán</t>
  </si>
  <si>
    <t xml:space="preserve">Luis Gengnagel Gutiérrez </t>
  </si>
  <si>
    <t>Jorge Fuentes Fetis</t>
  </si>
  <si>
    <t>Esteban Krause Salazar</t>
  </si>
  <si>
    <t>PRSD</t>
  </si>
  <si>
    <t>Mario Gierke Quevedo</t>
  </si>
  <si>
    <t xml:space="preserve">Laja </t>
  </si>
  <si>
    <t>Jorge Rivas Figueroa</t>
  </si>
  <si>
    <t xml:space="preserve">Mulchén </t>
  </si>
  <si>
    <t>Hugo Inostroza Ramírez</t>
  </si>
  <si>
    <t>Quilaco</t>
  </si>
  <si>
    <t>Daniel Salamanca Pérez</t>
  </si>
  <si>
    <t>Santa Bábara</t>
  </si>
  <si>
    <t>Alejandro Navarro Brain</t>
  </si>
  <si>
    <t>MAS</t>
  </si>
  <si>
    <t>Victor Perez Varela</t>
  </si>
  <si>
    <t>Felipe Harboe Bascuñan</t>
  </si>
  <si>
    <t>Jorge Sabag Villalobos</t>
  </si>
  <si>
    <t>José Miguel Ortiz Novoa</t>
  </si>
  <si>
    <t>Manuel Monsalve Benavides</t>
  </si>
  <si>
    <t>Iván Norambuena Farías</t>
  </si>
  <si>
    <t>José Pérez Arriagada</t>
  </si>
  <si>
    <t>Antonio Rivas Villalobos</t>
  </si>
  <si>
    <t>Jorge Roa Villegas</t>
  </si>
  <si>
    <t>Ricardo Fuentes Palma</t>
  </si>
  <si>
    <t>Víctor Figueroa Rebolledo</t>
  </si>
  <si>
    <t>Audito Retamal Lazo</t>
  </si>
  <si>
    <t>Fuente: elaborado por Odepa a partir de información del catastro frutícola para la Región del Biobío; Odepa - Ciren.</t>
  </si>
  <si>
    <t>5</t>
  </si>
  <si>
    <t>Biobío</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</si>
  <si>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</si>
  <si>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</si>
  <si>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</si>
  <si>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</si>
  <si>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</si>
  <si>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</si>
  <si>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</si>
  <si>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</si>
  <si>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</si>
  <si>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</si>
  <si>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</si>
  <si>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</si>
  <si>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</si>
  <si>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</si>
  <si>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</si>
  <si>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</si>
  <si>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</si>
  <si>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3-4</t>
  </si>
  <si>
    <t>13</t>
  </si>
  <si>
    <t>Cristián Peña Morales</t>
  </si>
  <si>
    <t>Alto Biobío</t>
  </si>
  <si>
    <t>Álvaro Ortíz Vera</t>
  </si>
  <si>
    <t>Ángel Castro Medina</t>
  </si>
  <si>
    <t>Rubro</t>
  </si>
  <si>
    <t>Superficie regional por rubro silvoagropecuario</t>
  </si>
  <si>
    <t xml:space="preserve">Fuente: elaborado por Odepa con información de la encuesta de superficie sembrada de cultivos anuales, INE.
</t>
  </si>
  <si>
    <t>Papa</t>
  </si>
  <si>
    <t>Poroto</t>
  </si>
  <si>
    <t>Raps</t>
  </si>
  <si>
    <t>Maravilla</t>
  </si>
  <si>
    <t>14</t>
  </si>
  <si>
    <t>Liliana Yáñez Barrios</t>
  </si>
  <si>
    <t>Arveja Verde</t>
  </si>
  <si>
    <t>Poroto granado</t>
  </si>
  <si>
    <t>ILC</t>
  </si>
  <si>
    <t>ILE</t>
  </si>
  <si>
    <t>Adolfo Millabur Ñancuil</t>
  </si>
  <si>
    <t>Javier Melo Márquez</t>
  </si>
  <si>
    <t>Nivaldo Piñaleo Llaulen</t>
  </si>
  <si>
    <t>Existencia de ganado caprino en explotaciones de 20 cabezas y más, según regiones seleccionadas</t>
  </si>
  <si>
    <t>Existencias de ganado caprino (número de cabezas)</t>
  </si>
  <si>
    <t>Particpación regional</t>
  </si>
  <si>
    <t>Existencias de ganado ovino (número de cabezas)</t>
  </si>
  <si>
    <t>Existencias de ganado bovino (número de cabezas)</t>
  </si>
  <si>
    <t>Frambuesa</t>
  </si>
  <si>
    <t>Manzano Verde</t>
  </si>
  <si>
    <r>
      <t>Industria láctea menor</t>
    </r>
    <r>
      <rPr>
        <b/>
        <vertAlign val="superscript"/>
        <sz val="12"/>
        <color indexed="8"/>
        <rFont val="Calibri"/>
        <family val="2"/>
      </rPr>
      <t xml:space="preserve"> 2</t>
    </r>
  </si>
  <si>
    <r>
      <t>Industria láctea mayor</t>
    </r>
    <r>
      <rPr>
        <b/>
        <vertAlign val="superscript"/>
        <sz val="12"/>
        <color indexed="8"/>
        <rFont val="Calibri"/>
        <family val="2"/>
      </rPr>
      <t xml:space="preserve"> 1</t>
    </r>
  </si>
  <si>
    <t>Fuente:1/elaborado por ODEPA con antecedentes proporcionados por las plantas lecheras.</t>
  </si>
  <si>
    <t>2/ elaborado por Odepa con antecedentes del INE</t>
  </si>
  <si>
    <t>Tendido</t>
  </si>
  <si>
    <t>Surco</t>
  </si>
  <si>
    <t>Aspersión tradicional</t>
  </si>
  <si>
    <t>Carrete o pivote</t>
  </si>
  <si>
    <t>Goteo o cinta</t>
  </si>
  <si>
    <t>Eduardo Aguilera</t>
  </si>
  <si>
    <t>Katherine Torres</t>
  </si>
  <si>
    <t>Jorge Radonich</t>
  </si>
  <si>
    <t>Mauricio Lebrecht</t>
  </si>
  <si>
    <t>Miguel Abuter</t>
  </si>
  <si>
    <t>Vladimir Fica</t>
  </si>
  <si>
    <t>Fredy Barrueto</t>
  </si>
  <si>
    <t>Rabindranath Acuña</t>
  </si>
  <si>
    <t>Jaime Veloso</t>
  </si>
  <si>
    <t>Juan Cabezas</t>
  </si>
  <si>
    <t>Boris Chamorro</t>
  </si>
  <si>
    <t>IND - PS</t>
  </si>
  <si>
    <t>Henry Campos</t>
  </si>
  <si>
    <t>Jaime Quilodrán</t>
  </si>
  <si>
    <t>Mauricio Velásquez</t>
  </si>
  <si>
    <t xml:space="preserve">Región </t>
  </si>
  <si>
    <t>Otras</t>
  </si>
  <si>
    <t>Trigo Harinero</t>
  </si>
  <si>
    <t>Maíz Consumo</t>
  </si>
  <si>
    <t>Remolacha</t>
  </si>
  <si>
    <t>Trigo Candeal</t>
  </si>
  <si>
    <t>Urbano</t>
  </si>
  <si>
    <t>VII Censo Agropecuario y Forestal 2007, Encuesta de caprinos 2010,2013, 2015 y 2017</t>
  </si>
  <si>
    <t>15</t>
  </si>
  <si>
    <t>Fuente: elaborado por Odepa a partir de información de la Subsecretaría de Desarrollo Regional y Administrativo (SUBDERE).</t>
  </si>
  <si>
    <t xml:space="preserve">Mujeres/Hombres (%) </t>
  </si>
  <si>
    <t>H</t>
  </si>
  <si>
    <t>Fuente: Elaborado por Odepa con información del INE.</t>
  </si>
  <si>
    <t>PAÍS</t>
  </si>
  <si>
    <t>Loreto Carvajal Ambiado</t>
  </si>
  <si>
    <t>Carlos Abel Jarpa Wevar</t>
  </si>
  <si>
    <t>Gustavo Sanhueza Dueñas</t>
  </si>
  <si>
    <t>Frank Sauerbaum Muñoz</t>
  </si>
  <si>
    <t>Sergio Bobadilla Muñoz</t>
  </si>
  <si>
    <t>Félix González Gatica</t>
  </si>
  <si>
    <t>FA</t>
  </si>
  <si>
    <t>Francesca Muñoz González</t>
  </si>
  <si>
    <t>Leonidas Romero Sáez</t>
  </si>
  <si>
    <t>Gastón Saavedra Chandía</t>
  </si>
  <si>
    <t>Jaime Tohá González</t>
  </si>
  <si>
    <t>Joanna Pérez Olea</t>
  </si>
  <si>
    <t>Cristóbal Urruticoechea Ríos</t>
  </si>
  <si>
    <t>Robert Contreras Reyes</t>
  </si>
  <si>
    <t>María Bélgica Tripailaf Quilodrán</t>
  </si>
  <si>
    <t>Acelga</t>
  </si>
  <si>
    <t>Achicoria Industrial</t>
  </si>
  <si>
    <t>Cebada Cervecera</t>
  </si>
  <si>
    <t>Triticale</t>
  </si>
  <si>
    <t>Lenteja</t>
  </si>
  <si>
    <t>Otros industriales</t>
  </si>
  <si>
    <t>Cebada Forrajera</t>
  </si>
  <si>
    <t>Tabaco</t>
  </si>
  <si>
    <t>Superficie regional frutal por especie (ha)</t>
  </si>
  <si>
    <t>La Región del Bío Bío (VIII), cuya capital corresponde a Concepción, consta con una superficie de 23.890,2 kilómetros cuadrados, que equivale al 3,2% del territorio nacional. Cifras del Censo 2017, indican que la población alcanza los 1.556.805 habitantes 750.730 hombres y 806.075 mujeres). Respecto a las condiciones climáticas, esta zona se define como de transición entre un clima templado cálido con estación seca y lluviosa, y un clima templado lluvioso. Estas condiciones permiten el desarrollo de una vegetación muy particular y diferente a la de las otras regiones.</t>
  </si>
  <si>
    <r>
      <rPr>
        <b/>
        <sz val="12"/>
        <color indexed="8"/>
        <rFont val="Calibri"/>
        <family val="2"/>
      </rPr>
      <t xml:space="preserve">Planaciones forestales: </t>
    </r>
    <r>
      <rPr>
        <sz val="12"/>
        <color indexed="8"/>
        <rFont val="Calibri"/>
        <family val="2"/>
      </rPr>
      <t>Biobío es la región forestalmente más importante del país, donde se ubica la mayor proporción de plantaciones (25,9%), con una superficie plantada que bordea el millón de hectáreas. La mayor parte de ellas son de pino radiata y eucaliptos. El detalle se puede observar en la tabla de superficie forestal regional por especie. Cabe destacar que todas las grandes empresas forestales tienen instalaciones e infraestructura en la región, especialmente en los sectores de Laja-Nacimiento e Itata. Existen también importantes aserraderos.</t>
    </r>
  </si>
  <si>
    <r>
      <rPr>
        <b/>
        <sz val="12"/>
        <rFont val="Calibri"/>
        <family val="2"/>
      </rPr>
      <t xml:space="preserve">Cereales: </t>
    </r>
    <r>
      <rPr>
        <sz val="12"/>
        <rFont val="Calibri"/>
        <family val="2"/>
      </rPr>
      <t>la mayor parte de esta superficie corresponde a siembras de trigo. El detalle se puede ver en la tabla de superficie regional de cereales por especie.</t>
    </r>
  </si>
  <si>
    <t>La Región del Bío Bío concentra el 17.5% de la superficie nacional dedicada a cultivos, según información del Censo Agropecuario y Forestal 2007, SAG y Ciren. El uso principal, con el 89,8% del total, corresponde al rubro de plantaciones forestales, seguido por cereales y plantas forrajeras, pero con una menor participación.</t>
  </si>
  <si>
    <t>Arándano americano</t>
  </si>
  <si>
    <t>Manzano rojo</t>
  </si>
  <si>
    <t>Mosqueta</t>
  </si>
  <si>
    <t xml:space="preserve">Bosque Natural por tipo Forestal,  Biobío - Ñuble (ha) </t>
  </si>
  <si>
    <t>Encuesta de ovinos  2017</t>
  </si>
  <si>
    <t>Directora y Representante Legal</t>
  </si>
  <si>
    <t>María Emilia Undurrga Marimón</t>
  </si>
  <si>
    <t xml:space="preserve">ANTECEDENTES SOCIALES REGIONALES </t>
  </si>
  <si>
    <t>Arica y Parinacota</t>
  </si>
  <si>
    <t>Tarapacá</t>
  </si>
  <si>
    <t>Antofagasta</t>
  </si>
  <si>
    <t>Atacama</t>
  </si>
  <si>
    <t>Coquimbo</t>
  </si>
  <si>
    <t>Valparaíso</t>
  </si>
  <si>
    <t>O'Higgins</t>
  </si>
  <si>
    <t>Ñuble</t>
  </si>
  <si>
    <t>Bíobío</t>
  </si>
  <si>
    <t>La Araucanía</t>
  </si>
  <si>
    <t>Los Ríos</t>
  </si>
  <si>
    <t>Los Lagos</t>
  </si>
  <si>
    <t>Aysén</t>
  </si>
  <si>
    <t>Magallanes</t>
  </si>
  <si>
    <t>Biobío-Ñuble</t>
  </si>
  <si>
    <t>Exitencias de ganado en número de cabezas Biobío</t>
  </si>
  <si>
    <t>Existencia de ganado ovino en explotaciones de 60 cabezas y más.  Biobío</t>
  </si>
  <si>
    <t>Existencia de ganado bovino en explotaciones de 10 cabezas y más. Biobío</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</si>
  <si>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</si>
  <si>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</si>
  <si>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Ruralidad INE  (%)</t>
  </si>
  <si>
    <t>Ruralidad OCDE  (%)</t>
  </si>
  <si>
    <t>Superficie regional hortícola por especie Biobío</t>
  </si>
  <si>
    <t>Espinaca</t>
  </si>
  <si>
    <t>Superficie regional de cultivos anuales por especie Biobío (ha)</t>
  </si>
  <si>
    <t>Jacqueline van Rysselberghe Herrera</t>
  </si>
  <si>
    <t>Enrique van Rysselberghe Herrera</t>
  </si>
  <si>
    <t>Ignacio Fica Espinoza</t>
  </si>
  <si>
    <t xml:space="preserve">COMERCIO EXTERIOR </t>
  </si>
  <si>
    <t>ECONOMÍA REGIONAL</t>
  </si>
  <si>
    <t>Actividad</t>
  </si>
  <si>
    <t>Fuente: Elaborado por Odepa con información del Banco Central de Chile.</t>
  </si>
  <si>
    <t>EMPLEO REGIONAL</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</si>
  <si>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</si>
  <si>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</si>
  <si>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</si>
  <si>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</si>
  <si>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</si>
  <si>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</si>
  <si>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</si>
  <si>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</si>
  <si>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</si>
  <si>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</si>
  <si>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</si>
  <si>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</si>
  <si>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Otras Actividades *</t>
  </si>
  <si>
    <t>*Otras actividades: pesca, industria de productos alimenticios, bebidad y tabacos, industria de la madera y muebles</t>
  </si>
  <si>
    <t>Las series encadenadas no son aditivas, por lo que los agregados difieren de la suma de sus componentes.</t>
  </si>
  <si>
    <t>Otros Lupinos</t>
  </si>
  <si>
    <t>Francisco Javier Lagos Arriagada</t>
  </si>
  <si>
    <t>Beneficio de ganado bovino: en toneladas de carne en vara (2017:Biobío-Ñuble); 2018 Biobío</t>
  </si>
  <si>
    <t xml:space="preserve">Región 2019 </t>
  </si>
  <si>
    <t>PIB Regional 2013</t>
  </si>
  <si>
    <t>Participación regional 2013</t>
  </si>
  <si>
    <t>PIB Regional 2017</t>
  </si>
  <si>
    <t>BIOBÍO-ÑUBLE</t>
  </si>
  <si>
    <t>Producto Interno Bruto por Región, Volumen a Precios Año Anterior Encadenado, Referencia 2013</t>
  </si>
  <si>
    <t>(miles de millones de pesos encadenados)</t>
  </si>
  <si>
    <t>Participación % Regional en el PIB SAP 2013</t>
  </si>
  <si>
    <t>Producto Interno Bruto (PIB)</t>
  </si>
  <si>
    <t>PIB Silvoagropecuario (SAP)*</t>
  </si>
  <si>
    <t>Arica y Parinacota </t>
  </si>
  <si>
    <t>Metropolitana</t>
  </si>
  <si>
    <t>OHiggins</t>
  </si>
  <si>
    <t>Maule</t>
  </si>
  <si>
    <t>Subtotal regionalizado</t>
  </si>
  <si>
    <t>Otros no regionalizables</t>
  </si>
  <si>
    <t xml:space="preserve">Total </t>
  </si>
  <si>
    <t>Notas</t>
  </si>
  <si>
    <t>(1)</t>
  </si>
  <si>
    <t>El promedio del índice 2013 se iguala al valor nominal de la serie de dicho año.</t>
  </si>
  <si>
    <t>(2)</t>
  </si>
  <si>
    <t>Participación por categoría a nivel regional</t>
  </si>
  <si>
    <t>Empleador</t>
  </si>
  <si>
    <t>Cuenta propia</t>
  </si>
  <si>
    <t>Asalariado</t>
  </si>
  <si>
    <t>Superficie total bajo riego por provincia (ha)</t>
  </si>
  <si>
    <t>Superficie bajo riego por provincia y sistema de riego (ha)</t>
  </si>
  <si>
    <t>Superficie frutícola bajo riego por provincia y sistema de riego (ha)</t>
  </si>
  <si>
    <t>Fuente: elaborado por Odepa a partir de información del catastro frutícola 2019; Odepa - Ciren.</t>
  </si>
  <si>
    <t xml:space="preserve">Goteo </t>
  </si>
  <si>
    <t>Microaspersión</t>
  </si>
  <si>
    <t xml:space="preserve">Secano </t>
  </si>
  <si>
    <t xml:space="preserve">Surco </t>
  </si>
  <si>
    <t xml:space="preserve">Tendido </t>
  </si>
  <si>
    <t>Total general</t>
  </si>
  <si>
    <t>Fuente: Instituto Forestal, Anuario Forestal 2019</t>
  </si>
  <si>
    <t>Prov.</t>
  </si>
  <si>
    <t>Bulnes</t>
  </si>
  <si>
    <t>Chillán</t>
  </si>
  <si>
    <t>Viejo</t>
  </si>
  <si>
    <t>Cobquecura</t>
  </si>
  <si>
    <t>Coelemu</t>
  </si>
  <si>
    <t>El</t>
  </si>
  <si>
    <t>Carmen</t>
  </si>
  <si>
    <t>Ninhue</t>
  </si>
  <si>
    <t>Pinto</t>
  </si>
  <si>
    <t>Portezuelo</t>
  </si>
  <si>
    <t>Quillón</t>
  </si>
  <si>
    <t>Quirihue</t>
  </si>
  <si>
    <t>Ranquil</t>
  </si>
  <si>
    <t>San</t>
  </si>
  <si>
    <t>Carlos</t>
  </si>
  <si>
    <t>Fabián</t>
  </si>
  <si>
    <t>Ignacio</t>
  </si>
  <si>
    <t>Nicolás</t>
  </si>
  <si>
    <t>Trehuaco</t>
  </si>
  <si>
    <t>Yungay</t>
  </si>
  <si>
    <t>Inventario de bosques plantados por especie acumulado a diciembre de 2017 (ha) Biobío</t>
  </si>
  <si>
    <t xml:space="preserve">ANTECEDENTES AMBIENTALES REGIONALES </t>
  </si>
  <si>
    <t>EMISIONES REGIONALES DE GASES DE EFECTO INVERNADERO (GEI)</t>
  </si>
  <si>
    <t>Fuente: Sistema Nacional de Inventario de Gases de Efecto Invernadero, 2018</t>
  </si>
  <si>
    <t>Sector Silvoagropecuario</t>
  </si>
  <si>
    <r>
      <t>Agricultura         1.285,5 KtCO</t>
    </r>
    <r>
      <rPr>
        <vertAlign val="subscript"/>
        <sz val="11"/>
        <color indexed="8"/>
        <rFont val="Calibri"/>
        <family val="2"/>
      </rPr>
      <t>2</t>
    </r>
    <r>
      <rPr>
        <sz val="11"/>
        <color indexed="8"/>
        <rFont val="Calibri"/>
        <family val="2"/>
      </rPr>
      <t>eq</t>
    </r>
  </si>
  <si>
    <r>
      <t>UTCUTS              -2.361,9 kTCO</t>
    </r>
    <r>
      <rPr>
        <vertAlign val="subscript"/>
        <sz val="11"/>
        <color indexed="8"/>
        <rFont val="Calibri"/>
        <family val="2"/>
      </rPr>
      <t>2</t>
    </r>
    <r>
      <rPr>
        <sz val="11"/>
        <color indexed="8"/>
        <rFont val="Calibri"/>
        <family val="2"/>
      </rPr>
      <t>eq   </t>
    </r>
  </si>
  <si>
    <r>
      <t>Balance sector silvoagropecuario: -1.076,4 kTCO</t>
    </r>
    <r>
      <rPr>
        <vertAlign val="subscript"/>
        <sz val="11"/>
        <color indexed="8"/>
        <rFont val="Calibri"/>
        <family val="2"/>
      </rPr>
      <t>2</t>
    </r>
    <r>
      <rPr>
        <sz val="11"/>
        <color indexed="8"/>
        <rFont val="Calibri"/>
        <family val="2"/>
      </rPr>
      <t>eq</t>
    </r>
  </si>
  <si>
    <t>(UTCUTS: Uso de tierras, cambio de uso de tierras y silvicultura)   </t>
  </si>
  <si>
    <t> Emisiones regionales      </t>
  </si>
  <si>
    <r>
      <t>Total emisiones de todos los sectores (Energía, Residuos, Agricultura, Procesos Industriales y Uso de productos) en la región corresponde a 15.838,1 kTCO</t>
    </r>
    <r>
      <rPr>
        <vertAlign val="subscript"/>
        <sz val="11"/>
        <color indexed="8"/>
        <rFont val="Calibri"/>
        <family val="2"/>
      </rPr>
      <t>2</t>
    </r>
    <r>
      <rPr>
        <sz val="11"/>
        <color indexed="8"/>
        <rFont val="Calibri"/>
        <family val="2"/>
      </rPr>
      <t>eq, en el cual la participación de agricultura en emisiones regionales: 8 %</t>
    </r>
  </si>
  <si>
    <t> * Balance de emisiones totales de todos los sectores de la región (emisiones 15.838,1kTCO2eq - absorciones-2.361,9 kTCO2eq)</t>
  </si>
  <si>
    <r>
      <t>Total balance* en región 13.476,1kTCO</t>
    </r>
    <r>
      <rPr>
        <b/>
        <vertAlign val="subscript"/>
        <sz val="11"/>
        <color indexed="8"/>
        <rFont val="Calibri"/>
        <family val="2"/>
      </rPr>
      <t>2</t>
    </r>
    <r>
      <rPr>
        <b/>
        <sz val="11"/>
        <color indexed="8"/>
        <rFont val="Calibri"/>
        <family val="2"/>
      </rPr>
      <t>eq </t>
    </r>
  </si>
  <si>
    <t>Antecedentes Ambientales Regionales</t>
  </si>
  <si>
    <t>6</t>
  </si>
  <si>
    <t>7</t>
  </si>
  <si>
    <t>8-10</t>
  </si>
  <si>
    <t>11-12</t>
  </si>
  <si>
    <t>16</t>
  </si>
  <si>
    <t>Sergio Giacaman</t>
  </si>
  <si>
    <t xml:space="preserve">Fuente: INE, Series Trimestrales </t>
  </si>
  <si>
    <t>% Población en situación de pobreza (INE*)</t>
  </si>
  <si>
    <t>% Población en situación de pobreza (OCDE**)</t>
  </si>
  <si>
    <t xml:space="preserve">Ingresos </t>
  </si>
  <si>
    <t>Multidimensional</t>
  </si>
  <si>
    <t>Total Nacional</t>
  </si>
  <si>
    <t>Fuente: Casen 2017</t>
  </si>
  <si>
    <t xml:space="preserve">*Criterio INE (entidad rural): asentamiento humano con población menor o igual a 1.000 habitantes, o entre 1.001 y 2.000 habitantes donde más del 50% de la población que declara haber trabajado se dedica a actividades primarias. </t>
  </si>
  <si>
    <t>**Criterio OCDE (comuna rural): donde el 50% o más de la población vive en distritos censales de menos de 150 habitantes por km2, con un máximo de 50.000 habitantes.</t>
  </si>
  <si>
    <t>Región 2019/2020</t>
  </si>
  <si>
    <t>País     2019/2020</t>
  </si>
  <si>
    <t>Maíz semilla</t>
  </si>
  <si>
    <t>Garbanzo</t>
  </si>
  <si>
    <t>Fuente: elaborado por Odepa con información del INE, encuesta de superficie hortícola 2019.</t>
  </si>
  <si>
    <t>2018</t>
  </si>
  <si>
    <t>Tasa de variación 2018/2017 (%)</t>
  </si>
  <si>
    <t>Tasa de variación (%) PIB SAP 2018/2017</t>
  </si>
  <si>
    <t>IVA y derechos de importación</t>
  </si>
  <si>
    <t>PIB Regional 2018</t>
  </si>
  <si>
    <t>Variación 2018/2017</t>
  </si>
  <si>
    <t>N° Ocupados por categoría</t>
  </si>
  <si>
    <t>Volumen de leche recibida en plantas: en millones de litros</t>
  </si>
  <si>
    <t>Personal no remunerado</t>
  </si>
  <si>
    <t>Encuesta de bovinos  2017 y 2019</t>
  </si>
  <si>
    <t>Superficie regional vitivinícola por variedad (ha)</t>
  </si>
  <si>
    <t>Variedades</t>
  </si>
  <si>
    <t>Variedades tintas</t>
  </si>
  <si>
    <t>Pinot Noir - Pinot Negro</t>
  </si>
  <si>
    <t>Pais - Mission, Criolla</t>
  </si>
  <si>
    <t>Variedades blancas</t>
  </si>
  <si>
    <t>Sauvignon Blanc</t>
  </si>
  <si>
    <t>Moscatel De Alejandría - Blanca Italia</t>
  </si>
  <si>
    <t>Fuente: Elaborado por Odepa con información del SAG, catastro vitícola nacional 2018</t>
  </si>
  <si>
    <t>Cinsault</t>
  </si>
  <si>
    <t>Chardonnay - Pinot Chardonnay</t>
  </si>
  <si>
    <t>Actualización julio de 2020</t>
  </si>
  <si>
    <t>Empleo regional trimestre movil Mar - May 2020</t>
  </si>
  <si>
    <t>ene-jun</t>
  </si>
  <si>
    <t>Celulosa</t>
  </si>
  <si>
    <t>Maderas elaboradas</t>
  </si>
  <si>
    <t>Maderas aserradas</t>
  </si>
  <si>
    <t>Frutas procesadas</t>
  </si>
  <si>
    <t>Fruta fresca</t>
  </si>
  <si>
    <t>Maderas en plaquitas</t>
  </si>
  <si>
    <t>Lácteos</t>
  </si>
  <si>
    <t>Hortalizas procesadas</t>
  </si>
  <si>
    <t>Maderas en bruto</t>
  </si>
  <si>
    <t>Semillas siembra</t>
  </si>
  <si>
    <t>19/20</t>
  </si>
  <si>
    <t>Kilo neto</t>
  </si>
  <si>
    <t>Metro cúbico</t>
  </si>
  <si>
    <t>Pasta química de maderas distintas a las coníferas, a la sosa (soda) o al sulfato, excepto para disolver, semiblanqueada o blanqueada de eucaliptus (desde 2007)</t>
  </si>
  <si>
    <t>Madera simplemente aserrada de pino insigne (desde 2017)</t>
  </si>
  <si>
    <t>Pasta química de coníferas a la sosa (soda) o al sulfato, excepto para disolver, semiblanqueada o blanqueada</t>
  </si>
  <si>
    <t>Las demás con las dos hojas externas de madera de coníferas</t>
  </si>
  <si>
    <t>Tableros de fibra de densidad media de espesor superior a 9 mm (desde 2007)</t>
  </si>
  <si>
    <t>Perfiles y molduras de coníferas</t>
  </si>
  <si>
    <t>Los demás arándanos azules o blueberry, frescos (desde 2012)</t>
  </si>
  <si>
    <t>Madera en plaquitas o partículas, de Eucaliptus globulus</t>
  </si>
  <si>
    <t>Tableros laminados encolados de pino insigne por sus cantos ('edge glue panels'), de espesor &lt;= a 40 mm, ancho &lt;= a 1.200 mm, de longitud indeterminada, sin perfilar longitudinalmente en ninguna de sus caras, cantos o extremos (desde 2017)</t>
  </si>
  <si>
    <t>Madera cepillada de pino insigne ya sea en todas sus caras y cantos o solamente en alguno(s) de ellos (desde 2017)</t>
  </si>
  <si>
    <t>Puertas de madera</t>
  </si>
  <si>
    <t>Los demás arándanos, congelados, incluso con azúcar o edulcorante (desde 2012)</t>
  </si>
  <si>
    <t>Leche condensada</t>
  </si>
  <si>
    <t>Tableros de partículas (desde 2007)</t>
  </si>
  <si>
    <t>Madera aserrada de pino insigne denominada 'blanks' resultante de la unión a lo largo de 'bloques' mediante uniones dentadas (desde 2017)</t>
  </si>
  <si>
    <t>Pasta química de coníferas a la sosa (soda) o al sulfato, excepto para disolver, cruda</t>
  </si>
  <si>
    <t>Papel prensa en bobinas</t>
  </si>
  <si>
    <t>Las demás frambuesas, congeladas, incluso con azúcar o edulcorante (desde 2012)</t>
  </si>
  <si>
    <t>Tableros de fibra de densidad superior a 0,8 g/cm3 con trabajo mecánico y recubrimiento de superficie (desde 2007)</t>
  </si>
  <si>
    <t>Madera en plaquitas o partículas, de Eucaliptus nitens</t>
  </si>
  <si>
    <t>Mes de febrero 2020</t>
  </si>
  <si>
    <t xml:space="preserve">Coquimbo </t>
  </si>
  <si>
    <t>O´Higgins</t>
  </si>
  <si>
    <t>Total Regiones por actividad</t>
  </si>
  <si>
    <t>Ocupados agricultura, ganadería, silvicultura y pesca</t>
  </si>
  <si>
    <t>Total país ocupados</t>
  </si>
  <si>
    <t>Participación de la agricultura (A)/(B)</t>
  </si>
  <si>
    <t>Hombre</t>
  </si>
  <si>
    <t>Mujer</t>
  </si>
  <si>
    <t>Total (A)</t>
  </si>
  <si>
    <t>Total (B)</t>
  </si>
  <si>
    <t>Fuente: INE, Series Trimestrales</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</si>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</sst>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_-* #,##0.0_-;\-* #,##0.0_-;_-* &quot;-&quot;?_-;_-@_-"/>
    <numFmt numFmtId="189" formatCode="[$-10C0A]#,###,##0"/>
    <numFmt numFmtId="190" formatCode="[$-10409]#,##0;\-#,##0"/>
    <numFmt numFmtId="191" formatCode="0.0000000"/>
    <numFmt numFmtId="192" formatCode="0.000000"/>
    <numFmt numFmtId="193" formatCode="0.00000"/>
    <numFmt numFmtId="194" formatCode="0.0000"/>
    <numFmt numFmtId="195" formatCode="0.000"/>
    <numFmt numFmtId="196" formatCode="_-* #,##0.0\ _€_-;\-* #,##0.0\ _€_-;_-* &quot;-&quot;?\ _€_-;_-@_-"/>
    <numFmt numFmtId="197" formatCode="_-* #,##0\ _€_-;\-* #,##0\ _€_-;_-* &quot;-&quot;??\ _€_-;_-@_-"/>
    <numFmt numFmtId="198" formatCode="_-* #,##0.0\ _€_-;\-* #,##0.0\ _€_-;_-* &quot;-&quot;??\ _€_-;_-@_-"/>
    <numFmt numFmtId="199" formatCode="[$-340A]dddd\,\ d\ &quot;de&quot;\ mmmm\ &quot;de&quot;\ yyyy"/>
    <numFmt numFmtId="200" formatCode="_-* #,##0.0\ _€_-;\-* #,##0.0\ _€_-;_-* &quot;-&quot;\ _€_-;_-@_-"/>
    <numFmt numFmtId="201" formatCode="[$-10C0A]#,##0.0;\-#,##0.0"/>
    <numFmt numFmtId="202" formatCode="_ * #,##0.0_ ;_ * \-#,##0.0_ ;_ * &quot;-&quot;_ ;_ @_ "/>
    <numFmt numFmtId="203" formatCode="_(* #,##0_);_(* \(#,##0\);_(* &quot;-&quot;_);_(@_)"/>
    <numFmt numFmtId="204" formatCode="_ * #,##0.00_ ;_ * \-#,##0.00_ ;_ * &quot;-&quot;_ ;_ @_ "/>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10C0A]#,##0;\-#,##0"/>
    <numFmt numFmtId="210" formatCode="[$-10C0A]#,##0.0"/>
    <numFmt numFmtId="211" formatCode="[$-10C0A]#,##0"/>
  </numFmts>
  <fonts count="123">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1"/>
      <color indexed="8"/>
      <name val="Arial"/>
      <family val="2"/>
    </font>
    <font>
      <sz val="11"/>
      <color indexed="8"/>
      <name val="Arial"/>
      <family val="2"/>
    </font>
    <font>
      <b/>
      <u val="single"/>
      <sz val="11"/>
      <color indexed="8"/>
      <name val="Calibri"/>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sz val="11"/>
      <color theme="1"/>
      <name val="Arial"/>
      <family val="2"/>
    </font>
    <font>
      <b/>
      <u val="single"/>
      <sz val="11"/>
      <color rgb="FF000000"/>
      <name val="Calibri"/>
      <family val="2"/>
    </font>
    <font>
      <b/>
      <sz val="11"/>
      <color rgb="FF000000"/>
      <name val="Calibri"/>
      <family val="2"/>
    </font>
    <font>
      <sz val="11"/>
      <color rgb="FF000000"/>
      <name val="Calibri"/>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top>
        <color indexed="63"/>
      </top>
      <bottom>
        <color indexed="63"/>
      </bottom>
    </border>
    <border>
      <left style="thin"/>
      <right style="thin"/>
      <top/>
      <bottom/>
    </border>
    <border>
      <left/>
      <right style="medium"/>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462">
    <xf numFmtId="0" fontId="0" fillId="0" borderId="0" xfId="0" applyFont="1" applyAlignment="1">
      <alignment/>
    </xf>
    <xf numFmtId="0" fontId="93" fillId="33" borderId="0" xfId="0" applyFont="1" applyFill="1" applyAlignment="1">
      <alignment vertical="center"/>
    </xf>
    <xf numFmtId="0" fontId="94" fillId="33" borderId="0" xfId="0" applyFont="1" applyFill="1" applyAlignment="1">
      <alignment vertical="center"/>
    </xf>
    <xf numFmtId="0" fontId="94" fillId="33" borderId="0" xfId="0" applyFont="1" applyFill="1" applyAlignment="1">
      <alignment horizontal="justify" vertical="center" wrapText="1"/>
    </xf>
    <xf numFmtId="0" fontId="93" fillId="33" borderId="10" xfId="0" applyFont="1" applyFill="1" applyBorder="1" applyAlignment="1">
      <alignment horizontal="center" vertical="center"/>
    </xf>
    <xf numFmtId="3" fontId="94" fillId="33" borderId="10" xfId="0" applyNumberFormat="1" applyFont="1" applyFill="1" applyBorder="1" applyAlignment="1">
      <alignment vertical="center"/>
    </xf>
    <xf numFmtId="180" fontId="94" fillId="33" borderId="10" xfId="62" applyNumberFormat="1" applyFont="1" applyFill="1" applyBorder="1" applyAlignment="1">
      <alignment vertical="center"/>
    </xf>
    <xf numFmtId="0" fontId="95" fillId="33" borderId="0" xfId="0" applyFont="1" applyFill="1" applyAlignment="1">
      <alignment vertical="center"/>
    </xf>
    <xf numFmtId="0" fontId="96" fillId="33" borderId="0" xfId="0" applyFont="1" applyFill="1" applyAlignment="1">
      <alignment vertical="center"/>
    </xf>
    <xf numFmtId="0" fontId="97" fillId="33" borderId="0" xfId="0" applyFont="1" applyFill="1" applyAlignment="1">
      <alignment vertical="center"/>
    </xf>
    <xf numFmtId="0" fontId="42" fillId="33" borderId="0" xfId="0" applyFont="1" applyFill="1" applyAlignment="1">
      <alignment vertical="center"/>
    </xf>
    <xf numFmtId="0" fontId="96" fillId="33" borderId="10" xfId="0" applyFont="1" applyFill="1" applyBorder="1" applyAlignment="1">
      <alignment horizontal="center" vertical="center" wrapText="1"/>
    </xf>
    <xf numFmtId="183" fontId="43" fillId="33" borderId="11" xfId="62" applyNumberFormat="1" applyFont="1" applyFill="1" applyBorder="1" applyAlignment="1">
      <alignment horizontal="center" vertical="center"/>
    </xf>
    <xf numFmtId="0" fontId="43" fillId="33" borderId="12" xfId="0" applyFont="1" applyFill="1" applyBorder="1" applyAlignment="1">
      <alignment horizontal="center" vertical="center"/>
    </xf>
    <xf numFmtId="183" fontId="43" fillId="33" borderId="13" xfId="62" applyNumberFormat="1"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0" xfId="0" applyFont="1" applyFill="1" applyAlignment="1">
      <alignment horizontal="left" vertical="center"/>
    </xf>
    <xf numFmtId="3" fontId="43" fillId="33" borderId="0" xfId="0" applyNumberFormat="1" applyFont="1" applyFill="1" applyAlignment="1">
      <alignment vertical="center"/>
    </xf>
    <xf numFmtId="0" fontId="5" fillId="33" borderId="0" xfId="0" applyFont="1" applyFill="1" applyAlignment="1">
      <alignment vertical="center"/>
    </xf>
    <xf numFmtId="0" fontId="93" fillId="33" borderId="10" xfId="0" applyFont="1" applyFill="1" applyBorder="1" applyAlignment="1">
      <alignment horizontal="center" vertical="center" wrapText="1"/>
    </xf>
    <xf numFmtId="0" fontId="92" fillId="33" borderId="0" xfId="0" applyFont="1" applyFill="1" applyAlignment="1">
      <alignment/>
    </xf>
    <xf numFmtId="0" fontId="94" fillId="33" borderId="10" xfId="0" applyFont="1" applyFill="1" applyBorder="1" applyAlignment="1">
      <alignment vertical="center"/>
    </xf>
    <xf numFmtId="180" fontId="94" fillId="33" borderId="10" xfId="0" applyNumberFormat="1" applyFont="1" applyFill="1" applyBorder="1" applyAlignment="1">
      <alignment vertical="center"/>
    </xf>
    <xf numFmtId="181" fontId="94" fillId="33" borderId="10" xfId="0" applyNumberFormat="1" applyFont="1" applyFill="1" applyBorder="1" applyAlignment="1">
      <alignment vertical="center"/>
    </xf>
    <xf numFmtId="180" fontId="94" fillId="33" borderId="10" xfId="0" applyNumberFormat="1" applyFont="1" applyFill="1" applyBorder="1" applyAlignment="1">
      <alignment horizontal="right" vertical="center"/>
    </xf>
    <xf numFmtId="0" fontId="93" fillId="33" borderId="0" xfId="0" applyFont="1" applyFill="1" applyBorder="1" applyAlignment="1">
      <alignment horizontal="left" vertical="center" wrapText="1"/>
    </xf>
    <xf numFmtId="0" fontId="94" fillId="33" borderId="0" xfId="0" applyFont="1" applyFill="1" applyAlignment="1">
      <alignment vertical="center" wrapText="1"/>
    </xf>
    <xf numFmtId="0" fontId="93" fillId="33" borderId="0" xfId="0" applyFont="1" applyFill="1" applyAlignment="1">
      <alignment vertical="center" wrapText="1"/>
    </xf>
    <xf numFmtId="0" fontId="94" fillId="33" borderId="0" xfId="0" applyFont="1" applyFill="1" applyAlignment="1">
      <alignment horizontal="justify" vertical="center"/>
    </xf>
    <xf numFmtId="0" fontId="6" fillId="33" borderId="0" xfId="0" applyFont="1" applyFill="1" applyAlignment="1">
      <alignment vertical="center" wrapText="1"/>
    </xf>
    <xf numFmtId="0" fontId="93" fillId="33" borderId="0" xfId="0" applyFont="1" applyFill="1" applyBorder="1" applyAlignment="1">
      <alignment vertical="center" wrapText="1"/>
    </xf>
    <xf numFmtId="0" fontId="98" fillId="33" borderId="0" xfId="0" applyFont="1" applyFill="1" applyAlignment="1">
      <alignment vertical="center"/>
    </xf>
    <xf numFmtId="0" fontId="99" fillId="33" borderId="0" xfId="0" applyFont="1" applyFill="1" applyAlignment="1">
      <alignment vertical="center"/>
    </xf>
    <xf numFmtId="0" fontId="99" fillId="33" borderId="0" xfId="0" applyFont="1" applyFill="1" applyAlignment="1">
      <alignment horizontal="justify" vertical="center" wrapText="1"/>
    </xf>
    <xf numFmtId="0" fontId="98" fillId="33" borderId="0" xfId="0" applyFont="1" applyFill="1" applyAlignment="1">
      <alignment horizontal="left" vertical="center"/>
    </xf>
    <xf numFmtId="0" fontId="98" fillId="33" borderId="10" xfId="0" applyFont="1" applyFill="1" applyBorder="1" applyAlignment="1">
      <alignment horizontal="center" vertical="center" wrapText="1"/>
    </xf>
    <xf numFmtId="0" fontId="99" fillId="33" borderId="10" xfId="0" applyFont="1" applyFill="1" applyBorder="1" applyAlignment="1">
      <alignment vertical="center"/>
    </xf>
    <xf numFmtId="181" fontId="99" fillId="33" borderId="10" xfId="0" applyNumberFormat="1" applyFont="1" applyFill="1" applyBorder="1" applyAlignment="1">
      <alignment vertical="center"/>
    </xf>
    <xf numFmtId="180" fontId="99" fillId="33" borderId="10" xfId="0" applyNumberFormat="1" applyFont="1" applyFill="1" applyBorder="1" applyAlignment="1">
      <alignment vertical="center"/>
    </xf>
    <xf numFmtId="0" fontId="98" fillId="33" borderId="10" xfId="0" applyFont="1" applyFill="1" applyBorder="1" applyAlignment="1">
      <alignment horizontal="center" vertical="center"/>
    </xf>
    <xf numFmtId="179" fontId="47" fillId="33" borderId="10" xfId="51" applyFont="1" applyFill="1" applyBorder="1" applyAlignment="1">
      <alignment horizontal="left" vertical="center"/>
    </xf>
    <xf numFmtId="184" fontId="47" fillId="33" borderId="10" xfId="49" applyNumberFormat="1" applyFont="1" applyFill="1" applyBorder="1" applyAlignment="1">
      <alignment horizontal="right" vertical="center"/>
    </xf>
    <xf numFmtId="180" fontId="99" fillId="33" borderId="10" xfId="62" applyNumberFormat="1" applyFont="1" applyFill="1" applyBorder="1" applyAlignment="1">
      <alignment vertical="center"/>
    </xf>
    <xf numFmtId="0" fontId="48" fillId="33" borderId="0" xfId="0" applyFont="1" applyFill="1" applyAlignment="1">
      <alignment horizontal="left" vertical="center"/>
    </xf>
    <xf numFmtId="0" fontId="98" fillId="33" borderId="10" xfId="0" applyFont="1" applyFill="1" applyBorder="1" applyAlignment="1">
      <alignment vertical="center"/>
    </xf>
    <xf numFmtId="181" fontId="99" fillId="33" borderId="10" xfId="0" applyNumberFormat="1" applyFont="1" applyFill="1" applyBorder="1" applyAlignment="1">
      <alignment horizontal="right" vertical="center"/>
    </xf>
    <xf numFmtId="0" fontId="93" fillId="33" borderId="0" xfId="0" applyFont="1" applyFill="1" applyAlignment="1">
      <alignment horizontal="center" vertical="center" wrapText="1"/>
    </xf>
    <xf numFmtId="0" fontId="93" fillId="33" borderId="0" xfId="0" applyFont="1" applyFill="1" applyAlignment="1">
      <alignment horizontal="left" vertical="center" wrapText="1"/>
    </xf>
    <xf numFmtId="0" fontId="100" fillId="33" borderId="0" xfId="0" applyFont="1" applyFill="1" applyAlignment="1">
      <alignment vertical="center" wrapText="1"/>
    </xf>
    <xf numFmtId="0" fontId="100" fillId="33" borderId="0" xfId="0" applyFont="1" applyFill="1" applyAlignment="1">
      <alignment wrapText="1"/>
    </xf>
    <xf numFmtId="0" fontId="101" fillId="33" borderId="0" xfId="0" applyFont="1" applyFill="1" applyAlignment="1">
      <alignment wrapText="1"/>
    </xf>
    <xf numFmtId="0" fontId="101" fillId="33" borderId="0" xfId="0" applyFont="1" applyFill="1" applyAlignment="1">
      <alignment vertical="center" wrapText="1"/>
    </xf>
    <xf numFmtId="0" fontId="102" fillId="33" borderId="0" xfId="0" applyFont="1" applyFill="1" applyAlignment="1">
      <alignment/>
    </xf>
    <xf numFmtId="0" fontId="103" fillId="33" borderId="0" xfId="0" applyFont="1" applyFill="1" applyAlignment="1">
      <alignment/>
    </xf>
    <xf numFmtId="0" fontId="0" fillId="33" borderId="0" xfId="0" applyFill="1" applyAlignment="1">
      <alignment/>
    </xf>
    <xf numFmtId="0" fontId="104" fillId="33" borderId="0" xfId="0" applyFont="1" applyFill="1" applyAlignment="1">
      <alignment horizontal="center"/>
    </xf>
    <xf numFmtId="17" fontId="104" fillId="33" borderId="0" xfId="0" applyNumberFormat="1" applyFont="1" applyFill="1" applyAlignment="1" quotePrefix="1">
      <alignment horizontal="center"/>
    </xf>
    <xf numFmtId="0" fontId="105" fillId="33" borderId="0" xfId="0" applyFont="1" applyFill="1" applyAlignment="1">
      <alignment horizontal="left" indent="15"/>
    </xf>
    <xf numFmtId="0" fontId="106" fillId="33" borderId="0" xfId="0" applyFont="1" applyFill="1" applyAlignment="1">
      <alignment horizontal="center"/>
    </xf>
    <xf numFmtId="0" fontId="107" fillId="33" borderId="0" xfId="0" applyFont="1" applyFill="1" applyAlignment="1">
      <alignment/>
    </xf>
    <xf numFmtId="0" fontId="102"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8"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4" fillId="33" borderId="0" xfId="0" applyFont="1" applyFill="1" applyBorder="1" applyAlignment="1">
      <alignment horizontal="center"/>
    </xf>
    <xf numFmtId="0" fontId="103" fillId="33" borderId="0" xfId="0" applyFont="1" applyFill="1" applyBorder="1" applyAlignment="1">
      <alignment vertical="top" wrapText="1"/>
    </xf>
    <xf numFmtId="0" fontId="10" fillId="33" borderId="0" xfId="0" applyFont="1" applyFill="1" applyBorder="1" applyAlignment="1">
      <alignment vertical="center"/>
    </xf>
    <xf numFmtId="0" fontId="103" fillId="33" borderId="0" xfId="0" applyFont="1" applyFill="1" applyBorder="1" applyAlignment="1">
      <alignment horizontal="center" vertical="top" wrapText="1"/>
    </xf>
    <xf numFmtId="0" fontId="109" fillId="33" borderId="0" xfId="0" applyFont="1" applyFill="1" applyBorder="1" applyAlignment="1">
      <alignment/>
    </xf>
    <xf numFmtId="0" fontId="110"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1"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2" fillId="33" borderId="0" xfId="0" applyFont="1" applyFill="1" applyBorder="1" applyAlignment="1">
      <alignment/>
    </xf>
    <xf numFmtId="0" fontId="103" fillId="33" borderId="0" xfId="0" applyFont="1" applyFill="1" applyBorder="1" applyAlignment="1">
      <alignment/>
    </xf>
    <xf numFmtId="0" fontId="110" fillId="33" borderId="0" xfId="0" applyFont="1" applyFill="1" applyBorder="1" applyAlignment="1">
      <alignment vertical="center"/>
    </xf>
    <xf numFmtId="49" fontId="83" fillId="33" borderId="18" xfId="46" applyNumberFormat="1" applyFill="1" applyBorder="1" applyAlignment="1" applyProtection="1">
      <alignment horizontal="center" vertical="center"/>
      <protection/>
    </xf>
    <xf numFmtId="49" fontId="83" fillId="33" borderId="20" xfId="46" applyNumberFormat="1" applyFill="1" applyBorder="1" applyAlignment="1" applyProtection="1">
      <alignment horizontal="center" vertical="center"/>
      <protection/>
    </xf>
    <xf numFmtId="49" fontId="83" fillId="33" borderId="10" xfId="46" applyNumberFormat="1" applyFill="1" applyBorder="1" applyAlignment="1" applyProtection="1">
      <alignment horizontal="center" vertical="center"/>
      <protection/>
    </xf>
    <xf numFmtId="49" fontId="94" fillId="33" borderId="0" xfId="0" applyNumberFormat="1" applyFont="1" applyFill="1" applyAlignment="1">
      <alignment vertical="center"/>
    </xf>
    <xf numFmtId="49" fontId="99" fillId="33" borderId="0" xfId="0" applyNumberFormat="1" applyFont="1" applyFill="1" applyAlignment="1">
      <alignment vertical="center"/>
    </xf>
    <xf numFmtId="49" fontId="97" fillId="33" borderId="0" xfId="0" applyNumberFormat="1" applyFont="1" applyFill="1" applyAlignment="1">
      <alignment vertical="center"/>
    </xf>
    <xf numFmtId="0" fontId="99" fillId="33" borderId="0" xfId="0" applyFont="1" applyFill="1" applyAlignment="1">
      <alignment vertical="center" wrapText="1"/>
    </xf>
    <xf numFmtId="0" fontId="99" fillId="33" borderId="0" xfId="0" applyFont="1" applyFill="1" applyBorder="1" applyAlignment="1">
      <alignment vertical="center"/>
    </xf>
    <xf numFmtId="0" fontId="98" fillId="33" borderId="0" xfId="0" applyFont="1" applyFill="1" applyBorder="1" applyAlignment="1">
      <alignment horizontal="center" vertical="center" wrapText="1"/>
    </xf>
    <xf numFmtId="181" fontId="99" fillId="33" borderId="0" xfId="0" applyNumberFormat="1" applyFont="1" applyFill="1" applyBorder="1" applyAlignment="1">
      <alignment vertical="center"/>
    </xf>
    <xf numFmtId="181" fontId="99" fillId="33" borderId="0" xfId="0" applyNumberFormat="1" applyFont="1" applyFill="1" applyBorder="1" applyAlignment="1">
      <alignment horizontal="right" vertical="center"/>
    </xf>
    <xf numFmtId="4" fontId="99" fillId="33" borderId="0" xfId="0" applyNumberFormat="1" applyFont="1" applyFill="1" applyBorder="1" applyAlignment="1">
      <alignment vertical="center"/>
    </xf>
    <xf numFmtId="180" fontId="99" fillId="33" borderId="0" xfId="62" applyNumberFormat="1" applyFont="1" applyFill="1" applyBorder="1" applyAlignment="1">
      <alignment vertical="center"/>
    </xf>
    <xf numFmtId="0" fontId="98" fillId="33" borderId="0" xfId="0" applyFont="1" applyFill="1" applyBorder="1" applyAlignment="1">
      <alignment vertical="center" wrapText="1"/>
    </xf>
    <xf numFmtId="181" fontId="98" fillId="33" borderId="10" xfId="0" applyNumberFormat="1" applyFont="1" applyFill="1" applyBorder="1" applyAlignment="1">
      <alignment vertical="center"/>
    </xf>
    <xf numFmtId="0" fontId="61" fillId="33" borderId="0" xfId="59" applyFont="1" applyFill="1">
      <alignment/>
      <protection/>
    </xf>
    <xf numFmtId="0" fontId="62" fillId="33" borderId="0" xfId="59" applyFont="1" applyFill="1">
      <alignment/>
      <protection/>
    </xf>
    <xf numFmtId="3" fontId="62" fillId="33" borderId="0" xfId="59" applyNumberFormat="1" applyFont="1" applyFill="1">
      <alignment/>
      <protection/>
    </xf>
    <xf numFmtId="0" fontId="61" fillId="33" borderId="0" xfId="59" applyFont="1" applyFill="1" applyBorder="1" applyAlignment="1">
      <alignment vertical="center" wrapText="1"/>
      <protection/>
    </xf>
    <xf numFmtId="0" fontId="61" fillId="33" borderId="0" xfId="59" applyFont="1" applyFill="1" applyBorder="1" applyAlignment="1">
      <alignment vertical="center"/>
      <protection/>
    </xf>
    <xf numFmtId="0" fontId="61" fillId="33" borderId="10" xfId="59" applyFont="1" applyFill="1" applyBorder="1" applyAlignment="1">
      <alignment horizontal="center" vertical="center"/>
      <protection/>
    </xf>
    <xf numFmtId="0" fontId="61" fillId="33" borderId="13" xfId="59" applyFont="1" applyFill="1" applyBorder="1" applyAlignment="1">
      <alignment horizontal="center" vertical="center"/>
      <protection/>
    </xf>
    <xf numFmtId="0" fontId="61" fillId="33" borderId="14" xfId="59" applyFont="1" applyFill="1" applyBorder="1" applyAlignment="1">
      <alignment horizontal="center" vertical="center"/>
      <protection/>
    </xf>
    <xf numFmtId="0" fontId="61" fillId="33" borderId="21" xfId="59" applyFont="1" applyFill="1" applyBorder="1" applyAlignment="1">
      <alignment horizontal="center" vertical="center"/>
      <protection/>
    </xf>
    <xf numFmtId="0" fontId="62" fillId="33" borderId="10" xfId="59" applyFont="1" applyFill="1" applyBorder="1" applyAlignment="1">
      <alignment vertical="center"/>
      <protection/>
    </xf>
    <xf numFmtId="3" fontId="62" fillId="33" borderId="10" xfId="59" applyNumberFormat="1" applyFont="1" applyFill="1" applyBorder="1" applyAlignment="1">
      <alignment horizontal="right" vertical="center"/>
      <protection/>
    </xf>
    <xf numFmtId="180" fontId="62" fillId="33" borderId="10" xfId="63" applyNumberFormat="1" applyFont="1" applyFill="1" applyBorder="1" applyAlignment="1">
      <alignment horizontal="right" vertical="center"/>
    </xf>
    <xf numFmtId="180" fontId="62" fillId="33" borderId="10" xfId="63" applyNumberFormat="1" applyFont="1" applyFill="1" applyBorder="1" applyAlignment="1">
      <alignment horizontal="center" vertical="center"/>
    </xf>
    <xf numFmtId="3" fontId="61" fillId="33" borderId="10" xfId="59" applyNumberFormat="1" applyFont="1" applyFill="1" applyBorder="1" applyAlignment="1">
      <alignment horizontal="center" vertical="center"/>
      <protection/>
    </xf>
    <xf numFmtId="180" fontId="61" fillId="33" borderId="10" xfId="63" applyNumberFormat="1" applyFont="1" applyFill="1" applyBorder="1" applyAlignment="1">
      <alignment horizontal="center" vertical="center"/>
    </xf>
    <xf numFmtId="0" fontId="63" fillId="33" borderId="0" xfId="59" applyFont="1" applyFill="1" applyBorder="1" applyAlignment="1">
      <alignment horizontal="left" vertical="center"/>
      <protection/>
    </xf>
    <xf numFmtId="0" fontId="61" fillId="33" borderId="0" xfId="59" applyFont="1" applyFill="1" applyBorder="1" applyAlignment="1">
      <alignment horizontal="center" vertical="center"/>
      <protection/>
    </xf>
    <xf numFmtId="3" fontId="61" fillId="33" borderId="0" xfId="59" applyNumberFormat="1" applyFont="1" applyFill="1" applyBorder="1" applyAlignment="1">
      <alignment horizontal="center" vertical="center"/>
      <protection/>
    </xf>
    <xf numFmtId="180" fontId="61" fillId="33" borderId="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61" fillId="33" borderId="22" xfId="59" applyFont="1" applyFill="1" applyBorder="1" applyAlignment="1">
      <alignment vertical="center" wrapText="1"/>
      <protection/>
    </xf>
    <xf numFmtId="0" fontId="61" fillId="33" borderId="23" xfId="59" applyFont="1" applyFill="1" applyBorder="1" applyAlignment="1">
      <alignment horizontal="center" vertical="center"/>
      <protection/>
    </xf>
    <xf numFmtId="16" fontId="61" fillId="33" borderId="0" xfId="59" applyNumberFormat="1" applyFont="1" applyFill="1" applyBorder="1" applyAlignment="1" quotePrefix="1">
      <alignment horizontal="center" vertical="center"/>
      <protection/>
    </xf>
    <xf numFmtId="16" fontId="61" fillId="33" borderId="21" xfId="59" applyNumberFormat="1" applyFont="1" applyFill="1" applyBorder="1" applyAlignment="1" quotePrefix="1">
      <alignment horizontal="center" vertical="center"/>
      <protection/>
    </xf>
    <xf numFmtId="0" fontId="61" fillId="33" borderId="22" xfId="59" applyFont="1" applyFill="1" applyBorder="1" applyAlignment="1">
      <alignment horizontal="center" vertical="center"/>
      <protection/>
    </xf>
    <xf numFmtId="1" fontId="61" fillId="33" borderId="21" xfId="59" applyNumberFormat="1" applyFont="1" applyFill="1" applyBorder="1" applyAlignment="1">
      <alignment horizontal="center" vertical="center"/>
      <protection/>
    </xf>
    <xf numFmtId="0" fontId="37" fillId="33" borderId="0" xfId="59" applyFont="1" applyFill="1">
      <alignment/>
      <protection/>
    </xf>
    <xf numFmtId="186" fontId="62" fillId="33" borderId="18" xfId="59" applyNumberFormat="1" applyFont="1" applyFill="1" applyBorder="1" applyAlignment="1" quotePrefix="1">
      <alignment horizontal="right" vertical="center"/>
      <protection/>
    </xf>
    <xf numFmtId="3" fontId="62" fillId="33" borderId="10" xfId="59" applyNumberFormat="1" applyFont="1" applyFill="1" applyBorder="1" applyAlignment="1">
      <alignment vertical="center"/>
      <protection/>
    </xf>
    <xf numFmtId="9" fontId="62" fillId="33" borderId="10" xfId="63" applyFont="1" applyFill="1" applyBorder="1" applyAlignment="1">
      <alignment horizontal="right" vertical="center"/>
    </xf>
    <xf numFmtId="9" fontId="62" fillId="33" borderId="10" xfId="62" applyFont="1" applyFill="1" applyBorder="1" applyAlignment="1">
      <alignment vertical="center"/>
    </xf>
    <xf numFmtId="9" fontId="62" fillId="33" borderId="10" xfId="63" applyFont="1" applyFill="1" applyBorder="1" applyAlignment="1" quotePrefix="1">
      <alignment horizontal="center" vertical="center"/>
    </xf>
    <xf numFmtId="9" fontId="62" fillId="33" borderId="10" xfId="63" applyFont="1" applyFill="1" applyBorder="1" applyAlignment="1">
      <alignment vertical="center"/>
    </xf>
    <xf numFmtId="0" fontId="62" fillId="33" borderId="18" xfId="59" applyFont="1" applyFill="1" applyBorder="1" applyAlignment="1" quotePrefix="1">
      <alignment horizontal="right" vertical="center"/>
      <protection/>
    </xf>
    <xf numFmtId="0" fontId="62" fillId="33" borderId="10" xfId="59" applyFont="1" applyFill="1" applyBorder="1" applyAlignment="1">
      <alignment horizontal="right" vertical="center"/>
      <protection/>
    </xf>
    <xf numFmtId="0" fontId="62" fillId="33" borderId="17" xfId="59" applyFont="1" applyFill="1" applyBorder="1" applyAlignment="1">
      <alignment horizontal="center" vertical="center"/>
      <protection/>
    </xf>
    <xf numFmtId="3" fontId="62" fillId="33" borderId="17" xfId="59" applyNumberFormat="1" applyFont="1" applyFill="1" applyBorder="1" applyAlignment="1">
      <alignment horizontal="center" vertical="center"/>
      <protection/>
    </xf>
    <xf numFmtId="3" fontId="61" fillId="33" borderId="17" xfId="59" applyNumberFormat="1" applyFont="1" applyFill="1" applyBorder="1" applyAlignment="1">
      <alignment horizontal="center" vertical="center"/>
      <protection/>
    </xf>
    <xf numFmtId="9" fontId="61" fillId="33" borderId="17" xfId="62" applyFont="1" applyFill="1" applyBorder="1" applyAlignment="1">
      <alignment horizontal="center" vertical="center"/>
    </xf>
    <xf numFmtId="9" fontId="62" fillId="33" borderId="18" xfId="63" applyFont="1" applyFill="1" applyBorder="1" applyAlignment="1">
      <alignment horizontal="center" vertical="center"/>
    </xf>
    <xf numFmtId="0" fontId="63" fillId="33" borderId="0" xfId="59" applyFont="1" applyFill="1">
      <alignment/>
      <protection/>
    </xf>
    <xf numFmtId="0" fontId="112" fillId="33" borderId="0" xfId="0" applyFont="1" applyFill="1" applyBorder="1" applyAlignment="1">
      <alignment vertical="center"/>
    </xf>
    <xf numFmtId="0" fontId="113" fillId="33" borderId="0" xfId="0" applyFont="1" applyFill="1" applyBorder="1" applyAlignment="1">
      <alignment vertical="center"/>
    </xf>
    <xf numFmtId="0" fontId="114" fillId="33" borderId="0" xfId="0" applyFont="1" applyFill="1" applyBorder="1" applyAlignment="1">
      <alignment vertical="center"/>
    </xf>
    <xf numFmtId="181" fontId="93" fillId="33" borderId="0" xfId="0" applyNumberFormat="1" applyFont="1" applyFill="1" applyBorder="1" applyAlignment="1">
      <alignment horizontal="left" vertical="center" wrapText="1"/>
    </xf>
    <xf numFmtId="0" fontId="94" fillId="33" borderId="10" xfId="0" applyFont="1" applyFill="1" applyBorder="1" applyAlignment="1">
      <alignment horizontal="left" vertical="center" wrapText="1"/>
    </xf>
    <xf numFmtId="0" fontId="93" fillId="33" borderId="10" xfId="0" applyFont="1" applyFill="1" applyBorder="1" applyAlignment="1">
      <alignment horizontal="center" vertical="center"/>
    </xf>
    <xf numFmtId="0" fontId="93" fillId="33" borderId="10" xfId="0" applyFont="1" applyFill="1" applyBorder="1" applyAlignment="1">
      <alignment vertical="center"/>
    </xf>
    <xf numFmtId="181" fontId="93" fillId="33" borderId="10" xfId="0" applyNumberFormat="1" applyFont="1" applyFill="1" applyBorder="1" applyAlignment="1">
      <alignment vertical="center"/>
    </xf>
    <xf numFmtId="181" fontId="94" fillId="33" borderId="10" xfId="0" applyNumberFormat="1" applyFont="1" applyFill="1" applyBorder="1" applyAlignment="1">
      <alignment horizontal="right" vertical="center"/>
    </xf>
    <xf numFmtId="181" fontId="93" fillId="33" borderId="10" xfId="0" applyNumberFormat="1" applyFont="1" applyFill="1" applyBorder="1" applyAlignment="1">
      <alignment horizontal="right" vertical="center"/>
    </xf>
    <xf numFmtId="187" fontId="94" fillId="33" borderId="10" xfId="49" applyNumberFormat="1" applyFont="1" applyFill="1" applyBorder="1" applyAlignment="1">
      <alignment vertical="center"/>
    </xf>
    <xf numFmtId="188" fontId="99" fillId="33" borderId="0" xfId="0" applyNumberFormat="1" applyFont="1" applyFill="1" applyAlignment="1">
      <alignment vertical="center"/>
    </xf>
    <xf numFmtId="180" fontId="98" fillId="33" borderId="10" xfId="62" applyNumberFormat="1" applyFont="1" applyFill="1" applyBorder="1" applyAlignment="1">
      <alignment vertical="center"/>
    </xf>
    <xf numFmtId="180" fontId="98" fillId="33" borderId="10" xfId="62" applyNumberFormat="1" applyFont="1" applyFill="1" applyBorder="1" applyAlignment="1">
      <alignment horizontal="right" vertical="center"/>
    </xf>
    <xf numFmtId="0" fontId="67"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7" fillId="33" borderId="0" xfId="0" applyFont="1" applyFill="1" applyBorder="1" applyAlignment="1">
      <alignment horizontal="center" vertical="center"/>
    </xf>
    <xf numFmtId="0" fontId="93" fillId="33" borderId="0" xfId="0" applyFont="1" applyFill="1" applyAlignment="1">
      <alignment horizontal="left" vertical="center" wrapText="1"/>
    </xf>
    <xf numFmtId="49" fontId="93"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4"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90" fontId="18" fillId="0" borderId="10" xfId="0" applyNumberFormat="1" applyFont="1" applyBorder="1" applyAlignment="1" applyProtection="1">
      <alignment horizontal="right" vertical="center" wrapText="1" readingOrder="1"/>
      <protection locked="0"/>
    </xf>
    <xf numFmtId="0" fontId="17" fillId="0" borderId="16" xfId="0" applyFont="1" applyFill="1" applyBorder="1" applyAlignment="1" applyProtection="1">
      <alignment vertical="top" wrapText="1" readingOrder="1"/>
      <protection locked="0"/>
    </xf>
    <xf numFmtId="190"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2" fillId="0" borderId="10" xfId="0" applyFont="1" applyBorder="1" applyAlignment="1" applyProtection="1">
      <alignment horizontal="left" vertical="top" wrapText="1" readingOrder="1"/>
      <protection locked="0"/>
    </xf>
    <xf numFmtId="0" fontId="42" fillId="33" borderId="10" xfId="0" applyFont="1" applyFill="1" applyBorder="1" applyAlignment="1">
      <alignment horizontal="left"/>
    </xf>
    <xf numFmtId="3" fontId="42" fillId="33" borderId="10" xfId="0" applyNumberFormat="1" applyFont="1" applyFill="1" applyBorder="1" applyAlignment="1">
      <alignment horizontal="right"/>
    </xf>
    <xf numFmtId="181" fontId="99" fillId="33" borderId="0" xfId="0" applyNumberFormat="1" applyFont="1" applyFill="1" applyAlignment="1">
      <alignment horizontal="justify" vertical="center" wrapText="1"/>
    </xf>
    <xf numFmtId="181" fontId="99" fillId="33" borderId="0" xfId="0" applyNumberFormat="1" applyFont="1" applyFill="1" applyAlignment="1">
      <alignment vertical="center"/>
    </xf>
    <xf numFmtId="0" fontId="42" fillId="33" borderId="10" xfId="0" applyFont="1" applyFill="1" applyBorder="1" applyAlignment="1">
      <alignment horizontal="center" vertical="center" wrapText="1"/>
    </xf>
    <xf numFmtId="180" fontId="99" fillId="33" borderId="10" xfId="62" applyNumberFormat="1" applyFont="1" applyFill="1" applyBorder="1" applyAlignment="1">
      <alignment horizontal="right" vertical="center"/>
    </xf>
    <xf numFmtId="180" fontId="98" fillId="33" borderId="0" xfId="62" applyNumberFormat="1" applyFont="1" applyFill="1" applyBorder="1" applyAlignment="1">
      <alignment vertical="center"/>
    </xf>
    <xf numFmtId="197" fontId="0" fillId="0" borderId="0" xfId="52" applyNumberFormat="1" applyFont="1" applyAlignment="1">
      <alignment/>
    </xf>
    <xf numFmtId="187" fontId="99" fillId="33" borderId="10" xfId="49" applyNumberFormat="1" applyFont="1" applyFill="1" applyBorder="1" applyAlignment="1">
      <alignment vertical="center"/>
    </xf>
    <xf numFmtId="187" fontId="98" fillId="33" borderId="10" xfId="49" applyNumberFormat="1" applyFont="1" applyFill="1" applyBorder="1" applyAlignment="1">
      <alignment horizontal="center" vertical="center"/>
    </xf>
    <xf numFmtId="180" fontId="98" fillId="33" borderId="0" xfId="62" applyNumberFormat="1" applyFont="1" applyFill="1" applyBorder="1" applyAlignment="1">
      <alignment horizontal="right" vertical="center"/>
    </xf>
    <xf numFmtId="0" fontId="98" fillId="33" borderId="0" xfId="0" applyFont="1" applyFill="1" applyBorder="1" applyAlignment="1">
      <alignment vertical="center"/>
    </xf>
    <xf numFmtId="180" fontId="46" fillId="0" borderId="10" xfId="62" applyNumberFormat="1" applyFont="1" applyFill="1" applyBorder="1" applyAlignment="1" applyProtection="1">
      <alignment horizontal="right" vertical="top" wrapText="1" readingOrder="1"/>
      <protection locked="0"/>
    </xf>
    <xf numFmtId="0" fontId="93" fillId="33" borderId="10" xfId="0" applyFont="1" applyFill="1" applyBorder="1" applyAlignment="1">
      <alignment horizontal="center" vertical="center"/>
    </xf>
    <xf numFmtId="187" fontId="94" fillId="33" borderId="10" xfId="52" applyNumberFormat="1" applyFont="1" applyFill="1" applyBorder="1" applyAlignment="1">
      <alignment vertical="center"/>
    </xf>
    <xf numFmtId="0" fontId="94" fillId="33" borderId="0" xfId="0" applyFont="1" applyFill="1" applyBorder="1" applyAlignment="1">
      <alignment horizontal="center" vertical="center"/>
    </xf>
    <xf numFmtId="0" fontId="94" fillId="33" borderId="0" xfId="0" applyFont="1" applyFill="1" applyAlignment="1">
      <alignment/>
    </xf>
    <xf numFmtId="0" fontId="42" fillId="33" borderId="10" xfId="0" applyFont="1" applyFill="1" applyBorder="1" applyAlignment="1">
      <alignment horizontal="center" vertical="center" wrapText="1"/>
    </xf>
    <xf numFmtId="0" fontId="67" fillId="33" borderId="0" xfId="0" applyFont="1" applyFill="1" applyAlignment="1">
      <alignment horizontal="left" vertical="center" wrapText="1"/>
    </xf>
    <xf numFmtId="0" fontId="68"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0" xfId="0" applyFont="1" applyFill="1" applyAlignment="1">
      <alignment horizontal="center" vertical="center"/>
    </xf>
    <xf numFmtId="0" fontId="48" fillId="33" borderId="10" xfId="57" applyFont="1" applyFill="1" applyBorder="1" applyAlignment="1">
      <alignment horizontal="left" vertical="center"/>
      <protection/>
    </xf>
    <xf numFmtId="0" fontId="98" fillId="33" borderId="10" xfId="0" applyFont="1" applyFill="1" applyBorder="1" applyAlignment="1">
      <alignment horizontal="left" vertical="center" wrapText="1"/>
    </xf>
    <xf numFmtId="180" fontId="45" fillId="0" borderId="10" xfId="62" applyNumberFormat="1" applyFont="1" applyFill="1" applyBorder="1" applyAlignment="1" applyProtection="1">
      <alignment horizontal="right" vertical="top" wrapText="1" readingOrder="1"/>
      <protection locked="0"/>
    </xf>
    <xf numFmtId="169" fontId="0" fillId="33" borderId="0" xfId="50" applyFont="1" applyFill="1" applyAlignment="1">
      <alignment/>
    </xf>
    <xf numFmtId="169" fontId="0" fillId="33" borderId="0" xfId="0" applyNumberFormat="1" applyFill="1" applyAlignment="1">
      <alignment/>
    </xf>
    <xf numFmtId="169" fontId="0" fillId="33" borderId="0" xfId="50" applyNumberFormat="1" applyFont="1" applyFill="1" applyAlignment="1">
      <alignment/>
    </xf>
    <xf numFmtId="0" fontId="17" fillId="0" borderId="21" xfId="0" applyFont="1" applyFill="1" applyBorder="1" applyAlignment="1" applyProtection="1">
      <alignment horizontal="center" vertical="top" wrapText="1" readingOrder="1"/>
      <protection locked="0"/>
    </xf>
    <xf numFmtId="0" fontId="17" fillId="0" borderId="21" xfId="0" applyNumberFormat="1" applyFont="1" applyFill="1" applyBorder="1" applyAlignment="1" applyProtection="1">
      <alignment horizontal="center" vertical="top" wrapText="1" readingOrder="1"/>
      <protection locked="0"/>
    </xf>
    <xf numFmtId="180" fontId="98" fillId="33" borderId="10" xfId="0" applyNumberFormat="1" applyFont="1" applyFill="1" applyBorder="1" applyAlignment="1">
      <alignment vertical="center"/>
    </xf>
    <xf numFmtId="0" fontId="68" fillId="33" borderId="10" xfId="0" applyFont="1" applyFill="1" applyBorder="1" applyAlignment="1">
      <alignment horizontal="center" vertical="center"/>
    </xf>
    <xf numFmtId="180" fontId="43" fillId="33" borderId="0" xfId="62" applyNumberFormat="1" applyFont="1" applyFill="1" applyAlignment="1">
      <alignment vertical="center"/>
    </xf>
    <xf numFmtId="49" fontId="68" fillId="33" borderId="0" xfId="0" applyNumberFormat="1" applyFont="1" applyFill="1" applyBorder="1" applyAlignment="1">
      <alignment vertical="center"/>
    </xf>
    <xf numFmtId="0" fontId="67" fillId="33" borderId="0" xfId="0" applyFont="1" applyFill="1" applyBorder="1" applyAlignment="1">
      <alignment horizontal="left" vertical="center" wrapText="1"/>
    </xf>
    <xf numFmtId="180" fontId="93" fillId="33" borderId="10" xfId="0" applyNumberFormat="1" applyFont="1" applyFill="1" applyBorder="1" applyAlignment="1">
      <alignment horizontal="right" vertical="center"/>
    </xf>
    <xf numFmtId="169" fontId="94" fillId="33" borderId="10" xfId="50" applyFont="1" applyFill="1" applyBorder="1" applyAlignment="1">
      <alignment vertical="center"/>
    </xf>
    <xf numFmtId="169" fontId="94" fillId="33" borderId="10" xfId="50" applyFont="1" applyFill="1" applyBorder="1" applyAlignment="1">
      <alignment horizontal="right" vertical="center"/>
    </xf>
    <xf numFmtId="169" fontId="93" fillId="33" borderId="10" xfId="50" applyFont="1" applyFill="1" applyBorder="1" applyAlignment="1">
      <alignment horizontal="center" vertical="center"/>
    </xf>
    <xf numFmtId="169" fontId="5" fillId="33" borderId="10" xfId="50" applyFont="1" applyFill="1" applyBorder="1" applyAlignment="1">
      <alignment horizontal="center" vertical="center"/>
    </xf>
    <xf numFmtId="169" fontId="93" fillId="33" borderId="10" xfId="50" applyFont="1" applyFill="1" applyBorder="1" applyAlignment="1">
      <alignment horizontal="right" vertical="center"/>
    </xf>
    <xf numFmtId="0" fontId="98" fillId="33" borderId="0" xfId="0" applyFont="1" applyFill="1" applyAlignment="1">
      <alignment horizontal="left" vertical="center" wrapText="1"/>
    </xf>
    <xf numFmtId="190" fontId="42" fillId="0" borderId="10" xfId="0" applyNumberFormat="1" applyFont="1" applyBorder="1" applyAlignment="1" applyProtection="1">
      <alignment horizontal="right" vertical="top" wrapText="1" readingOrder="1"/>
      <protection locked="0"/>
    </xf>
    <xf numFmtId="180" fontId="42" fillId="0" borderId="10" xfId="62" applyNumberFormat="1" applyFont="1" applyBorder="1" applyAlignment="1" applyProtection="1">
      <alignment horizontal="right" vertical="top" wrapText="1" readingOrder="1"/>
      <protection locked="0"/>
    </xf>
    <xf numFmtId="0" fontId="92" fillId="0" borderId="0" xfId="0" applyFont="1" applyAlignment="1">
      <alignment/>
    </xf>
    <xf numFmtId="0" fontId="17" fillId="0" borderId="0" xfId="0" applyFont="1" applyFill="1" applyBorder="1" applyAlignment="1" applyProtection="1">
      <alignment vertical="top" wrapText="1" readingOrder="1"/>
      <protection locked="0"/>
    </xf>
    <xf numFmtId="0" fontId="17" fillId="0" borderId="0" xfId="0" applyNumberFormat="1" applyFont="1" applyFill="1" applyBorder="1" applyAlignment="1" applyProtection="1">
      <alignment horizontal="center" vertical="top" wrapText="1" readingOrder="1"/>
      <protection locked="0"/>
    </xf>
    <xf numFmtId="190" fontId="42" fillId="33" borderId="0" xfId="0" applyNumberFormat="1" applyFont="1" applyFill="1" applyBorder="1" applyAlignment="1">
      <alignment horizontal="right"/>
    </xf>
    <xf numFmtId="190" fontId="42" fillId="33" borderId="10" xfId="0" applyNumberFormat="1" applyFont="1" applyFill="1" applyBorder="1" applyAlignment="1">
      <alignment horizontal="right"/>
    </xf>
    <xf numFmtId="180" fontId="42" fillId="33" borderId="10" xfId="62" applyNumberFormat="1" applyFont="1" applyFill="1" applyBorder="1" applyAlignment="1">
      <alignment horizontal="right"/>
    </xf>
    <xf numFmtId="0" fontId="100" fillId="33" borderId="0" xfId="0" applyFont="1" applyFill="1" applyAlignment="1">
      <alignment horizontal="center" wrapText="1"/>
    </xf>
    <xf numFmtId="0" fontId="100" fillId="33" borderId="0" xfId="0" applyFont="1" applyFill="1" applyAlignment="1">
      <alignment horizontal="center" vertical="center" wrapText="1"/>
    </xf>
    <xf numFmtId="0" fontId="47" fillId="33" borderId="10" xfId="51" applyNumberFormat="1" applyFont="1" applyFill="1" applyBorder="1" applyAlignment="1">
      <alignment horizontal="left" vertical="center"/>
    </xf>
    <xf numFmtId="201" fontId="47" fillId="33" borderId="10" xfId="49" applyNumberFormat="1" applyFont="1" applyFill="1" applyBorder="1" applyAlignment="1">
      <alignment horizontal="right" vertical="center"/>
    </xf>
    <xf numFmtId="201" fontId="48" fillId="33" borderId="10" xfId="49" applyNumberFormat="1" applyFont="1" applyFill="1" applyBorder="1" applyAlignment="1">
      <alignment horizontal="right" vertical="center"/>
    </xf>
    <xf numFmtId="9" fontId="62" fillId="33" borderId="10" xfId="63" applyFont="1" applyFill="1" applyBorder="1" applyAlignment="1">
      <alignment horizontal="center" vertical="center"/>
    </xf>
    <xf numFmtId="0" fontId="93" fillId="33" borderId="10" xfId="0" applyFont="1" applyFill="1" applyBorder="1" applyAlignment="1">
      <alignment horizontal="center" vertical="center"/>
    </xf>
    <xf numFmtId="0" fontId="98" fillId="0" borderId="10" xfId="0" applyFont="1" applyFill="1" applyBorder="1" applyAlignment="1">
      <alignment vertical="center"/>
    </xf>
    <xf numFmtId="0" fontId="5" fillId="33" borderId="0" xfId="0" applyFont="1" applyFill="1" applyAlignment="1">
      <alignment horizontal="left" vertical="center"/>
    </xf>
    <xf numFmtId="0" fontId="94" fillId="33" borderId="23" xfId="0" applyFont="1" applyFill="1" applyBorder="1" applyAlignment="1">
      <alignment horizontal="center" vertical="center"/>
    </xf>
    <xf numFmtId="3" fontId="94" fillId="33" borderId="23" xfId="0" applyNumberFormat="1" applyFont="1" applyFill="1" applyBorder="1" applyAlignment="1">
      <alignment horizontal="right" vertical="center"/>
    </xf>
    <xf numFmtId="180" fontId="94" fillId="33" borderId="23" xfId="62" applyNumberFormat="1" applyFont="1" applyFill="1" applyBorder="1" applyAlignment="1">
      <alignment horizontal="right" vertical="center"/>
    </xf>
    <xf numFmtId="0" fontId="94" fillId="33" borderId="25" xfId="0" applyFont="1" applyFill="1" applyBorder="1" applyAlignment="1">
      <alignment horizontal="center" vertical="center"/>
    </xf>
    <xf numFmtId="3" fontId="94" fillId="33" borderId="25" xfId="0" applyNumberFormat="1" applyFont="1" applyFill="1" applyBorder="1" applyAlignment="1">
      <alignment horizontal="right" vertical="center"/>
    </xf>
    <xf numFmtId="180" fontId="94" fillId="33" borderId="25" xfId="62" applyNumberFormat="1" applyFont="1" applyFill="1" applyBorder="1" applyAlignment="1">
      <alignment horizontal="right" vertical="center"/>
    </xf>
    <xf numFmtId="0" fontId="93" fillId="33" borderId="25" xfId="0" applyFont="1" applyFill="1" applyBorder="1" applyAlignment="1">
      <alignment horizontal="center" vertical="center"/>
    </xf>
    <xf numFmtId="3" fontId="93" fillId="33" borderId="25" xfId="0" applyNumberFormat="1" applyFont="1" applyFill="1" applyBorder="1" applyAlignment="1">
      <alignment horizontal="right" vertical="center"/>
    </xf>
    <xf numFmtId="180" fontId="93" fillId="33" borderId="25" xfId="62" applyNumberFormat="1" applyFont="1" applyFill="1" applyBorder="1" applyAlignment="1">
      <alignment horizontal="right" vertical="center"/>
    </xf>
    <xf numFmtId="0" fontId="94" fillId="33" borderId="21" xfId="0" applyFont="1" applyFill="1" applyBorder="1" applyAlignment="1">
      <alignment horizontal="center" vertical="center"/>
    </xf>
    <xf numFmtId="3" fontId="94" fillId="33" borderId="21" xfId="0" applyNumberFormat="1" applyFont="1" applyFill="1" applyBorder="1" applyAlignment="1">
      <alignment horizontal="right" vertical="center"/>
    </xf>
    <xf numFmtId="180" fontId="94" fillId="33" borderId="21" xfId="62" applyNumberFormat="1" applyFont="1" applyFill="1" applyBorder="1" applyAlignment="1">
      <alignment horizontal="right" vertical="center"/>
    </xf>
    <xf numFmtId="3" fontId="93" fillId="33" borderId="10" xfId="0" applyNumberFormat="1" applyFont="1" applyFill="1" applyBorder="1" applyAlignment="1">
      <alignment horizontal="right" vertical="center"/>
    </xf>
    <xf numFmtId="180" fontId="93" fillId="33" borderId="10" xfId="62" applyNumberFormat="1" applyFont="1" applyFill="1" applyBorder="1" applyAlignment="1">
      <alignment horizontal="right" vertical="center"/>
    </xf>
    <xf numFmtId="180" fontId="93" fillId="33" borderId="10" xfId="62" applyNumberFormat="1" applyFont="1" applyFill="1" applyBorder="1" applyAlignment="1">
      <alignment horizontal="right" vertical="center" indent="1"/>
    </xf>
    <xf numFmtId="169" fontId="93" fillId="33" borderId="10" xfId="50" applyFont="1" applyFill="1" applyBorder="1" applyAlignment="1">
      <alignment vertical="center"/>
    </xf>
    <xf numFmtId="180" fontId="93" fillId="33" borderId="10" xfId="62" applyNumberFormat="1" applyFont="1" applyFill="1" applyBorder="1" applyAlignment="1">
      <alignment vertical="center"/>
    </xf>
    <xf numFmtId="3" fontId="98" fillId="0" borderId="10" xfId="0" applyNumberFormat="1" applyFont="1" applyBorder="1" applyAlignment="1">
      <alignment/>
    </xf>
    <xf numFmtId="3" fontId="99" fillId="0" borderId="10" xfId="0" applyNumberFormat="1" applyFont="1" applyBorder="1" applyAlignment="1">
      <alignment/>
    </xf>
    <xf numFmtId="0" fontId="115" fillId="0" borderId="0" xfId="0" applyFont="1" applyFill="1" applyBorder="1" applyAlignment="1">
      <alignment/>
    </xf>
    <xf numFmtId="171" fontId="47" fillId="33" borderId="10" xfId="49" applyNumberFormat="1" applyFont="1" applyFill="1" applyBorder="1" applyAlignment="1">
      <alignment horizontal="right" vertical="center"/>
    </xf>
    <xf numFmtId="171" fontId="98" fillId="33" borderId="10" xfId="0" applyNumberFormat="1" applyFont="1" applyFill="1" applyBorder="1" applyAlignment="1">
      <alignment vertical="center"/>
    </xf>
    <xf numFmtId="0" fontId="93" fillId="33" borderId="10" xfId="0" applyFont="1" applyFill="1" applyBorder="1" applyAlignment="1">
      <alignment horizontal="center" vertical="center" wrapText="1"/>
    </xf>
    <xf numFmtId="3" fontId="98" fillId="0" borderId="10" xfId="52" applyNumberFormat="1" applyFont="1" applyBorder="1" applyAlignment="1">
      <alignment/>
    </xf>
    <xf numFmtId="3" fontId="98" fillId="33" borderId="10" xfId="62" applyNumberFormat="1" applyFont="1" applyFill="1" applyBorder="1" applyAlignment="1">
      <alignment vertical="center"/>
    </xf>
    <xf numFmtId="3" fontId="99" fillId="0" borderId="10" xfId="52" applyNumberFormat="1" applyFont="1" applyBorder="1" applyAlignment="1">
      <alignment/>
    </xf>
    <xf numFmtId="3" fontId="99" fillId="33" borderId="10" xfId="62" applyNumberFormat="1" applyFont="1" applyFill="1" applyBorder="1" applyAlignment="1">
      <alignment vertical="center"/>
    </xf>
    <xf numFmtId="180" fontId="93" fillId="33" borderId="10" xfId="0" applyNumberFormat="1" applyFont="1" applyFill="1" applyBorder="1" applyAlignment="1">
      <alignment vertical="center"/>
    </xf>
    <xf numFmtId="0" fontId="93" fillId="0" borderId="0" xfId="0" applyFont="1" applyAlignment="1">
      <alignment/>
    </xf>
    <xf numFmtId="0" fontId="116" fillId="0" borderId="0" xfId="0" applyFont="1" applyFill="1" applyBorder="1" applyAlignment="1">
      <alignment/>
    </xf>
    <xf numFmtId="0" fontId="94" fillId="0" borderId="10" xfId="0" applyFont="1" applyBorder="1" applyAlignment="1">
      <alignment/>
    </xf>
    <xf numFmtId="3" fontId="94" fillId="0" borderId="10" xfId="0" applyNumberFormat="1" applyFont="1" applyBorder="1" applyAlignment="1">
      <alignment/>
    </xf>
    <xf numFmtId="0" fontId="93" fillId="0" borderId="10" xfId="0" applyFont="1" applyBorder="1" applyAlignment="1">
      <alignment/>
    </xf>
    <xf numFmtId="3" fontId="93" fillId="0" borderId="10" xfId="0" applyNumberFormat="1" applyFont="1" applyBorder="1" applyAlignment="1">
      <alignment/>
    </xf>
    <xf numFmtId="3" fontId="93" fillId="0" borderId="10" xfId="0" applyNumberFormat="1" applyFont="1" applyBorder="1" applyAlignment="1">
      <alignment wrapText="1"/>
    </xf>
    <xf numFmtId="0" fontId="117" fillId="0" borderId="0" xfId="0" applyFont="1" applyFill="1" applyBorder="1" applyAlignment="1">
      <alignment/>
    </xf>
    <xf numFmtId="180" fontId="117" fillId="0" borderId="0" xfId="62" applyNumberFormat="1" applyFont="1" applyFill="1" applyBorder="1" applyAlignment="1">
      <alignment/>
    </xf>
    <xf numFmtId="0" fontId="117" fillId="0" borderId="0" xfId="0" applyFont="1" applyFill="1" applyBorder="1" applyAlignment="1">
      <alignment horizontal="right"/>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93" fillId="33" borderId="10" xfId="0" applyFont="1" applyFill="1" applyBorder="1" applyAlignment="1">
      <alignment horizontal="center" vertical="center" wrapText="1"/>
    </xf>
    <xf numFmtId="204" fontId="94" fillId="33" borderId="0" xfId="0" applyNumberFormat="1" applyFont="1" applyFill="1" applyAlignment="1">
      <alignment vertical="center"/>
    </xf>
    <xf numFmtId="204" fontId="94" fillId="33" borderId="10" xfId="0" applyNumberFormat="1" applyFont="1" applyFill="1" applyBorder="1" applyAlignment="1">
      <alignment horizontal="right" vertical="center"/>
    </xf>
    <xf numFmtId="204" fontId="93" fillId="33" borderId="10" xfId="0" applyNumberFormat="1" applyFont="1" applyFill="1" applyBorder="1" applyAlignment="1">
      <alignment horizontal="right" vertical="center"/>
    </xf>
    <xf numFmtId="169" fontId="99" fillId="33" borderId="0" xfId="50" applyFont="1" applyFill="1" applyAlignment="1">
      <alignment vertical="center"/>
    </xf>
    <xf numFmtId="4" fontId="99" fillId="33" borderId="0" xfId="0" applyNumberFormat="1" applyFont="1" applyFill="1" applyAlignment="1">
      <alignment vertical="center"/>
    </xf>
    <xf numFmtId="4" fontId="99" fillId="33" borderId="0" xfId="0" applyNumberFormat="1" applyFont="1" applyFill="1" applyAlignment="1">
      <alignment vertical="center" wrapText="1"/>
    </xf>
    <xf numFmtId="3" fontId="99" fillId="33" borderId="0" xfId="0" applyNumberFormat="1" applyFont="1" applyFill="1" applyAlignment="1">
      <alignment vertical="center"/>
    </xf>
    <xf numFmtId="10" fontId="99" fillId="33" borderId="0" xfId="0" applyNumberFormat="1" applyFont="1" applyFill="1" applyAlignment="1">
      <alignment vertical="center"/>
    </xf>
    <xf numFmtId="1" fontId="0" fillId="0" borderId="26" xfId="0" applyNumberFormat="1" applyFont="1" applyBorder="1" applyAlignment="1">
      <alignment/>
    </xf>
    <xf numFmtId="1" fontId="92" fillId="0" borderId="26" xfId="0" applyNumberFormat="1" applyFont="1" applyBorder="1" applyAlignment="1">
      <alignment/>
    </xf>
    <xf numFmtId="1" fontId="0" fillId="34" borderId="26" xfId="0" applyNumberFormat="1" applyFont="1" applyFill="1" applyBorder="1" applyAlignment="1">
      <alignment/>
    </xf>
    <xf numFmtId="1" fontId="92" fillId="34" borderId="26" xfId="0" applyNumberFormat="1" applyFont="1" applyFill="1" applyBorder="1" applyAlignment="1">
      <alignment/>
    </xf>
    <xf numFmtId="0" fontId="99" fillId="34" borderId="0" xfId="0" applyFont="1" applyFill="1" applyAlignment="1">
      <alignment vertical="center"/>
    </xf>
    <xf numFmtId="4" fontId="99" fillId="34" borderId="0" xfId="0" applyNumberFormat="1" applyFont="1" applyFill="1" applyAlignment="1">
      <alignment vertical="center"/>
    </xf>
    <xf numFmtId="0" fontId="98" fillId="33" borderId="0" xfId="0" applyFont="1" applyFill="1" applyAlignment="1">
      <alignment horizontal="center" vertical="center"/>
    </xf>
    <xf numFmtId="3" fontId="98" fillId="33" borderId="0" xfId="0" applyNumberFormat="1" applyFont="1" applyFill="1" applyAlignment="1">
      <alignment vertical="center"/>
    </xf>
    <xf numFmtId="187" fontId="99" fillId="33" borderId="0" xfId="0" applyNumberFormat="1" applyFont="1" applyFill="1" applyAlignment="1">
      <alignment vertical="center"/>
    </xf>
    <xf numFmtId="0" fontId="118"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92" fillId="0" borderId="10" xfId="0" applyFont="1" applyBorder="1" applyAlignment="1">
      <alignment horizontal="center"/>
    </xf>
    <xf numFmtId="0" fontId="0" fillId="0" borderId="10" xfId="0" applyBorder="1" applyAlignment="1">
      <alignment/>
    </xf>
    <xf numFmtId="183" fontId="0" fillId="0" borderId="10" xfId="0" applyNumberFormat="1" applyBorder="1" applyAlignment="1">
      <alignment horizontal="center"/>
    </xf>
    <xf numFmtId="0" fontId="0" fillId="33" borderId="10" xfId="0" applyFill="1" applyBorder="1" applyAlignment="1">
      <alignment/>
    </xf>
    <xf numFmtId="0" fontId="92" fillId="0" borderId="10" xfId="0" applyFont="1" applyBorder="1" applyAlignment="1">
      <alignment/>
    </xf>
    <xf numFmtId="183" fontId="92" fillId="0" borderId="10" xfId="0" applyNumberFormat="1" applyFont="1" applyBorder="1" applyAlignment="1">
      <alignment horizontal="center"/>
    </xf>
    <xf numFmtId="0" fontId="0" fillId="2" borderId="10" xfId="0" applyFill="1" applyBorder="1" applyAlignment="1">
      <alignment/>
    </xf>
    <xf numFmtId="183" fontId="0" fillId="2" borderId="10" xfId="0" applyNumberFormat="1" applyFill="1" applyBorder="1" applyAlignment="1">
      <alignment horizontal="center"/>
    </xf>
    <xf numFmtId="209" fontId="98" fillId="33" borderId="10" xfId="49" applyNumberFormat="1" applyFont="1" applyFill="1" applyBorder="1" applyAlignment="1">
      <alignment vertical="center"/>
    </xf>
    <xf numFmtId="209" fontId="99" fillId="33" borderId="10" xfId="49" applyNumberFormat="1" applyFont="1" applyFill="1" applyBorder="1" applyAlignment="1">
      <alignment vertical="center"/>
    </xf>
    <xf numFmtId="0" fontId="116" fillId="0" borderId="0" xfId="0" applyFont="1" applyAlignment="1">
      <alignment/>
    </xf>
    <xf numFmtId="0" fontId="93" fillId="0" borderId="22" xfId="0" applyFont="1" applyBorder="1" applyAlignment="1">
      <alignment horizontal="center" vertical="center" wrapText="1"/>
    </xf>
    <xf numFmtId="180" fontId="94" fillId="0" borderId="10" xfId="0" applyNumberFormat="1" applyFont="1" applyBorder="1" applyAlignment="1">
      <alignment/>
    </xf>
    <xf numFmtId="183" fontId="94" fillId="0" borderId="10" xfId="62" applyNumberFormat="1" applyFont="1" applyBorder="1" applyAlignment="1">
      <alignment/>
    </xf>
    <xf numFmtId="180" fontId="94" fillId="33" borderId="0" xfId="62" applyNumberFormat="1" applyFont="1" applyFill="1" applyAlignment="1">
      <alignment vertical="center"/>
    </xf>
    <xf numFmtId="180" fontId="94" fillId="0" borderId="10" xfId="62" applyNumberFormat="1" applyFont="1" applyBorder="1" applyAlignment="1">
      <alignment/>
    </xf>
    <xf numFmtId="180" fontId="93" fillId="0" borderId="10" xfId="0" applyNumberFormat="1" applyFont="1" applyBorder="1" applyAlignment="1">
      <alignment/>
    </xf>
    <xf numFmtId="180" fontId="93" fillId="0" borderId="10" xfId="62" applyNumberFormat="1" applyFont="1" applyBorder="1" applyAlignment="1">
      <alignment/>
    </xf>
    <xf numFmtId="0" fontId="117" fillId="0" borderId="0" xfId="0" applyFont="1" applyAlignment="1">
      <alignment/>
    </xf>
    <xf numFmtId="203" fontId="117" fillId="0" borderId="0" xfId="0" applyNumberFormat="1" applyFont="1" applyAlignment="1">
      <alignment/>
    </xf>
    <xf numFmtId="180" fontId="117" fillId="0" borderId="0" xfId="0" applyNumberFormat="1" applyFont="1" applyAlignment="1">
      <alignment/>
    </xf>
    <xf numFmtId="180" fontId="117" fillId="0" borderId="0" xfId="62" applyNumberFormat="1" applyFont="1" applyAlignment="1">
      <alignment/>
    </xf>
    <xf numFmtId="0" fontId="117" fillId="0" borderId="0" xfId="0" applyFont="1" applyAlignment="1">
      <alignment horizontal="right"/>
    </xf>
    <xf numFmtId="183" fontId="93" fillId="0" borderId="10" xfId="62" applyNumberFormat="1" applyFont="1" applyBorder="1" applyAlignment="1">
      <alignment/>
    </xf>
    <xf numFmtId="180" fontId="93" fillId="33" borderId="0" xfId="62" applyNumberFormat="1" applyFont="1" applyFill="1" applyAlignment="1">
      <alignment vertical="center"/>
    </xf>
    <xf numFmtId="0" fontId="93" fillId="33" borderId="10" xfId="0" applyFont="1" applyFill="1" applyBorder="1" applyAlignment="1">
      <alignment horizontal="center" vertical="center"/>
    </xf>
    <xf numFmtId="0" fontId="93" fillId="33" borderId="10" xfId="0" applyFont="1" applyFill="1" applyBorder="1" applyAlignment="1">
      <alignment horizontal="center" vertical="center" wrapText="1"/>
    </xf>
    <xf numFmtId="179" fontId="48" fillId="33" borderId="0" xfId="51" applyFont="1" applyFill="1" applyAlignment="1">
      <alignment horizontal="left" vertical="center"/>
    </xf>
    <xf numFmtId="0" fontId="98" fillId="33" borderId="16" xfId="0" applyFont="1" applyFill="1" applyBorder="1" applyAlignment="1">
      <alignment horizontal="center" vertical="center" wrapText="1"/>
    </xf>
    <xf numFmtId="0" fontId="98" fillId="33" borderId="0" xfId="0" applyFont="1" applyFill="1" applyAlignment="1">
      <alignment horizontal="center" vertical="center" wrapText="1"/>
    </xf>
    <xf numFmtId="0" fontId="99" fillId="33" borderId="0" xfId="0" applyFont="1" applyFill="1" applyAlignment="1">
      <alignment horizontal="center" vertical="center" wrapText="1"/>
    </xf>
    <xf numFmtId="184" fontId="99" fillId="33" borderId="10" xfId="49" applyNumberFormat="1" applyFont="1" applyFill="1" applyBorder="1" applyAlignment="1">
      <alignment vertical="center" wrapText="1"/>
    </xf>
    <xf numFmtId="187" fontId="99" fillId="33" borderId="10" xfId="49" applyNumberFormat="1" applyFont="1" applyFill="1" applyBorder="1" applyAlignment="1">
      <alignment vertical="center" wrapText="1"/>
    </xf>
    <xf numFmtId="0" fontId="99" fillId="33" borderId="16" xfId="0" applyFont="1" applyFill="1" applyBorder="1" applyAlignment="1">
      <alignment vertical="center" wrapText="1"/>
    </xf>
    <xf numFmtId="202" fontId="99" fillId="33" borderId="10" xfId="49" applyNumberFormat="1" applyFont="1" applyFill="1" applyBorder="1" applyAlignment="1">
      <alignment vertical="center"/>
    </xf>
    <xf numFmtId="0" fontId="98" fillId="33" borderId="16" xfId="0" applyFont="1" applyFill="1" applyBorder="1" applyAlignment="1">
      <alignment vertical="center"/>
    </xf>
    <xf numFmtId="202" fontId="98" fillId="33" borderId="10" xfId="49" applyNumberFormat="1" applyFont="1" applyFill="1" applyBorder="1" applyAlignment="1">
      <alignment vertical="center"/>
    </xf>
    <xf numFmtId="0" fontId="99" fillId="33" borderId="10" xfId="49" applyNumberFormat="1" applyFont="1" applyFill="1" applyBorder="1" applyAlignment="1">
      <alignment vertical="center"/>
    </xf>
    <xf numFmtId="0" fontId="98" fillId="33" borderId="16" xfId="0" applyFont="1" applyFill="1" applyBorder="1" applyAlignment="1">
      <alignment vertical="center" wrapText="1"/>
    </xf>
    <xf numFmtId="0" fontId="98" fillId="33" borderId="10" xfId="49" applyNumberFormat="1" applyFont="1" applyFill="1" applyBorder="1" applyAlignment="1">
      <alignment vertical="center" wrapText="1"/>
    </xf>
    <xf numFmtId="202" fontId="98" fillId="33" borderId="10" xfId="49" applyNumberFormat="1" applyFont="1" applyFill="1" applyBorder="1" applyAlignment="1">
      <alignment vertical="center" wrapText="1"/>
    </xf>
    <xf numFmtId="49" fontId="98" fillId="33" borderId="0" xfId="0" applyNumberFormat="1" applyFont="1" applyFill="1" applyAlignment="1">
      <alignment vertical="center"/>
    </xf>
    <xf numFmtId="0" fontId="121"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4" fillId="33" borderId="0" xfId="0" applyFont="1" applyFill="1" applyAlignment="1">
      <alignment horizontal="center"/>
    </xf>
    <xf numFmtId="0" fontId="106" fillId="33" borderId="0" xfId="0" applyFont="1" applyFill="1" applyAlignment="1">
      <alignment horizontal="center" vertical="center"/>
    </xf>
    <xf numFmtId="0" fontId="111"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4" fillId="33" borderId="0" xfId="0" applyFont="1" applyFill="1" applyAlignment="1">
      <alignment horizontal="center" vertical="center"/>
    </xf>
    <xf numFmtId="0" fontId="93" fillId="0" borderId="27" xfId="0" applyFont="1" applyBorder="1" applyAlignment="1">
      <alignment horizontal="left" vertical="center"/>
    </xf>
    <xf numFmtId="0" fontId="93" fillId="0" borderId="22" xfId="0" applyFont="1" applyBorder="1" applyAlignment="1">
      <alignment horizontal="left" vertical="center"/>
    </xf>
    <xf numFmtId="49" fontId="93" fillId="0" borderId="17" xfId="0" applyNumberFormat="1" applyFont="1" applyBorder="1" applyAlignment="1">
      <alignment horizontal="center"/>
    </xf>
    <xf numFmtId="0" fontId="93" fillId="0" borderId="27" xfId="0" applyFont="1" applyBorder="1" applyAlignment="1">
      <alignment horizontal="center" vertical="center" wrapText="1"/>
    </xf>
    <xf numFmtId="0" fontId="93" fillId="0" borderId="22" xfId="0" applyFont="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3" fillId="33" borderId="10" xfId="0" applyFont="1" applyFill="1" applyBorder="1" applyAlignment="1">
      <alignment horizontal="center" vertical="center"/>
    </xf>
    <xf numFmtId="0" fontId="93" fillId="33" borderId="10" xfId="0" applyFont="1" applyFill="1" applyBorder="1" applyAlignment="1">
      <alignment horizontal="left" vertical="top"/>
    </xf>
    <xf numFmtId="0" fontId="93" fillId="33" borderId="10" xfId="0" applyFont="1" applyFill="1" applyBorder="1" applyAlignment="1">
      <alignment horizontal="center" vertical="center" wrapText="1"/>
    </xf>
    <xf numFmtId="0" fontId="94" fillId="33" borderId="0" xfId="0" applyFont="1" applyFill="1" applyBorder="1" applyAlignment="1">
      <alignment vertical="center"/>
    </xf>
    <xf numFmtId="0" fontId="94" fillId="33" borderId="0" xfId="0" applyFont="1" applyFill="1" applyAlignment="1">
      <alignment horizontal="justify" vertical="center" wrapText="1"/>
    </xf>
    <xf numFmtId="0" fontId="93" fillId="33" borderId="0" xfId="0" applyFont="1" applyFill="1" applyBorder="1" applyAlignment="1">
      <alignment horizontal="center" vertical="center"/>
    </xf>
    <xf numFmtId="0" fontId="92" fillId="0" borderId="10" xfId="0" applyFont="1" applyBorder="1" applyAlignment="1">
      <alignment horizontal="center"/>
    </xf>
    <xf numFmtId="0" fontId="101" fillId="33" borderId="0" xfId="0" applyFont="1" applyFill="1" applyAlignment="1">
      <alignment horizontal="left" vertical="center" wrapText="1"/>
    </xf>
    <xf numFmtId="0" fontId="0" fillId="0" borderId="0" xfId="0" applyAlignment="1">
      <alignment horizontal="left" wrapText="1"/>
    </xf>
    <xf numFmtId="0" fontId="92" fillId="0" borderId="10" xfId="0" applyFont="1" applyBorder="1" applyAlignment="1">
      <alignment horizontal="center" vertical="center"/>
    </xf>
    <xf numFmtId="0" fontId="92" fillId="33" borderId="0" xfId="0" applyFont="1" applyFill="1" applyAlignment="1">
      <alignment horizontal="left" vertical="center" wrapText="1"/>
    </xf>
    <xf numFmtId="0" fontId="120" fillId="0" borderId="0" xfId="0" applyFont="1" applyAlignment="1">
      <alignment horizontal="left" vertical="center" wrapText="1"/>
    </xf>
    <xf numFmtId="181" fontId="43" fillId="33" borderId="23"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3" fontId="43" fillId="33" borderId="23" xfId="0" applyNumberFormat="1" applyFont="1" applyFill="1" applyBorder="1" applyAlignment="1">
      <alignment horizontal="center" vertical="center"/>
    </xf>
    <xf numFmtId="3" fontId="43" fillId="33" borderId="21" xfId="0" applyNumberFormat="1" applyFont="1" applyFill="1" applyBorder="1" applyAlignment="1">
      <alignment horizontal="center" vertical="center"/>
    </xf>
    <xf numFmtId="0" fontId="122" fillId="0" borderId="0" xfId="0" applyFont="1" applyBorder="1" applyAlignment="1">
      <alignment horizontal="left" vertical="center" wrapText="1"/>
    </xf>
    <xf numFmtId="183" fontId="43" fillId="33" borderId="18" xfId="62" applyNumberFormat="1" applyFont="1" applyFill="1" applyBorder="1" applyAlignment="1">
      <alignment horizontal="center" vertical="center"/>
    </xf>
    <xf numFmtId="0" fontId="42" fillId="33" borderId="0" xfId="0" applyFont="1" applyFill="1" applyAlignment="1">
      <alignment horizontal="left" vertical="center" wrapText="1"/>
    </xf>
    <xf numFmtId="0" fontId="97" fillId="33" borderId="0" xfId="0" applyFont="1" applyFill="1" applyAlignment="1">
      <alignment horizontal="justify" vertical="top" wrapText="1"/>
    </xf>
    <xf numFmtId="183" fontId="43" fillId="33" borderId="23" xfId="0" applyNumberFormat="1" applyFont="1" applyFill="1" applyBorder="1" applyAlignment="1">
      <alignment horizontal="center" vertical="center"/>
    </xf>
    <xf numFmtId="183" fontId="43" fillId="33" borderId="21" xfId="0" applyNumberFormat="1" applyFont="1" applyFill="1" applyBorder="1" applyAlignment="1">
      <alignment horizontal="center" vertical="center"/>
    </xf>
    <xf numFmtId="183" fontId="97" fillId="33" borderId="23" xfId="0" applyNumberFormat="1" applyFont="1" applyFill="1" applyBorder="1" applyAlignment="1">
      <alignment horizontal="center" vertical="center"/>
    </xf>
    <xf numFmtId="183" fontId="97" fillId="33" borderId="21" xfId="0" applyNumberFormat="1" applyFont="1" applyFill="1" applyBorder="1" applyAlignment="1">
      <alignment horizontal="center" vertical="center"/>
    </xf>
    <xf numFmtId="0" fontId="42" fillId="33" borderId="23" xfId="0" applyFont="1" applyFill="1" applyBorder="1" applyAlignment="1">
      <alignment horizontal="center" vertical="center" wrapText="1"/>
    </xf>
    <xf numFmtId="0" fontId="98" fillId="33" borderId="0" xfId="0" applyFont="1" applyFill="1" applyAlignment="1">
      <alignment horizontal="left" vertical="center" wrapText="1"/>
    </xf>
    <xf numFmtId="0" fontId="99" fillId="33" borderId="0" xfId="0" applyFont="1" applyFill="1" applyAlignment="1">
      <alignment horizontal="justify" vertical="center" wrapText="1"/>
    </xf>
    <xf numFmtId="0" fontId="48" fillId="33" borderId="0" xfId="0" applyFont="1" applyFill="1" applyAlignment="1">
      <alignment horizontal="left" vertical="top"/>
    </xf>
    <xf numFmtId="0" fontId="98" fillId="33" borderId="27" xfId="0" applyFont="1" applyFill="1" applyBorder="1" applyAlignment="1">
      <alignment horizontal="left" vertical="center" wrapText="1"/>
    </xf>
    <xf numFmtId="0" fontId="98" fillId="33" borderId="0" xfId="0" applyFont="1" applyFill="1" applyBorder="1" applyAlignment="1">
      <alignment horizontal="left" vertical="center" wrapText="1"/>
    </xf>
    <xf numFmtId="0" fontId="98" fillId="33" borderId="16" xfId="0" applyFont="1" applyFill="1" applyBorder="1" applyAlignment="1">
      <alignment horizontal="left" vertical="center"/>
    </xf>
    <xf numFmtId="0" fontId="98" fillId="33" borderId="17" xfId="0" applyFont="1" applyFill="1" applyBorder="1" applyAlignment="1">
      <alignment horizontal="left" vertical="center"/>
    </xf>
    <xf numFmtId="0" fontId="98" fillId="33" borderId="18" xfId="0" applyFont="1" applyFill="1" applyBorder="1" applyAlignment="1">
      <alignment horizontal="left" vertical="center"/>
    </xf>
    <xf numFmtId="0" fontId="17" fillId="0" borderId="10" xfId="0" applyFont="1" applyFill="1" applyBorder="1" applyAlignment="1" applyProtection="1">
      <alignment horizontal="center" vertical="top" wrapText="1" readingOrder="1"/>
      <protection locked="0"/>
    </xf>
    <xf numFmtId="0" fontId="93" fillId="33" borderId="16" xfId="0" applyFont="1" applyFill="1" applyBorder="1" applyAlignment="1">
      <alignment horizontal="center" vertical="center"/>
    </xf>
    <xf numFmtId="0" fontId="93" fillId="33" borderId="17" xfId="0" applyFont="1" applyFill="1" applyBorder="1" applyAlignment="1">
      <alignment horizontal="center" vertical="center"/>
    </xf>
    <xf numFmtId="0" fontId="93" fillId="33" borderId="18" xfId="0" applyFont="1" applyFill="1" applyBorder="1" applyAlignment="1">
      <alignment horizontal="center" vertical="center"/>
    </xf>
    <xf numFmtId="0" fontId="93" fillId="33" borderId="23" xfId="0" applyFont="1" applyFill="1" applyBorder="1" applyAlignment="1">
      <alignment horizontal="center" vertical="center"/>
    </xf>
    <xf numFmtId="0" fontId="93" fillId="33" borderId="21" xfId="0" applyFont="1" applyFill="1" applyBorder="1" applyAlignment="1">
      <alignment horizontal="center" vertical="center"/>
    </xf>
    <xf numFmtId="0" fontId="93" fillId="33" borderId="0" xfId="0" applyFont="1" applyFill="1" applyAlignment="1">
      <alignment horizontal="left" vertical="center" wrapText="1"/>
    </xf>
    <xf numFmtId="49" fontId="93" fillId="33" borderId="0" xfId="0" applyNumberFormat="1"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3" fillId="33" borderId="27" xfId="0" applyFont="1" applyFill="1" applyBorder="1" applyAlignment="1">
      <alignment horizontal="left" vertical="center" wrapText="1"/>
    </xf>
    <xf numFmtId="0" fontId="95" fillId="33" borderId="0" xfId="0" applyFont="1" applyFill="1" applyAlignment="1">
      <alignment horizontal="left" vertical="center" wrapText="1"/>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61" fillId="33" borderId="0" xfId="59" applyFont="1" applyFill="1" applyBorder="1" applyAlignment="1">
      <alignment horizontal="left" vertical="top" wrapText="1"/>
      <protection/>
    </xf>
    <xf numFmtId="0" fontId="61" fillId="33" borderId="11" xfId="59" applyFont="1" applyFill="1" applyBorder="1" applyAlignment="1">
      <alignment horizontal="center" vertical="distributed"/>
      <protection/>
    </xf>
    <xf numFmtId="0" fontId="61" fillId="33" borderId="27" xfId="59" applyFont="1" applyFill="1" applyBorder="1" applyAlignment="1">
      <alignment horizontal="center" vertical="distributed"/>
      <protection/>
    </xf>
    <xf numFmtId="0" fontId="61" fillId="33" borderId="12" xfId="59" applyFont="1" applyFill="1" applyBorder="1" applyAlignment="1">
      <alignment horizontal="center" vertical="distributed"/>
      <protection/>
    </xf>
    <xf numFmtId="0" fontId="61" fillId="33" borderId="24" xfId="59" applyFont="1" applyFill="1" applyBorder="1" applyAlignment="1">
      <alignment horizontal="center" vertical="distributed"/>
      <protection/>
    </xf>
    <xf numFmtId="0" fontId="61" fillId="33" borderId="0" xfId="59" applyFont="1" applyFill="1" applyBorder="1" applyAlignment="1">
      <alignment horizontal="center" vertical="distributed"/>
      <protection/>
    </xf>
    <xf numFmtId="0" fontId="61" fillId="33" borderId="32" xfId="59" applyFont="1" applyFill="1" applyBorder="1" applyAlignment="1">
      <alignment horizontal="center" vertical="distributed"/>
      <protection/>
    </xf>
    <xf numFmtId="0" fontId="61" fillId="33" borderId="13" xfId="59" applyFont="1" applyFill="1" applyBorder="1" applyAlignment="1">
      <alignment horizontal="center" vertical="distributed"/>
      <protection/>
    </xf>
    <xf numFmtId="0" fontId="61" fillId="33" borderId="22" xfId="59" applyFont="1" applyFill="1" applyBorder="1" applyAlignment="1">
      <alignment horizontal="center" vertical="distributed"/>
      <protection/>
    </xf>
    <xf numFmtId="0" fontId="61" fillId="33" borderId="14" xfId="59" applyFont="1" applyFill="1" applyBorder="1" applyAlignment="1">
      <alignment horizontal="center" vertical="distributed"/>
      <protection/>
    </xf>
    <xf numFmtId="0" fontId="61" fillId="33" borderId="10" xfId="59" applyFont="1" applyFill="1" applyBorder="1" applyAlignment="1">
      <alignment horizontal="center" vertical="center" wrapText="1"/>
      <protection/>
    </xf>
    <xf numFmtId="3" fontId="61" fillId="33" borderId="16" xfId="59" applyNumberFormat="1" applyFont="1" applyFill="1" applyBorder="1" applyAlignment="1">
      <alignment horizontal="center" vertical="center"/>
      <protection/>
    </xf>
    <xf numFmtId="3" fontId="61" fillId="33" borderId="17" xfId="59" applyNumberFormat="1" applyFont="1" applyFill="1" applyBorder="1" applyAlignment="1">
      <alignment horizontal="center" vertical="center"/>
      <protection/>
    </xf>
    <xf numFmtId="3" fontId="61" fillId="33" borderId="18" xfId="59" applyNumberFormat="1" applyFont="1" applyFill="1" applyBorder="1" applyAlignment="1">
      <alignment horizontal="center" vertical="center"/>
      <protection/>
    </xf>
    <xf numFmtId="3" fontId="61" fillId="33" borderId="11" xfId="59" applyNumberFormat="1" applyFont="1" applyFill="1" applyBorder="1" applyAlignment="1">
      <alignment horizontal="center" vertical="center"/>
      <protection/>
    </xf>
    <xf numFmtId="3" fontId="61" fillId="33" borderId="12" xfId="59" applyNumberFormat="1" applyFont="1" applyFill="1" applyBorder="1" applyAlignment="1">
      <alignment horizontal="center" vertical="center"/>
      <protection/>
    </xf>
    <xf numFmtId="0" fontId="62" fillId="33" borderId="0" xfId="59" applyFont="1" applyFill="1" applyAlignment="1">
      <alignment horizontal="justify" vertical="center"/>
      <protection/>
    </xf>
    <xf numFmtId="0" fontId="61" fillId="33" borderId="10" xfId="59" applyFont="1" applyFill="1" applyBorder="1" applyAlignment="1">
      <alignment horizontal="center" vertical="center"/>
      <protection/>
    </xf>
    <xf numFmtId="0" fontId="61" fillId="33" borderId="16" xfId="59" applyFont="1" applyFill="1" applyBorder="1" applyAlignment="1">
      <alignment horizontal="center" vertical="center"/>
      <protection/>
    </xf>
    <xf numFmtId="0" fontId="61" fillId="33" borderId="18" xfId="59" applyFont="1" applyFill="1" applyBorder="1" applyAlignment="1">
      <alignment horizontal="center" vertical="center"/>
      <protection/>
    </xf>
    <xf numFmtId="0" fontId="62" fillId="33" borderId="25" xfId="59" applyFont="1" applyFill="1" applyBorder="1" applyAlignment="1">
      <alignment horizontal="center" vertical="center" wrapText="1"/>
      <protection/>
    </xf>
    <xf numFmtId="0" fontId="62" fillId="33" borderId="21" xfId="59" applyFont="1" applyFill="1" applyBorder="1" applyAlignment="1">
      <alignment horizontal="center" vertical="center" wrapText="1"/>
      <protection/>
    </xf>
    <xf numFmtId="0" fontId="93"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4" fillId="33" borderId="10" xfId="0" applyFont="1" applyFill="1" applyBorder="1" applyAlignment="1">
      <alignment horizontal="center" vertical="center"/>
    </xf>
    <xf numFmtId="0" fontId="93" fillId="33" borderId="0" xfId="0" applyFont="1" applyFill="1" applyAlignment="1">
      <alignment horizontal="left" wrapText="1"/>
    </xf>
    <xf numFmtId="0" fontId="93" fillId="35" borderId="10" xfId="0" applyFont="1" applyFill="1" applyBorder="1" applyAlignment="1">
      <alignment horizontal="center" vertical="center" wrapText="1"/>
    </xf>
    <xf numFmtId="0" fontId="93" fillId="35" borderId="10" xfId="0" applyFont="1" applyFill="1" applyBorder="1" applyAlignment="1">
      <alignment horizontal="center" vertical="center"/>
    </xf>
    <xf numFmtId="0" fontId="67" fillId="33" borderId="0" xfId="0" applyFont="1" applyFill="1" applyAlignment="1">
      <alignment horizontal="left" vertical="top" wrapText="1"/>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1629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117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101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r\excel\FICHAS%20REGIONALES\Fichas%20Regionales%202.0\2019\10.-Octubre\Ma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_empleo 2020-dic-feb"/>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_1"/>
      <sheetName val="Pobreza"/>
      <sheetName val="Ambientales"/>
      <sheetName val="Hoja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Anual"/>
      <sheetName val="Ganadería y Riego"/>
      <sheetName val="Exportaciones"/>
      <sheetName val="Cultivos Información Censal"/>
      <sheetName val="División Político-Adminisrativa"/>
      <sheetName val="Autoridades"/>
      <sheetName val="Antecedentes so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4" customWidth="1"/>
    <col min="3" max="3" width="10.7109375" style="54" customWidth="1"/>
    <col min="4" max="6" width="11.421875" style="54" customWidth="1"/>
    <col min="7" max="7" width="11.140625" style="54" customWidth="1"/>
    <col min="8" max="8" width="12.00390625" style="54" customWidth="1"/>
    <col min="9" max="10" width="11.421875" style="54" customWidth="1"/>
    <col min="11" max="11" width="31.28125" style="54" customWidth="1"/>
    <col min="12" max="16384" width="11.421875" style="54" customWidth="1"/>
  </cols>
  <sheetData>
    <row r="1" spans="1:7" ht="15.75">
      <c r="A1" s="52"/>
      <c r="B1" s="53"/>
      <c r="C1" s="53"/>
      <c r="D1" s="53"/>
      <c r="E1" s="53"/>
      <c r="F1" s="53"/>
      <c r="G1" s="53"/>
    </row>
    <row r="2" spans="1:7" ht="15">
      <c r="A2" s="53"/>
      <c r="B2" s="53"/>
      <c r="C2" s="53"/>
      <c r="D2" s="53"/>
      <c r="E2" s="53"/>
      <c r="F2" s="53"/>
      <c r="G2" s="53"/>
    </row>
    <row r="3" spans="1:7" ht="15.75">
      <c r="A3" s="52"/>
      <c r="B3" s="53"/>
      <c r="C3" s="53"/>
      <c r="D3" s="53"/>
      <c r="E3" s="53"/>
      <c r="F3" s="53"/>
      <c r="G3" s="53"/>
    </row>
    <row r="4" spans="1:7" ht="15">
      <c r="A4" s="53"/>
      <c r="B4" s="53"/>
      <c r="C4" s="53"/>
      <c r="D4" s="55"/>
      <c r="E4" s="53"/>
      <c r="F4" s="53"/>
      <c r="G4" s="53"/>
    </row>
    <row r="5" spans="1:7" ht="15.75">
      <c r="A5" s="52"/>
      <c r="B5" s="53"/>
      <c r="C5" s="53"/>
      <c r="D5" s="56"/>
      <c r="E5" s="53"/>
      <c r="F5" s="53"/>
      <c r="G5" s="53"/>
    </row>
    <row r="6" spans="1:11" ht="15.75">
      <c r="A6" s="52"/>
      <c r="B6" s="53"/>
      <c r="C6" s="53"/>
      <c r="D6" s="53"/>
      <c r="E6" s="53"/>
      <c r="F6" s="53"/>
      <c r="G6" s="53"/>
      <c r="K6" s="220"/>
    </row>
    <row r="7" spans="1:11" ht="15.75">
      <c r="A7" s="52"/>
      <c r="B7" s="53"/>
      <c r="C7" s="53"/>
      <c r="D7" s="53"/>
      <c r="E7" s="53"/>
      <c r="F7" s="53"/>
      <c r="G7" s="53"/>
      <c r="K7" s="218"/>
    </row>
    <row r="8" spans="1:11" ht="15">
      <c r="A8" s="53"/>
      <c r="B8" s="53"/>
      <c r="C8" s="53"/>
      <c r="D8" s="55"/>
      <c r="E8" s="53"/>
      <c r="F8" s="53"/>
      <c r="G8" s="53"/>
      <c r="K8" s="218"/>
    </row>
    <row r="9" spans="1:11" ht="15.75">
      <c r="A9" s="57"/>
      <c r="B9" s="53"/>
      <c r="C9" s="53"/>
      <c r="D9" s="53"/>
      <c r="E9" s="53"/>
      <c r="F9" s="53"/>
      <c r="G9" s="53"/>
      <c r="K9" s="218"/>
    </row>
    <row r="10" spans="1:7" ht="15.75">
      <c r="A10" s="57"/>
      <c r="B10" s="53"/>
      <c r="C10" s="53"/>
      <c r="D10" s="53"/>
      <c r="E10" s="53"/>
      <c r="F10" s="53"/>
      <c r="G10" s="53"/>
    </row>
    <row r="11" spans="1:11" ht="15.75">
      <c r="A11" s="57"/>
      <c r="B11" s="53"/>
      <c r="C11" s="53"/>
      <c r="D11" s="53"/>
      <c r="E11" s="53"/>
      <c r="F11" s="53"/>
      <c r="G11" s="53"/>
      <c r="K11" s="219"/>
    </row>
    <row r="12" spans="1:7" ht="15.75">
      <c r="A12" s="57"/>
      <c r="B12" s="53"/>
      <c r="C12" s="53"/>
      <c r="D12" s="53"/>
      <c r="E12" s="53"/>
      <c r="F12" s="53"/>
      <c r="G12" s="53"/>
    </row>
    <row r="13" spans="1:7" ht="15.75">
      <c r="A13" s="52"/>
      <c r="B13" s="53"/>
      <c r="C13" s="53"/>
      <c r="D13" s="53"/>
      <c r="E13" s="53"/>
      <c r="F13" s="53"/>
      <c r="G13" s="53"/>
    </row>
    <row r="14" spans="1:8" ht="15.75">
      <c r="A14" s="99"/>
      <c r="B14" s="100"/>
      <c r="C14" s="100"/>
      <c r="D14" s="100"/>
      <c r="E14" s="100"/>
      <c r="F14" s="100"/>
      <c r="G14" s="100"/>
      <c r="H14" s="61"/>
    </row>
    <row r="15" spans="1:8" ht="15.75">
      <c r="A15" s="99"/>
      <c r="B15" s="100"/>
      <c r="C15" s="100"/>
      <c r="D15" s="100"/>
      <c r="E15" s="100"/>
      <c r="F15" s="100"/>
      <c r="G15" s="100"/>
      <c r="H15" s="61"/>
    </row>
    <row r="16" spans="1:8" ht="51" customHeight="1">
      <c r="A16" s="100"/>
      <c r="B16" s="100"/>
      <c r="C16" s="158" t="s">
        <v>14</v>
      </c>
      <c r="D16" s="158"/>
      <c r="E16" s="158"/>
      <c r="F16" s="101"/>
      <c r="G16" s="101"/>
      <c r="H16" s="101"/>
    </row>
    <row r="17" spans="1:8" ht="46.5" customHeight="1">
      <c r="A17" s="100"/>
      <c r="B17" s="100"/>
      <c r="C17" s="159" t="s">
        <v>99</v>
      </c>
      <c r="D17" s="101"/>
      <c r="E17" s="101"/>
      <c r="F17" s="101"/>
      <c r="G17" s="101"/>
      <c r="H17" s="101"/>
    </row>
    <row r="18" spans="1:8" ht="30">
      <c r="A18" s="100"/>
      <c r="B18" s="100"/>
      <c r="C18" s="160"/>
      <c r="D18" s="101"/>
      <c r="E18" s="101"/>
      <c r="F18" s="101"/>
      <c r="G18" s="101"/>
      <c r="H18" s="101"/>
    </row>
    <row r="19" spans="1:8" ht="15">
      <c r="A19" s="100"/>
      <c r="B19" s="100"/>
      <c r="C19" s="100"/>
      <c r="D19" s="100"/>
      <c r="E19" s="100"/>
      <c r="F19" s="100"/>
      <c r="G19" s="100"/>
      <c r="H19" s="61"/>
    </row>
    <row r="20" spans="1:8" ht="15">
      <c r="A20" s="100"/>
      <c r="B20" s="100"/>
      <c r="C20" s="361"/>
      <c r="D20" s="361"/>
      <c r="E20" s="361"/>
      <c r="F20" s="361"/>
      <c r="G20" s="361"/>
      <c r="H20" s="361"/>
    </row>
    <row r="21" spans="1:7" ht="15">
      <c r="A21" s="53"/>
      <c r="B21" s="53"/>
      <c r="C21" s="53"/>
      <c r="D21" s="53"/>
      <c r="E21" s="53"/>
      <c r="F21" s="53"/>
      <c r="G21" s="53"/>
    </row>
    <row r="22" spans="1:7" ht="15">
      <c r="A22" s="53"/>
      <c r="B22" s="53"/>
      <c r="C22" s="53"/>
      <c r="D22" s="53"/>
      <c r="E22" s="53"/>
      <c r="F22" s="53"/>
      <c r="G22" s="53"/>
    </row>
    <row r="23" spans="1:7" ht="15">
      <c r="A23" s="53"/>
      <c r="B23" s="53"/>
      <c r="C23" s="53"/>
      <c r="D23" s="53"/>
      <c r="E23" s="53"/>
      <c r="F23" s="53"/>
      <c r="G23" s="53"/>
    </row>
    <row r="24" spans="1:7" ht="15">
      <c r="A24" s="53"/>
      <c r="B24" s="53"/>
      <c r="C24" s="53"/>
      <c r="D24" s="53"/>
      <c r="E24" s="53"/>
      <c r="F24" s="53"/>
      <c r="G24" s="53"/>
    </row>
    <row r="25" spans="1:7" ht="15">
      <c r="A25" s="53"/>
      <c r="B25" s="53"/>
      <c r="C25" s="53"/>
      <c r="D25" s="53"/>
      <c r="E25" s="53"/>
      <c r="F25" s="53"/>
      <c r="G25" s="53"/>
    </row>
    <row r="26" spans="1:7" ht="15">
      <c r="A26" s="53"/>
      <c r="B26" s="53"/>
      <c r="C26" s="53"/>
      <c r="D26" s="53"/>
      <c r="E26" s="53"/>
      <c r="F26" s="53"/>
      <c r="G26" s="53"/>
    </row>
    <row r="27" spans="1:7" ht="15">
      <c r="A27" s="53"/>
      <c r="B27" s="53"/>
      <c r="C27" s="53"/>
      <c r="D27" s="53"/>
      <c r="E27" s="53"/>
      <c r="F27" s="53"/>
      <c r="G27" s="53"/>
    </row>
    <row r="28" spans="1:7" ht="15">
      <c r="A28" s="53"/>
      <c r="B28" s="53"/>
      <c r="C28" s="53"/>
      <c r="D28" s="53"/>
      <c r="E28" s="53"/>
      <c r="F28" s="53"/>
      <c r="G28" s="53"/>
    </row>
    <row r="29" spans="1:7" ht="15.75">
      <c r="A29" s="52"/>
      <c r="B29" s="53"/>
      <c r="C29" s="53"/>
      <c r="D29" s="53"/>
      <c r="E29" s="53"/>
      <c r="F29" s="53"/>
      <c r="G29" s="53"/>
    </row>
    <row r="30" spans="1:7" ht="15.75">
      <c r="A30" s="52"/>
      <c r="B30" s="53"/>
      <c r="C30" s="53"/>
      <c r="D30" s="55"/>
      <c r="E30" s="53"/>
      <c r="F30" s="53"/>
      <c r="G30" s="53"/>
    </row>
    <row r="31" spans="1:7" ht="15.75">
      <c r="A31" s="52"/>
      <c r="B31" s="53"/>
      <c r="C31" s="53"/>
      <c r="D31" s="58"/>
      <c r="E31" s="53"/>
      <c r="F31" s="53"/>
      <c r="G31" s="53"/>
    </row>
    <row r="32" spans="1:7" ht="15.75">
      <c r="A32" s="52"/>
      <c r="B32" s="53"/>
      <c r="C32" s="53"/>
      <c r="D32" s="53"/>
      <c r="E32" s="53"/>
      <c r="F32" s="53"/>
      <c r="G32" s="53"/>
    </row>
    <row r="33" spans="1:7" ht="15.75">
      <c r="A33" s="52"/>
      <c r="B33" s="53"/>
      <c r="C33" s="53"/>
      <c r="D33" s="53"/>
      <c r="E33" s="53"/>
      <c r="F33" s="53"/>
      <c r="G33" s="53"/>
    </row>
    <row r="34" spans="1:7" ht="15.75">
      <c r="A34" s="52"/>
      <c r="B34" s="53"/>
      <c r="C34" s="53"/>
      <c r="D34" s="53"/>
      <c r="E34" s="53"/>
      <c r="F34" s="53"/>
      <c r="G34" s="53"/>
    </row>
    <row r="35" spans="1:7" ht="15.75">
      <c r="A35" s="59"/>
      <c r="B35" s="53"/>
      <c r="C35" s="59"/>
      <c r="D35" s="60"/>
      <c r="E35" s="53"/>
      <c r="F35" s="53"/>
      <c r="G35" s="53"/>
    </row>
    <row r="36" spans="1:7" ht="15.75" customHeight="1">
      <c r="A36" s="52"/>
      <c r="E36" s="53"/>
      <c r="F36" s="53"/>
      <c r="G36" s="53"/>
    </row>
    <row r="37" spans="3:7" ht="15.75">
      <c r="C37" s="52"/>
      <c r="D37" s="20" t="s">
        <v>468</v>
      </c>
      <c r="E37" s="53"/>
      <c r="F37" s="53"/>
      <c r="G37" s="53"/>
    </row>
    <row r="40" spans="1:7" ht="24.75" customHeight="1">
      <c r="A40" s="362" t="s">
        <v>80</v>
      </c>
      <c r="B40" s="362"/>
      <c r="C40" s="362"/>
      <c r="D40" s="362"/>
      <c r="E40" s="362"/>
      <c r="F40" s="362"/>
      <c r="G40" s="362"/>
    </row>
    <row r="41" spans="1:13" ht="24.75" customHeight="1">
      <c r="A41" s="363"/>
      <c r="B41" s="363"/>
      <c r="C41" s="363"/>
      <c r="D41" s="363"/>
      <c r="E41" s="363"/>
      <c r="F41" s="363"/>
      <c r="G41" s="363"/>
      <c r="I41" s="61"/>
      <c r="J41" s="61"/>
      <c r="K41" s="61"/>
      <c r="L41" s="85"/>
      <c r="M41" s="61"/>
    </row>
    <row r="42" spans="1:13" ht="24.75" customHeight="1">
      <c r="A42" s="364" t="s">
        <v>100</v>
      </c>
      <c r="B42" s="365"/>
      <c r="C42" s="365"/>
      <c r="D42" s="365"/>
      <c r="E42" s="365"/>
      <c r="F42" s="366"/>
      <c r="G42" s="84" t="s">
        <v>81</v>
      </c>
      <c r="H42" s="61"/>
      <c r="I42" s="61"/>
      <c r="J42" s="355"/>
      <c r="K42" s="355"/>
      <c r="L42" s="355"/>
      <c r="M42" s="61"/>
    </row>
    <row r="43" spans="1:13" ht="18" customHeight="1">
      <c r="A43" s="62"/>
      <c r="B43" s="356" t="s">
        <v>94</v>
      </c>
      <c r="C43" s="356"/>
      <c r="D43" s="356"/>
      <c r="E43" s="356"/>
      <c r="F43" s="356"/>
      <c r="G43" s="103" t="s">
        <v>202</v>
      </c>
      <c r="I43" s="61"/>
      <c r="J43" s="86"/>
      <c r="K43" s="87"/>
      <c r="L43" s="88"/>
      <c r="M43" s="61"/>
    </row>
    <row r="44" spans="1:13" ht="18" customHeight="1">
      <c r="A44" s="63"/>
      <c r="B44" s="357" t="s">
        <v>93</v>
      </c>
      <c r="C44" s="357"/>
      <c r="D44" s="357"/>
      <c r="E44" s="357"/>
      <c r="F44" s="358"/>
      <c r="G44" s="104" t="s">
        <v>183</v>
      </c>
      <c r="I44" s="61"/>
      <c r="J44" s="86"/>
      <c r="K44" s="87"/>
      <c r="L44" s="88"/>
      <c r="M44" s="61"/>
    </row>
    <row r="45" spans="1:13" ht="18" customHeight="1">
      <c r="A45" s="63"/>
      <c r="B45" s="357" t="s">
        <v>426</v>
      </c>
      <c r="C45" s="357"/>
      <c r="D45" s="357"/>
      <c r="E45" s="357"/>
      <c r="F45" s="358"/>
      <c r="G45" s="104" t="s">
        <v>427</v>
      </c>
      <c r="I45" s="61"/>
      <c r="J45" s="86"/>
      <c r="K45" s="87"/>
      <c r="L45" s="88"/>
      <c r="M45" s="61"/>
    </row>
    <row r="46" spans="1:13" ht="18" customHeight="1">
      <c r="A46" s="63"/>
      <c r="B46" s="357" t="s">
        <v>89</v>
      </c>
      <c r="C46" s="357"/>
      <c r="D46" s="357"/>
      <c r="E46" s="357"/>
      <c r="F46" s="357"/>
      <c r="G46" s="104" t="s">
        <v>428</v>
      </c>
      <c r="I46" s="61"/>
      <c r="J46" s="86"/>
      <c r="K46" s="87"/>
      <c r="L46" s="88"/>
      <c r="M46" s="61"/>
    </row>
    <row r="47" spans="1:13" ht="18" customHeight="1">
      <c r="A47" s="63"/>
      <c r="B47" s="82" t="s">
        <v>90</v>
      </c>
      <c r="C47" s="82"/>
      <c r="D47" s="82"/>
      <c r="E47" s="82"/>
      <c r="F47" s="83"/>
      <c r="G47" s="102" t="s">
        <v>428</v>
      </c>
      <c r="I47" s="61"/>
      <c r="J47" s="86"/>
      <c r="K47" s="87"/>
      <c r="L47" s="88"/>
      <c r="M47" s="61"/>
    </row>
    <row r="48" spans="1:13" ht="18" customHeight="1">
      <c r="A48" s="63"/>
      <c r="B48" s="82" t="s">
        <v>96</v>
      </c>
      <c r="C48" s="82"/>
      <c r="D48" s="82"/>
      <c r="E48" s="82"/>
      <c r="F48" s="83"/>
      <c r="G48" s="102" t="s">
        <v>429</v>
      </c>
      <c r="I48" s="61"/>
      <c r="J48" s="86"/>
      <c r="K48" s="87"/>
      <c r="L48" s="88"/>
      <c r="M48" s="61"/>
    </row>
    <row r="49" spans="1:13" ht="18" customHeight="1">
      <c r="A49" s="63"/>
      <c r="B49" s="82" t="s">
        <v>97</v>
      </c>
      <c r="C49" s="82"/>
      <c r="D49" s="82"/>
      <c r="E49" s="82"/>
      <c r="F49" s="83"/>
      <c r="G49" s="102" t="s">
        <v>430</v>
      </c>
      <c r="I49" s="61"/>
      <c r="J49" s="86"/>
      <c r="K49" s="87"/>
      <c r="L49" s="88"/>
      <c r="M49" s="61"/>
    </row>
    <row r="50" spans="1:13" ht="18" customHeight="1">
      <c r="A50" s="63"/>
      <c r="B50" s="82" t="s">
        <v>98</v>
      </c>
      <c r="C50" s="82"/>
      <c r="D50" s="82"/>
      <c r="E50" s="82"/>
      <c r="F50" s="83"/>
      <c r="G50" s="102" t="s">
        <v>203</v>
      </c>
      <c r="I50" s="61"/>
      <c r="J50" s="86"/>
      <c r="K50" s="87"/>
      <c r="L50" s="88"/>
      <c r="M50" s="61"/>
    </row>
    <row r="51" spans="1:13" ht="18" customHeight="1">
      <c r="A51" s="63"/>
      <c r="B51" s="82" t="s">
        <v>95</v>
      </c>
      <c r="C51" s="82"/>
      <c r="D51" s="82"/>
      <c r="E51" s="82"/>
      <c r="F51" s="83"/>
      <c r="G51" s="102" t="s">
        <v>215</v>
      </c>
      <c r="I51" s="61"/>
      <c r="J51" s="86"/>
      <c r="K51" s="87"/>
      <c r="L51" s="88"/>
      <c r="M51" s="61"/>
    </row>
    <row r="52" spans="1:13" ht="18" customHeight="1">
      <c r="A52" s="63"/>
      <c r="B52" s="82" t="s">
        <v>91</v>
      </c>
      <c r="C52" s="82"/>
      <c r="D52" s="82"/>
      <c r="E52" s="82"/>
      <c r="F52" s="83"/>
      <c r="G52" s="102" t="s">
        <v>263</v>
      </c>
      <c r="I52" s="61"/>
      <c r="J52" s="86"/>
      <c r="K52" s="87"/>
      <c r="L52" s="88"/>
      <c r="M52" s="61"/>
    </row>
    <row r="53" spans="1:13" ht="18" customHeight="1">
      <c r="A53" s="63"/>
      <c r="B53" s="82" t="s">
        <v>92</v>
      </c>
      <c r="C53" s="82"/>
      <c r="D53" s="82"/>
      <c r="E53" s="82"/>
      <c r="F53" s="83"/>
      <c r="G53" s="102" t="s">
        <v>431</v>
      </c>
      <c r="I53" s="61"/>
      <c r="J53" s="86"/>
      <c r="K53" s="87"/>
      <c r="L53" s="88"/>
      <c r="M53" s="61"/>
    </row>
    <row r="54" ht="18" customHeight="1"/>
    <row r="55" ht="18" customHeight="1"/>
    <row r="56" ht="18" customHeight="1"/>
    <row r="57" spans="1:13" ht="15" customHeight="1">
      <c r="A57" s="64"/>
      <c r="B57" s="65"/>
      <c r="C57" s="66"/>
      <c r="D57" s="66"/>
      <c r="E57" s="66"/>
      <c r="F57" s="66"/>
      <c r="G57" s="67"/>
      <c r="I57" s="61"/>
      <c r="J57" s="61"/>
      <c r="K57" s="61"/>
      <c r="L57" s="89"/>
      <c r="M57" s="61"/>
    </row>
    <row r="58" spans="1:13" ht="15" customHeight="1">
      <c r="A58" s="359" t="s">
        <v>216</v>
      </c>
      <c r="B58" s="359"/>
      <c r="C58" s="359"/>
      <c r="D58" s="359"/>
      <c r="E58" s="359"/>
      <c r="F58" s="359"/>
      <c r="G58" s="359"/>
      <c r="H58" s="359"/>
      <c r="I58" s="61"/>
      <c r="J58" s="61"/>
      <c r="K58" s="61"/>
      <c r="L58" s="89"/>
      <c r="M58" s="61"/>
    </row>
    <row r="59" spans="1:13" ht="15" customHeight="1">
      <c r="A59" s="64"/>
      <c r="B59" s="65"/>
      <c r="C59" s="66"/>
      <c r="D59" s="55"/>
      <c r="E59" s="66"/>
      <c r="F59" s="66"/>
      <c r="G59" s="67"/>
      <c r="I59" s="61"/>
      <c r="J59" s="61"/>
      <c r="K59" s="61"/>
      <c r="L59" s="89"/>
      <c r="M59" s="61"/>
    </row>
    <row r="60" spans="1:7" ht="15" customHeight="1">
      <c r="A60" s="68"/>
      <c r="B60" s="69"/>
      <c r="C60" s="70"/>
      <c r="D60" s="70"/>
      <c r="E60" s="70"/>
      <c r="F60" s="70"/>
      <c r="G60" s="71"/>
    </row>
    <row r="61" spans="1:8" ht="15" customHeight="1">
      <c r="A61" s="360" t="s">
        <v>82</v>
      </c>
      <c r="B61" s="360"/>
      <c r="C61" s="360"/>
      <c r="D61" s="360"/>
      <c r="E61" s="360"/>
      <c r="F61" s="360"/>
      <c r="G61" s="360"/>
      <c r="H61" s="360"/>
    </row>
    <row r="62" spans="1:8" ht="15" customHeight="1">
      <c r="A62" s="360" t="s">
        <v>83</v>
      </c>
      <c r="B62" s="360"/>
      <c r="C62" s="360"/>
      <c r="D62" s="360"/>
      <c r="E62" s="360"/>
      <c r="F62" s="360"/>
      <c r="G62" s="360"/>
      <c r="H62" s="360"/>
    </row>
    <row r="63" spans="1:7" ht="15" customHeight="1">
      <c r="A63" s="76"/>
      <c r="B63" s="70"/>
      <c r="C63" s="70"/>
      <c r="D63" s="70"/>
      <c r="E63" s="70"/>
      <c r="F63" s="70"/>
      <c r="G63" s="71"/>
    </row>
    <row r="64" spans="1:7" ht="15" customHeight="1">
      <c r="A64" s="76"/>
      <c r="B64" s="70"/>
      <c r="C64" s="70"/>
      <c r="D64" s="70"/>
      <c r="E64" s="70"/>
      <c r="F64" s="70"/>
      <c r="G64" s="71"/>
    </row>
    <row r="65" spans="1:7" ht="15" customHeight="1">
      <c r="A65" s="68"/>
      <c r="B65" s="72"/>
      <c r="C65" s="70"/>
      <c r="D65" s="70"/>
      <c r="E65" s="70"/>
      <c r="F65" s="70"/>
      <c r="G65" s="71"/>
    </row>
    <row r="66" spans="1:8" ht="15" customHeight="1">
      <c r="A66" s="369" t="s">
        <v>302</v>
      </c>
      <c r="B66" s="369"/>
      <c r="C66" s="369"/>
      <c r="D66" s="369"/>
      <c r="E66" s="369"/>
      <c r="F66" s="369"/>
      <c r="G66" s="369"/>
      <c r="H66" s="369"/>
    </row>
    <row r="67" spans="1:8" ht="15" customHeight="1">
      <c r="A67" s="360" t="s">
        <v>303</v>
      </c>
      <c r="B67" s="360"/>
      <c r="C67" s="360"/>
      <c r="D67" s="360"/>
      <c r="E67" s="360"/>
      <c r="F67" s="360"/>
      <c r="G67" s="360"/>
      <c r="H67" s="360"/>
    </row>
    <row r="68" spans="1:7" ht="15" customHeight="1">
      <c r="A68" s="68"/>
      <c r="B68" s="72"/>
      <c r="C68" s="70"/>
      <c r="D68" s="77"/>
      <c r="E68" s="70"/>
      <c r="F68" s="70"/>
      <c r="G68" s="71"/>
    </row>
    <row r="69" spans="1:7" ht="15" customHeight="1">
      <c r="A69" s="68"/>
      <c r="B69" s="72"/>
      <c r="C69" s="70"/>
      <c r="D69" s="77"/>
      <c r="E69" s="70"/>
      <c r="F69" s="70"/>
      <c r="G69" s="71"/>
    </row>
    <row r="70" spans="1:7" ht="15" customHeight="1">
      <c r="A70" s="68"/>
      <c r="B70" s="72"/>
      <c r="C70" s="70"/>
      <c r="D70" s="77"/>
      <c r="E70" s="70"/>
      <c r="F70" s="70"/>
      <c r="G70" s="71"/>
    </row>
    <row r="71" spans="1:8" ht="15" customHeight="1">
      <c r="A71" s="359" t="s">
        <v>84</v>
      </c>
      <c r="B71" s="359"/>
      <c r="C71" s="359"/>
      <c r="D71" s="359"/>
      <c r="E71" s="359"/>
      <c r="F71" s="359"/>
      <c r="G71" s="359"/>
      <c r="H71" s="359"/>
    </row>
    <row r="78" spans="1:7" ht="15" customHeight="1">
      <c r="A78" s="68"/>
      <c r="B78" s="72"/>
      <c r="C78" s="70"/>
      <c r="D78" s="70"/>
      <c r="E78" s="70"/>
      <c r="F78" s="70"/>
      <c r="G78" s="71"/>
    </row>
    <row r="79" spans="1:7" ht="15" customHeight="1">
      <c r="A79" s="68"/>
      <c r="B79" s="72"/>
      <c r="C79" s="70"/>
      <c r="D79" s="70"/>
      <c r="E79" s="70"/>
      <c r="F79" s="70"/>
      <c r="G79" s="71"/>
    </row>
    <row r="80" spans="1:7" ht="15" customHeight="1">
      <c r="A80" s="78"/>
      <c r="B80" s="78"/>
      <c r="C80" s="78"/>
      <c r="D80" s="70"/>
      <c r="E80" s="70"/>
      <c r="F80" s="70"/>
      <c r="G80" s="71"/>
    </row>
    <row r="81" spans="1:7" ht="12.75" customHeight="1">
      <c r="A81" s="79" t="s">
        <v>85</v>
      </c>
      <c r="C81" s="61"/>
      <c r="D81" s="78"/>
      <c r="E81" s="78"/>
      <c r="F81" s="78"/>
      <c r="G81" s="78"/>
    </row>
    <row r="82" spans="1:7" ht="10.5" customHeight="1">
      <c r="A82" s="79" t="s">
        <v>86</v>
      </c>
      <c r="C82" s="61"/>
      <c r="D82" s="61"/>
      <c r="E82" s="61"/>
      <c r="F82" s="61"/>
      <c r="G82" s="61"/>
    </row>
    <row r="83" spans="1:7" ht="10.5" customHeight="1">
      <c r="A83" s="79" t="s">
        <v>87</v>
      </c>
      <c r="C83" s="61"/>
      <c r="D83" s="61"/>
      <c r="E83" s="61"/>
      <c r="F83" s="61"/>
      <c r="G83" s="61"/>
    </row>
    <row r="84" spans="1:7" ht="10.5" customHeight="1">
      <c r="A84" s="80" t="s">
        <v>88</v>
      </c>
      <c r="B84" s="81"/>
      <c r="C84" s="61"/>
      <c r="D84" s="61"/>
      <c r="E84" s="61"/>
      <c r="F84" s="61"/>
      <c r="G84" s="61"/>
    </row>
    <row r="85" ht="10.5" customHeight="1"/>
    <row r="86" spans="1:7" ht="10.5" customHeight="1">
      <c r="A86" s="79"/>
      <c r="C86" s="61"/>
      <c r="D86" s="61"/>
      <c r="E86" s="61"/>
      <c r="F86" s="61"/>
      <c r="G86" s="61"/>
    </row>
    <row r="87" spans="1:7" ht="10.5" customHeight="1">
      <c r="A87" s="79"/>
      <c r="C87" s="61"/>
      <c r="D87" s="61"/>
      <c r="E87" s="61"/>
      <c r="F87" s="61"/>
      <c r="G87" s="61"/>
    </row>
    <row r="88" spans="1:7" ht="10.5" customHeight="1">
      <c r="A88" s="80"/>
      <c r="B88" s="81"/>
      <c r="C88" s="61"/>
      <c r="D88" s="61"/>
      <c r="E88" s="61"/>
      <c r="F88" s="61"/>
      <c r="G88" s="61"/>
    </row>
    <row r="89" ht="10.5" customHeight="1"/>
    <row r="90" ht="10.5" customHeight="1"/>
    <row r="91" spans="1:7" ht="15">
      <c r="A91" s="367"/>
      <c r="B91" s="367"/>
      <c r="C91" s="367"/>
      <c r="D91" s="367"/>
      <c r="E91" s="367"/>
      <c r="F91" s="367"/>
      <c r="G91" s="367"/>
    </row>
    <row r="92" spans="1:7" ht="19.5">
      <c r="A92" s="74"/>
      <c r="B92" s="74"/>
      <c r="C92" s="90"/>
      <c r="D92" s="74"/>
      <c r="E92" s="74"/>
      <c r="F92" s="74"/>
      <c r="G92" s="74"/>
    </row>
    <row r="93" spans="1:8" ht="19.5">
      <c r="A93" s="76"/>
      <c r="B93" s="91"/>
      <c r="C93" s="90"/>
      <c r="D93" s="91"/>
      <c r="E93" s="91"/>
      <c r="F93" s="91"/>
      <c r="G93" s="92"/>
      <c r="H93" s="61"/>
    </row>
    <row r="94" spans="1:7" ht="15.75">
      <c r="A94" s="70"/>
      <c r="B94" s="70"/>
      <c r="C94" s="52"/>
      <c r="D94" s="70"/>
      <c r="E94" s="70"/>
      <c r="F94" s="70"/>
      <c r="G94" s="93"/>
    </row>
    <row r="95" spans="1:7" ht="15.75">
      <c r="A95" s="73"/>
      <c r="B95" s="78"/>
      <c r="C95" s="94"/>
      <c r="D95" s="74"/>
      <c r="E95" s="74"/>
      <c r="F95" s="74"/>
      <c r="G95" s="95"/>
    </row>
    <row r="96" spans="1:7" ht="15.75">
      <c r="A96" s="73"/>
      <c r="B96" s="78"/>
      <c r="C96" s="94"/>
      <c r="D96" s="74"/>
      <c r="E96" s="74"/>
      <c r="F96" s="74"/>
      <c r="G96" s="95"/>
    </row>
    <row r="97" spans="1:7" ht="15">
      <c r="A97" s="73"/>
      <c r="B97" s="78"/>
      <c r="C97" s="74"/>
      <c r="D97" s="74"/>
      <c r="E97" s="74"/>
      <c r="F97" s="74"/>
      <c r="G97" s="95"/>
    </row>
    <row r="98" spans="1:7" ht="15">
      <c r="A98" s="73"/>
      <c r="B98" s="78"/>
      <c r="C98" s="74"/>
      <c r="D98" s="74"/>
      <c r="E98" s="74"/>
      <c r="F98" s="74"/>
      <c r="G98" s="95"/>
    </row>
    <row r="99" spans="1:7" ht="15">
      <c r="A99" s="73"/>
      <c r="B99" s="78"/>
      <c r="C99" s="74"/>
      <c r="D99" s="74"/>
      <c r="E99" s="74"/>
      <c r="F99" s="74"/>
      <c r="G99" s="95"/>
    </row>
    <row r="100" spans="1:7" ht="15">
      <c r="A100" s="73"/>
      <c r="B100" s="78"/>
      <c r="C100" s="74"/>
      <c r="D100" s="74"/>
      <c r="E100" s="74"/>
      <c r="F100" s="74"/>
      <c r="G100" s="95"/>
    </row>
    <row r="101" spans="1:7" ht="15">
      <c r="A101" s="73"/>
      <c r="B101" s="78"/>
      <c r="C101" s="74"/>
      <c r="D101" s="74"/>
      <c r="E101" s="74"/>
      <c r="F101" s="74"/>
      <c r="G101" s="95"/>
    </row>
    <row r="102" spans="1:7" ht="15">
      <c r="A102" s="73"/>
      <c r="B102" s="78"/>
      <c r="C102" s="74"/>
      <c r="D102" s="74"/>
      <c r="E102" s="74"/>
      <c r="F102" s="74"/>
      <c r="G102" s="95"/>
    </row>
    <row r="103" spans="1:7" ht="15">
      <c r="A103" s="73"/>
      <c r="B103" s="78"/>
      <c r="C103" s="74"/>
      <c r="D103" s="74"/>
      <c r="E103" s="74"/>
      <c r="F103" s="74"/>
      <c r="G103" s="95"/>
    </row>
    <row r="104" spans="1:7" ht="15">
      <c r="A104" s="73"/>
      <c r="B104" s="78"/>
      <c r="C104" s="78"/>
      <c r="D104" s="78"/>
      <c r="E104" s="74"/>
      <c r="F104" s="74"/>
      <c r="G104" s="95"/>
    </row>
    <row r="105" spans="1:7" ht="15">
      <c r="A105" s="73"/>
      <c r="B105" s="78"/>
      <c r="C105" s="74"/>
      <c r="D105" s="74"/>
      <c r="E105" s="74"/>
      <c r="F105" s="74"/>
      <c r="G105" s="95"/>
    </row>
    <row r="106" spans="1:7" ht="15">
      <c r="A106" s="73"/>
      <c r="B106" s="78"/>
      <c r="C106" s="74"/>
      <c r="D106" s="74"/>
      <c r="E106" s="74"/>
      <c r="F106" s="74"/>
      <c r="G106" s="95"/>
    </row>
    <row r="107" spans="1:7" ht="15">
      <c r="A107" s="73"/>
      <c r="B107" s="78"/>
      <c r="C107" s="74"/>
      <c r="D107" s="74"/>
      <c r="E107" s="74"/>
      <c r="F107" s="74"/>
      <c r="G107" s="95"/>
    </row>
    <row r="108" spans="1:7" ht="15">
      <c r="A108" s="73"/>
      <c r="B108" s="78"/>
      <c r="C108" s="74"/>
      <c r="D108" s="74"/>
      <c r="E108" s="74"/>
      <c r="F108" s="74"/>
      <c r="G108" s="95"/>
    </row>
    <row r="109" spans="1:7" ht="15">
      <c r="A109" s="73"/>
      <c r="B109" s="78"/>
      <c r="C109" s="74"/>
      <c r="D109" s="74"/>
      <c r="E109" s="74"/>
      <c r="F109" s="74"/>
      <c r="G109" s="95"/>
    </row>
    <row r="110" spans="1:7" ht="15">
      <c r="A110" s="73"/>
      <c r="B110" s="78"/>
      <c r="C110" s="74"/>
      <c r="D110" s="74"/>
      <c r="E110" s="74"/>
      <c r="F110" s="74"/>
      <c r="G110" s="95"/>
    </row>
    <row r="111" spans="1:7" ht="15">
      <c r="A111" s="73"/>
      <c r="B111" s="78"/>
      <c r="C111" s="74"/>
      <c r="D111" s="74"/>
      <c r="E111" s="74"/>
      <c r="F111" s="74"/>
      <c r="G111" s="95"/>
    </row>
    <row r="112" spans="1:7" ht="15">
      <c r="A112" s="73"/>
      <c r="B112" s="78"/>
      <c r="C112" s="74"/>
      <c r="D112" s="74"/>
      <c r="E112" s="74"/>
      <c r="F112" s="74"/>
      <c r="G112" s="95"/>
    </row>
    <row r="113" spans="1:7" ht="15">
      <c r="A113" s="73"/>
      <c r="B113" s="78"/>
      <c r="C113" s="74"/>
      <c r="D113" s="74"/>
      <c r="E113" s="74"/>
      <c r="F113" s="74"/>
      <c r="G113" s="95"/>
    </row>
    <row r="114" spans="1:7" ht="15" customHeight="1">
      <c r="A114" s="73"/>
      <c r="B114" s="74"/>
      <c r="C114" s="74"/>
      <c r="D114" s="74"/>
      <c r="E114" s="74"/>
      <c r="F114" s="74"/>
      <c r="G114" s="75"/>
    </row>
    <row r="115" spans="1:9" ht="15">
      <c r="A115" s="76"/>
      <c r="B115" s="91"/>
      <c r="C115" s="91"/>
      <c r="D115" s="91"/>
      <c r="E115" s="91"/>
      <c r="F115" s="91"/>
      <c r="G115" s="92"/>
      <c r="H115" s="61"/>
      <c r="I115" s="61"/>
    </row>
    <row r="116" spans="1:7" ht="15">
      <c r="A116" s="76"/>
      <c r="B116" s="70"/>
      <c r="C116" s="70"/>
      <c r="D116" s="70"/>
      <c r="E116" s="70"/>
      <c r="F116" s="70"/>
      <c r="G116" s="71"/>
    </row>
    <row r="117" spans="1:7" ht="15">
      <c r="A117" s="73"/>
      <c r="B117" s="78"/>
      <c r="C117" s="74"/>
      <c r="D117" s="74"/>
      <c r="E117" s="74"/>
      <c r="F117" s="74"/>
      <c r="G117" s="95"/>
    </row>
    <row r="118" spans="1:7" ht="15">
      <c r="A118" s="73"/>
      <c r="B118" s="78"/>
      <c r="C118" s="74"/>
      <c r="D118" s="74"/>
      <c r="E118" s="74"/>
      <c r="F118" s="74"/>
      <c r="G118" s="95"/>
    </row>
    <row r="119" spans="1:7" ht="15">
      <c r="A119" s="73"/>
      <c r="B119" s="78"/>
      <c r="C119" s="74"/>
      <c r="D119" s="74"/>
      <c r="E119" s="74"/>
      <c r="F119" s="74"/>
      <c r="G119" s="95"/>
    </row>
    <row r="120" spans="1:7" ht="15">
      <c r="A120" s="73"/>
      <c r="B120" s="78"/>
      <c r="C120" s="74"/>
      <c r="D120" s="74"/>
      <c r="E120" s="74"/>
      <c r="F120" s="74"/>
      <c r="G120" s="95"/>
    </row>
    <row r="121" spans="1:7" ht="15">
      <c r="A121" s="73"/>
      <c r="B121" s="78"/>
      <c r="C121" s="74"/>
      <c r="D121" s="74"/>
      <c r="E121" s="74"/>
      <c r="F121" s="74"/>
      <c r="G121" s="95"/>
    </row>
    <row r="122" spans="1:7" ht="15">
      <c r="A122" s="73"/>
      <c r="B122" s="78"/>
      <c r="C122" s="74"/>
      <c r="D122" s="74"/>
      <c r="E122" s="74"/>
      <c r="F122" s="74"/>
      <c r="G122" s="95"/>
    </row>
    <row r="123" spans="1:7" ht="15">
      <c r="A123" s="73"/>
      <c r="B123" s="78"/>
      <c r="C123" s="74"/>
      <c r="D123" s="74"/>
      <c r="E123" s="74"/>
      <c r="F123" s="74"/>
      <c r="G123" s="95"/>
    </row>
    <row r="124" spans="1:7" ht="15">
      <c r="A124" s="73"/>
      <c r="B124" s="78"/>
      <c r="C124" s="74"/>
      <c r="D124" s="74"/>
      <c r="E124" s="74"/>
      <c r="F124" s="74"/>
      <c r="G124" s="95"/>
    </row>
    <row r="125" spans="1:7" ht="15">
      <c r="A125" s="73"/>
      <c r="B125" s="78"/>
      <c r="C125" s="74"/>
      <c r="D125" s="74"/>
      <c r="E125" s="74"/>
      <c r="F125" s="74"/>
      <c r="G125" s="95"/>
    </row>
    <row r="126" spans="1:7" ht="15">
      <c r="A126" s="73"/>
      <c r="B126" s="78"/>
      <c r="C126" s="74"/>
      <c r="D126" s="74"/>
      <c r="E126" s="74"/>
      <c r="F126" s="74"/>
      <c r="G126" s="95"/>
    </row>
    <row r="127" spans="1:7" ht="15">
      <c r="A127" s="73"/>
      <c r="B127" s="78"/>
      <c r="C127" s="74"/>
      <c r="D127" s="74"/>
      <c r="E127" s="74"/>
      <c r="F127" s="74"/>
      <c r="G127" s="95"/>
    </row>
    <row r="128" spans="1:9" ht="15">
      <c r="A128" s="73"/>
      <c r="B128" s="96"/>
      <c r="C128" s="74"/>
      <c r="D128" s="74"/>
      <c r="E128" s="74"/>
      <c r="F128" s="74"/>
      <c r="G128" s="95"/>
      <c r="H128" s="61"/>
      <c r="I128" s="61"/>
    </row>
    <row r="129" spans="1:9" ht="15">
      <c r="A129" s="368"/>
      <c r="B129" s="368"/>
      <c r="C129" s="368"/>
      <c r="D129" s="368"/>
      <c r="E129" s="368"/>
      <c r="F129" s="368"/>
      <c r="G129" s="368"/>
      <c r="H129" s="61"/>
      <c r="I129" s="61"/>
    </row>
    <row r="130" spans="1:7" ht="15">
      <c r="A130" s="97"/>
      <c r="B130" s="97"/>
      <c r="C130" s="97"/>
      <c r="D130" s="97"/>
      <c r="E130" s="97"/>
      <c r="F130" s="97"/>
      <c r="G130" s="97"/>
    </row>
    <row r="131" spans="1:7" ht="15">
      <c r="A131" s="98"/>
      <c r="B131" s="98"/>
      <c r="C131" s="98"/>
      <c r="D131" s="98"/>
      <c r="E131" s="98"/>
      <c r="F131" s="98"/>
      <c r="G131" s="98"/>
    </row>
    <row r="132" spans="4:7" ht="15">
      <c r="D132" s="78"/>
      <c r="E132" s="78"/>
      <c r="F132" s="78"/>
      <c r="G132" s="78"/>
    </row>
    <row r="133" spans="4:7" ht="10.5" customHeight="1">
      <c r="D133" s="61"/>
      <c r="E133" s="61"/>
      <c r="F133" s="61"/>
      <c r="G133" s="61"/>
    </row>
    <row r="134" spans="4:7" ht="10.5" customHeight="1">
      <c r="D134" s="61"/>
      <c r="E134" s="61"/>
      <c r="F134" s="61"/>
      <c r="G134" s="61"/>
    </row>
    <row r="135" spans="4:7" ht="10.5" customHeight="1">
      <c r="D135" s="61"/>
      <c r="E135" s="61"/>
      <c r="F135" s="61"/>
      <c r="G135" s="61"/>
    </row>
    <row r="136" spans="4:7" ht="10.5" customHeight="1">
      <c r="D136" s="61"/>
      <c r="E136" s="61"/>
      <c r="F136" s="61"/>
      <c r="G136" s="61"/>
    </row>
    <row r="137" ht="10.5" customHeight="1"/>
  </sheetData>
  <sheetProtection/>
  <mergeCells count="16">
    <mergeCell ref="A71:H71"/>
    <mergeCell ref="C20:H20"/>
    <mergeCell ref="A40:G41"/>
    <mergeCell ref="A42:F42"/>
    <mergeCell ref="A91:G91"/>
    <mergeCell ref="A129:G129"/>
    <mergeCell ref="A62:H62"/>
    <mergeCell ref="A66:H66"/>
    <mergeCell ref="A67:H67"/>
    <mergeCell ref="B45:F45"/>
    <mergeCell ref="J42:L42"/>
    <mergeCell ref="B43:F43"/>
    <mergeCell ref="B46:F46"/>
    <mergeCell ref="B44:F44"/>
    <mergeCell ref="A58:H58"/>
    <mergeCell ref="A61:H61"/>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6"/>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52</v>
      </c>
    </row>
    <row r="2" ht="15.75" customHeight="1">
      <c r="A2" s="1"/>
    </row>
    <row r="3" ht="15.75" customHeight="1"/>
    <row r="4" spans="1:5" ht="21" customHeight="1">
      <c r="A4" s="458" t="s">
        <v>147</v>
      </c>
      <c r="B4" s="458"/>
      <c r="D4" s="457" t="s">
        <v>154</v>
      </c>
      <c r="E4" s="457"/>
    </row>
    <row r="5" spans="1:5" ht="15.75" customHeight="1">
      <c r="A5" s="377" t="s">
        <v>53</v>
      </c>
      <c r="B5" s="377"/>
      <c r="D5" s="377" t="s">
        <v>53</v>
      </c>
      <c r="E5" s="377"/>
    </row>
    <row r="6" spans="1:5" ht="15.75" customHeight="1">
      <c r="A6" s="455" t="s">
        <v>135</v>
      </c>
      <c r="B6" s="455"/>
      <c r="D6" s="455" t="s">
        <v>122</v>
      </c>
      <c r="E6" s="455"/>
    </row>
    <row r="7" spans="1:5" ht="15.75" customHeight="1">
      <c r="A7" s="455" t="s">
        <v>136</v>
      </c>
      <c r="B7" s="455"/>
      <c r="D7" s="455" t="s">
        <v>148</v>
      </c>
      <c r="E7" s="455"/>
    </row>
    <row r="8" spans="1:5" ht="15.75" customHeight="1">
      <c r="A8" s="455" t="s">
        <v>137</v>
      </c>
      <c r="B8" s="455"/>
      <c r="D8" s="455" t="s">
        <v>149</v>
      </c>
      <c r="E8" s="455"/>
    </row>
    <row r="9" spans="1:5" ht="15.75" customHeight="1">
      <c r="A9" s="455" t="s">
        <v>138</v>
      </c>
      <c r="B9" s="455"/>
      <c r="D9" s="455" t="s">
        <v>150</v>
      </c>
      <c r="E9" s="455"/>
    </row>
    <row r="10" spans="1:5" ht="15.75" customHeight="1">
      <c r="A10" s="455" t="s">
        <v>139</v>
      </c>
      <c r="B10" s="455"/>
      <c r="D10" s="455" t="s">
        <v>151</v>
      </c>
      <c r="E10" s="455"/>
    </row>
    <row r="11" spans="1:5" ht="15.75" customHeight="1">
      <c r="A11" s="455" t="s">
        <v>140</v>
      </c>
      <c r="B11" s="455"/>
      <c r="D11" s="455" t="s">
        <v>152</v>
      </c>
      <c r="E11" s="455"/>
    </row>
    <row r="12" spans="1:5" ht="15.75" customHeight="1">
      <c r="A12" s="455" t="s">
        <v>141</v>
      </c>
      <c r="B12" s="455"/>
      <c r="D12" s="455" t="s">
        <v>153</v>
      </c>
      <c r="E12" s="455"/>
    </row>
    <row r="13" spans="1:2" ht="15.75" customHeight="1">
      <c r="A13" s="455" t="s">
        <v>142</v>
      </c>
      <c r="B13" s="455"/>
    </row>
    <row r="14" spans="1:2" ht="15.75" customHeight="1">
      <c r="A14" s="455" t="s">
        <v>143</v>
      </c>
      <c r="B14" s="455"/>
    </row>
    <row r="15" spans="1:2" ht="15.75" customHeight="1">
      <c r="A15" s="455" t="s">
        <v>144</v>
      </c>
      <c r="B15" s="455"/>
    </row>
    <row r="16" spans="1:2" ht="15.75" customHeight="1">
      <c r="A16" s="455" t="s">
        <v>145</v>
      </c>
      <c r="B16" s="455"/>
    </row>
    <row r="17" spans="1:2" ht="15.75" customHeight="1">
      <c r="A17" s="455" t="s">
        <v>146</v>
      </c>
      <c r="B17" s="455"/>
    </row>
    <row r="18" spans="1:2" ht="15.75" customHeight="1">
      <c r="A18" s="455" t="s">
        <v>165</v>
      </c>
      <c r="B18" s="455"/>
    </row>
    <row r="19" spans="1:2" ht="15.75" customHeight="1">
      <c r="A19" s="455" t="s">
        <v>205</v>
      </c>
      <c r="B19" s="455"/>
    </row>
    <row r="20" spans="1:2" ht="15.75" customHeight="1">
      <c r="A20" s="208"/>
      <c r="B20" s="208"/>
    </row>
    <row r="21" spans="1:2" ht="15.75" customHeight="1">
      <c r="A21" s="209"/>
      <c r="B21" s="209"/>
    </row>
    <row r="22" spans="1:2" ht="21" customHeight="1">
      <c r="A22" s="457" t="s">
        <v>134</v>
      </c>
      <c r="B22" s="457"/>
    </row>
    <row r="23" spans="1:2" ht="15.75" customHeight="1">
      <c r="A23" s="377" t="s">
        <v>53</v>
      </c>
      <c r="B23" s="377"/>
    </row>
    <row r="24" spans="1:2" ht="15.75" customHeight="1">
      <c r="A24" s="455" t="s">
        <v>123</v>
      </c>
      <c r="B24" s="455"/>
    </row>
    <row r="25" spans="1:2" ht="15.75" customHeight="1">
      <c r="A25" s="455" t="s">
        <v>124</v>
      </c>
      <c r="B25" s="455"/>
    </row>
    <row r="26" spans="1:2" ht="15.75" customHeight="1">
      <c r="A26" s="455" t="s">
        <v>125</v>
      </c>
      <c r="B26" s="455"/>
    </row>
    <row r="27" spans="1:5" ht="15.75" customHeight="1">
      <c r="A27" s="455" t="s">
        <v>126</v>
      </c>
      <c r="B27" s="455"/>
      <c r="D27" s="209"/>
      <c r="E27" s="209"/>
    </row>
    <row r="28" spans="1:2" ht="15.75" customHeight="1">
      <c r="A28" s="455" t="s">
        <v>121</v>
      </c>
      <c r="B28" s="455"/>
    </row>
    <row r="29" spans="1:2" ht="15.75" customHeight="1">
      <c r="A29" s="455" t="s">
        <v>127</v>
      </c>
      <c r="B29" s="455"/>
    </row>
    <row r="30" spans="1:2" ht="15.75" customHeight="1">
      <c r="A30" s="455" t="s">
        <v>128</v>
      </c>
      <c r="B30" s="455"/>
    </row>
    <row r="31" spans="1:2" ht="15.75" customHeight="1">
      <c r="A31" s="455" t="s">
        <v>129</v>
      </c>
      <c r="B31" s="455"/>
    </row>
    <row r="32" spans="1:2" ht="15.75" customHeight="1">
      <c r="A32" s="455" t="s">
        <v>130</v>
      </c>
      <c r="B32" s="455"/>
    </row>
    <row r="33" spans="1:2" ht="15.75" customHeight="1">
      <c r="A33" s="455" t="s">
        <v>131</v>
      </c>
      <c r="B33" s="455"/>
    </row>
    <row r="34" spans="1:2" ht="15.75" customHeight="1">
      <c r="A34" s="455" t="s">
        <v>132</v>
      </c>
      <c r="B34" s="455"/>
    </row>
    <row r="35" spans="1:2" ht="15.75" customHeight="1">
      <c r="A35" s="455" t="s">
        <v>133</v>
      </c>
      <c r="B35" s="455"/>
    </row>
    <row r="36" spans="1:2" ht="15.75" customHeight="1">
      <c r="A36" s="208"/>
      <c r="B36" s="208"/>
    </row>
    <row r="37" spans="1:5" ht="15.75" customHeight="1">
      <c r="A37" s="456" t="s">
        <v>264</v>
      </c>
      <c r="B37" s="456"/>
      <c r="C37" s="456"/>
      <c r="D37" s="456"/>
      <c r="E37" s="456"/>
    </row>
    <row r="38" spans="1:5" ht="15.75" customHeight="1">
      <c r="A38" s="456"/>
      <c r="B38" s="456"/>
      <c r="C38" s="456"/>
      <c r="D38" s="456"/>
      <c r="E38" s="456"/>
    </row>
    <row r="39" ht="15.75" customHeight="1">
      <c r="G39" s="105"/>
    </row>
    <row r="40" ht="15.75" customHeight="1"/>
    <row r="41" ht="15.75" customHeight="1"/>
    <row r="42" ht="15.75" customHeight="1"/>
    <row r="43" ht="15.75" customHeight="1"/>
    <row r="44" ht="15.75" customHeight="1"/>
    <row r="45" ht="15.75" customHeight="1"/>
    <row r="46" ht="15.75" customHeight="1"/>
  </sheetData>
  <sheetProtection/>
  <mergeCells count="40">
    <mergeCell ref="A7:B7"/>
    <mergeCell ref="A8:B8"/>
    <mergeCell ref="A9:B9"/>
    <mergeCell ref="A5:B5"/>
    <mergeCell ref="A4:B4"/>
    <mergeCell ref="A6:B6"/>
    <mergeCell ref="A13:B13"/>
    <mergeCell ref="A14:B14"/>
    <mergeCell ref="A15:B15"/>
    <mergeCell ref="A10:B10"/>
    <mergeCell ref="A11:B11"/>
    <mergeCell ref="A12:B12"/>
    <mergeCell ref="A23:B23"/>
    <mergeCell ref="A24:B24"/>
    <mergeCell ref="A25:B25"/>
    <mergeCell ref="A19:B19"/>
    <mergeCell ref="A22:B22"/>
    <mergeCell ref="A16:B16"/>
    <mergeCell ref="A17:B17"/>
    <mergeCell ref="A18:B18"/>
    <mergeCell ref="A32:B32"/>
    <mergeCell ref="A33:B33"/>
    <mergeCell ref="A34:B34"/>
    <mergeCell ref="A35:B35"/>
    <mergeCell ref="D4:E4"/>
    <mergeCell ref="A26:B26"/>
    <mergeCell ref="A27:B27"/>
    <mergeCell ref="A28:B28"/>
    <mergeCell ref="A29:B29"/>
    <mergeCell ref="A30:B30"/>
    <mergeCell ref="D11:E11"/>
    <mergeCell ref="D12:E12"/>
    <mergeCell ref="A37:E38"/>
    <mergeCell ref="D5:E5"/>
    <mergeCell ref="D6:E6"/>
    <mergeCell ref="D7:E7"/>
    <mergeCell ref="D8:E8"/>
    <mergeCell ref="D9:E9"/>
    <mergeCell ref="D10:E10"/>
    <mergeCell ref="A31:B31"/>
  </mergeCells>
  <printOptions horizontalCentered="1"/>
  <pageMargins left="0.5905511811023623" right="0.5905511811023623" top="0.5905511811023623" bottom="0.5905511811023623" header="0.31496062992125984" footer="0.31496062992125984"/>
  <pageSetup horizontalDpi="600" verticalDpi="600" orientation="landscape" scale="84" r:id="rId1"/>
  <headerFooter>
    <oddHeader>&amp;R&amp;12Región del Biobío</oddHeader>
  </headerFooter>
</worksheet>
</file>

<file path=xl/worksheets/sheet11.xml><?xml version="1.0" encoding="utf-8"?>
<worksheet xmlns="http://schemas.openxmlformats.org/spreadsheetml/2006/main" xmlns:r="http://schemas.openxmlformats.org/officeDocument/2006/relationships">
  <dimension ref="A1:H75"/>
  <sheetViews>
    <sheetView view="pageBreakPreview" zoomScale="86" zoomScaleSheetLayoutView="86" zoomScalePageLayoutView="0" workbookViewId="0" topLeftCell="A1">
      <selection activeCell="A1" sqref="A1"/>
    </sheetView>
  </sheetViews>
  <sheetFormatPr defaultColWidth="11.421875" defaultRowHeight="15"/>
  <cols>
    <col min="1" max="1" width="50.28125" style="173" customWidth="1"/>
    <col min="2" max="2" width="24.421875" style="173" customWidth="1"/>
    <col min="3" max="3" width="17.57421875" style="214" customWidth="1"/>
    <col min="4" max="4" width="3.00390625" style="173" customWidth="1"/>
    <col min="5" max="5" width="40.00390625" style="173" customWidth="1"/>
    <col min="6" max="6" width="19.421875" style="173" customWidth="1"/>
    <col min="7" max="7" width="9.57421875" style="173" bestFit="1" customWidth="1"/>
    <col min="8" max="16384" width="11.421875" style="173" customWidth="1"/>
  </cols>
  <sheetData>
    <row r="1" ht="21">
      <c r="A1" s="172" t="s">
        <v>49</v>
      </c>
    </row>
    <row r="2" spans="4:8" ht="21">
      <c r="D2" s="172"/>
      <c r="E2" s="172"/>
      <c r="F2" s="172"/>
      <c r="G2" s="172"/>
      <c r="H2" s="172"/>
    </row>
    <row r="3" spans="1:8" ht="21">
      <c r="A3" s="213" t="s">
        <v>7</v>
      </c>
      <c r="B3" s="213" t="s">
        <v>34</v>
      </c>
      <c r="C3" s="178"/>
      <c r="D3" s="172"/>
      <c r="E3" s="213" t="s">
        <v>12</v>
      </c>
      <c r="F3" s="213" t="s">
        <v>36</v>
      </c>
      <c r="G3" s="213" t="s">
        <v>34</v>
      </c>
      <c r="H3" s="172"/>
    </row>
    <row r="4" spans="1:8" ht="21">
      <c r="A4" s="174" t="s">
        <v>168</v>
      </c>
      <c r="B4" s="212" t="s">
        <v>268</v>
      </c>
      <c r="C4" s="177"/>
      <c r="E4" s="174" t="s">
        <v>240</v>
      </c>
      <c r="F4" s="174" t="s">
        <v>123</v>
      </c>
      <c r="G4" s="212" t="s">
        <v>62</v>
      </c>
      <c r="H4" s="172"/>
    </row>
    <row r="5" spans="1:8" ht="21">
      <c r="A5" s="174" t="s">
        <v>330</v>
      </c>
      <c r="B5" s="212" t="s">
        <v>32</v>
      </c>
      <c r="C5" s="177"/>
      <c r="E5" s="174" t="s">
        <v>241</v>
      </c>
      <c r="F5" s="174" t="s">
        <v>133</v>
      </c>
      <c r="G5" s="212" t="s">
        <v>62</v>
      </c>
      <c r="H5" s="172"/>
    </row>
    <row r="6" spans="1:8" ht="21">
      <c r="A6" s="174" t="s">
        <v>170</v>
      </c>
      <c r="B6" s="212" t="s">
        <v>32</v>
      </c>
      <c r="C6" s="177"/>
      <c r="E6" s="174" t="s">
        <v>204</v>
      </c>
      <c r="F6" s="174" t="s">
        <v>149</v>
      </c>
      <c r="G6" s="212" t="s">
        <v>219</v>
      </c>
      <c r="H6" s="172"/>
    </row>
    <row r="7" spans="1:8" ht="21">
      <c r="A7" s="174" t="s">
        <v>171</v>
      </c>
      <c r="B7" s="212" t="s">
        <v>61</v>
      </c>
      <c r="C7" s="177"/>
      <c r="E7" s="174" t="s">
        <v>155</v>
      </c>
      <c r="F7" s="174" t="s">
        <v>122</v>
      </c>
      <c r="G7" s="212" t="s">
        <v>220</v>
      </c>
      <c r="H7" s="172"/>
    </row>
    <row r="8" spans="5:7" ht="21">
      <c r="E8" s="174" t="s">
        <v>242</v>
      </c>
      <c r="F8" s="174" t="s">
        <v>151</v>
      </c>
      <c r="G8" s="212" t="s">
        <v>35</v>
      </c>
    </row>
    <row r="9" spans="1:7" ht="21">
      <c r="A9" s="213" t="s">
        <v>8</v>
      </c>
      <c r="B9" s="213" t="s">
        <v>34</v>
      </c>
      <c r="C9" s="178"/>
      <c r="E9" s="174" t="s">
        <v>243</v>
      </c>
      <c r="F9" s="174" t="s">
        <v>152</v>
      </c>
      <c r="G9" s="212" t="s">
        <v>32</v>
      </c>
    </row>
    <row r="10" spans="1:7" ht="21">
      <c r="A10" s="175" t="s">
        <v>269</v>
      </c>
      <c r="B10" s="212" t="s">
        <v>61</v>
      </c>
      <c r="C10" s="177"/>
      <c r="E10" s="174" t="s">
        <v>156</v>
      </c>
      <c r="F10" s="174" t="s">
        <v>148</v>
      </c>
      <c r="G10" s="212" t="s">
        <v>62</v>
      </c>
    </row>
    <row r="11" spans="1:7" ht="21">
      <c r="A11" s="175" t="s">
        <v>270</v>
      </c>
      <c r="B11" s="212" t="s">
        <v>159</v>
      </c>
      <c r="C11" s="177"/>
      <c r="E11" s="174" t="s">
        <v>157</v>
      </c>
      <c r="F11" s="174" t="s">
        <v>150</v>
      </c>
      <c r="G11" s="212" t="s">
        <v>32</v>
      </c>
    </row>
    <row r="12" spans="1:7" ht="21">
      <c r="A12" s="175" t="s">
        <v>172</v>
      </c>
      <c r="B12" s="212" t="s">
        <v>73</v>
      </c>
      <c r="C12" s="177"/>
      <c r="E12" s="174" t="s">
        <v>221</v>
      </c>
      <c r="F12" s="174" t="s">
        <v>153</v>
      </c>
      <c r="G12" s="212" t="s">
        <v>62</v>
      </c>
    </row>
    <row r="13" spans="1:7" ht="21">
      <c r="A13" s="175" t="s">
        <v>271</v>
      </c>
      <c r="B13" s="212" t="s">
        <v>32</v>
      </c>
      <c r="C13" s="177"/>
      <c r="E13" s="174" t="s">
        <v>158</v>
      </c>
      <c r="F13" s="174" t="s">
        <v>139</v>
      </c>
      <c r="G13" s="212" t="s">
        <v>159</v>
      </c>
    </row>
    <row r="14" spans="1:7" ht="21">
      <c r="A14" s="175" t="s">
        <v>272</v>
      </c>
      <c r="B14" s="212" t="s">
        <v>35</v>
      </c>
      <c r="C14" s="177"/>
      <c r="E14" s="174" t="s">
        <v>244</v>
      </c>
      <c r="F14" s="174" t="s">
        <v>141</v>
      </c>
      <c r="G14" s="212" t="s">
        <v>62</v>
      </c>
    </row>
    <row r="15" spans="1:7" ht="21">
      <c r="A15" s="175" t="s">
        <v>273</v>
      </c>
      <c r="B15" s="212" t="s">
        <v>32</v>
      </c>
      <c r="C15" s="177"/>
      <c r="E15" s="174" t="s">
        <v>160</v>
      </c>
      <c r="F15" s="174" t="s">
        <v>137</v>
      </c>
      <c r="G15" s="212" t="s">
        <v>219</v>
      </c>
    </row>
    <row r="16" spans="1:7" ht="21">
      <c r="A16" s="175" t="s">
        <v>274</v>
      </c>
      <c r="B16" s="212" t="s">
        <v>275</v>
      </c>
      <c r="C16" s="177"/>
      <c r="E16" s="174" t="s">
        <v>245</v>
      </c>
      <c r="F16" s="174" t="s">
        <v>161</v>
      </c>
      <c r="G16" s="212" t="s">
        <v>62</v>
      </c>
    </row>
    <row r="17" spans="1:7" ht="21">
      <c r="A17" s="175" t="s">
        <v>276</v>
      </c>
      <c r="B17" s="212" t="s">
        <v>35</v>
      </c>
      <c r="C17" s="177"/>
      <c r="E17" s="174" t="s">
        <v>162</v>
      </c>
      <c r="F17" s="174" t="s">
        <v>163</v>
      </c>
      <c r="G17" s="212" t="s">
        <v>73</v>
      </c>
    </row>
    <row r="18" spans="1:7" ht="21">
      <c r="A18" s="175" t="s">
        <v>173</v>
      </c>
      <c r="B18" s="212" t="s">
        <v>73</v>
      </c>
      <c r="C18" s="177"/>
      <c r="E18" s="174" t="s">
        <v>164</v>
      </c>
      <c r="F18" s="174" t="s">
        <v>143</v>
      </c>
      <c r="G18" s="212" t="s">
        <v>61</v>
      </c>
    </row>
    <row r="19" spans="1:7" ht="21">
      <c r="A19" s="175" t="s">
        <v>277</v>
      </c>
      <c r="B19" s="212" t="s">
        <v>35</v>
      </c>
      <c r="C19" s="177"/>
      <c r="E19" s="174" t="s">
        <v>222</v>
      </c>
      <c r="F19" s="174" t="s">
        <v>144</v>
      </c>
      <c r="G19" s="212" t="s">
        <v>62</v>
      </c>
    </row>
    <row r="20" spans="1:7" ht="21">
      <c r="A20" s="175" t="s">
        <v>278</v>
      </c>
      <c r="B20" s="212" t="s">
        <v>37</v>
      </c>
      <c r="C20" s="177"/>
      <c r="E20" s="174" t="s">
        <v>246</v>
      </c>
      <c r="F20" s="174" t="s">
        <v>165</v>
      </c>
      <c r="G20" s="212" t="s">
        <v>62</v>
      </c>
    </row>
    <row r="21" spans="1:7" ht="21">
      <c r="A21" s="175" t="s">
        <v>279</v>
      </c>
      <c r="B21" s="212" t="s">
        <v>37</v>
      </c>
      <c r="C21" s="177"/>
      <c r="E21" s="174" t="s">
        <v>253</v>
      </c>
      <c r="F21" s="174" t="s">
        <v>142</v>
      </c>
      <c r="G21" s="212" t="s">
        <v>62</v>
      </c>
    </row>
    <row r="22" spans="1:7" ht="21">
      <c r="A22" s="175" t="s">
        <v>331</v>
      </c>
      <c r="B22" s="212" t="s">
        <v>32</v>
      </c>
      <c r="C22" s="177"/>
      <c r="E22" s="174" t="s">
        <v>247</v>
      </c>
      <c r="F22" s="174" t="s">
        <v>135</v>
      </c>
      <c r="G22" s="212" t="s">
        <v>62</v>
      </c>
    </row>
    <row r="23" spans="1:7" ht="21">
      <c r="A23" s="175" t="s">
        <v>174</v>
      </c>
      <c r="B23" s="212" t="s">
        <v>37</v>
      </c>
      <c r="C23" s="177"/>
      <c r="E23" s="174" t="s">
        <v>166</v>
      </c>
      <c r="F23" s="174" t="s">
        <v>167</v>
      </c>
      <c r="G23" s="212" t="s">
        <v>73</v>
      </c>
    </row>
    <row r="24" spans="1:7" ht="21">
      <c r="A24" s="175" t="s">
        <v>175</v>
      </c>
      <c r="B24" s="212" t="s">
        <v>32</v>
      </c>
      <c r="C24" s="177"/>
      <c r="E24" s="174" t="s">
        <v>248</v>
      </c>
      <c r="F24" s="174" t="s">
        <v>140</v>
      </c>
      <c r="G24" s="212" t="s">
        <v>35</v>
      </c>
    </row>
    <row r="25" spans="1:7" ht="21">
      <c r="A25" s="175" t="s">
        <v>176</v>
      </c>
      <c r="B25" s="212" t="s">
        <v>159</v>
      </c>
      <c r="C25" s="177"/>
      <c r="E25" s="174" t="s">
        <v>249</v>
      </c>
      <c r="F25" s="174" t="s">
        <v>136</v>
      </c>
      <c r="G25" s="212" t="s">
        <v>62</v>
      </c>
    </row>
    <row r="26" spans="1:7" ht="21">
      <c r="A26" s="175" t="s">
        <v>280</v>
      </c>
      <c r="B26" s="212" t="s">
        <v>73</v>
      </c>
      <c r="C26" s="177"/>
      <c r="E26" s="174" t="s">
        <v>223</v>
      </c>
      <c r="F26" s="174" t="s">
        <v>205</v>
      </c>
      <c r="G26" s="224" t="s">
        <v>62</v>
      </c>
    </row>
    <row r="27" spans="1:8" ht="21">
      <c r="A27" s="175" t="s">
        <v>281</v>
      </c>
      <c r="B27" s="212" t="s">
        <v>35</v>
      </c>
      <c r="C27" s="177"/>
      <c r="E27" s="174" t="s">
        <v>206</v>
      </c>
      <c r="F27" s="174" t="s">
        <v>121</v>
      </c>
      <c r="G27" s="212" t="s">
        <v>73</v>
      </c>
      <c r="H27" s="176"/>
    </row>
    <row r="28" spans="1:8" ht="21">
      <c r="A28" s="176"/>
      <c r="B28" s="177"/>
      <c r="C28" s="177"/>
      <c r="E28" s="174" t="s">
        <v>250</v>
      </c>
      <c r="F28" s="174" t="s">
        <v>127</v>
      </c>
      <c r="G28" s="212" t="s">
        <v>169</v>
      </c>
      <c r="H28" s="176"/>
    </row>
    <row r="29" spans="1:8" ht="21">
      <c r="A29" s="460" t="s">
        <v>9</v>
      </c>
      <c r="B29" s="460"/>
      <c r="C29" s="178"/>
      <c r="E29" s="174" t="s">
        <v>177</v>
      </c>
      <c r="F29" s="174" t="s">
        <v>132</v>
      </c>
      <c r="G29" s="212" t="s">
        <v>37</v>
      </c>
      <c r="H29" s="176"/>
    </row>
    <row r="30" spans="1:8" ht="21">
      <c r="A30" s="461" t="s">
        <v>432</v>
      </c>
      <c r="B30" s="461"/>
      <c r="C30" s="177"/>
      <c r="E30" s="174" t="s">
        <v>178</v>
      </c>
      <c r="F30" s="174" t="s">
        <v>126</v>
      </c>
      <c r="G30" s="212" t="s">
        <v>73</v>
      </c>
      <c r="H30" s="176"/>
    </row>
    <row r="31" spans="5:8" ht="21">
      <c r="E31" s="174" t="s">
        <v>179</v>
      </c>
      <c r="F31" s="174" t="s">
        <v>128</v>
      </c>
      <c r="G31" s="212" t="s">
        <v>62</v>
      </c>
      <c r="H31" s="176"/>
    </row>
    <row r="32" spans="1:8" ht="21">
      <c r="A32" s="213" t="s">
        <v>10</v>
      </c>
      <c r="B32" s="213" t="s">
        <v>33</v>
      </c>
      <c r="C32" s="178"/>
      <c r="E32" s="174" t="s">
        <v>254</v>
      </c>
      <c r="F32" s="174" t="s">
        <v>129</v>
      </c>
      <c r="G32" s="212" t="s">
        <v>251</v>
      </c>
      <c r="H32" s="176"/>
    </row>
    <row r="33" spans="1:8" ht="21">
      <c r="A33" s="174" t="s">
        <v>282</v>
      </c>
      <c r="B33" s="174" t="s">
        <v>121</v>
      </c>
      <c r="C33" s="177"/>
      <c r="E33" s="174" t="s">
        <v>180</v>
      </c>
      <c r="F33" s="174" t="s">
        <v>125</v>
      </c>
      <c r="G33" s="212" t="s">
        <v>73</v>
      </c>
      <c r="H33" s="176"/>
    </row>
    <row r="34" spans="1:8" ht="21">
      <c r="A34" s="174" t="s">
        <v>283</v>
      </c>
      <c r="B34" s="174" t="s">
        <v>122</v>
      </c>
      <c r="C34" s="177"/>
      <c r="E34" s="174" t="s">
        <v>181</v>
      </c>
      <c r="F34" s="174" t="s">
        <v>131</v>
      </c>
      <c r="G34" s="212" t="s">
        <v>62</v>
      </c>
      <c r="H34" s="176"/>
    </row>
    <row r="35" spans="1:8" ht="21">
      <c r="A35" s="174" t="s">
        <v>332</v>
      </c>
      <c r="B35" s="174" t="s">
        <v>184</v>
      </c>
      <c r="C35" s="177"/>
      <c r="E35" s="174" t="s">
        <v>207</v>
      </c>
      <c r="F35" s="174" t="s">
        <v>130</v>
      </c>
      <c r="G35" s="212" t="s">
        <v>73</v>
      </c>
      <c r="H35" s="176"/>
    </row>
    <row r="36" spans="1:8" ht="21">
      <c r="A36" s="176"/>
      <c r="B36" s="176"/>
      <c r="C36" s="177"/>
      <c r="D36" s="178"/>
      <c r="E36" s="174" t="s">
        <v>252</v>
      </c>
      <c r="F36" s="174" t="s">
        <v>124</v>
      </c>
      <c r="G36" s="212" t="s">
        <v>32</v>
      </c>
      <c r="H36" s="176"/>
    </row>
    <row r="37" spans="1:8" ht="21">
      <c r="A37" s="460" t="s">
        <v>11</v>
      </c>
      <c r="B37" s="460"/>
      <c r="C37" s="178"/>
      <c r="D37" s="177"/>
      <c r="H37" s="176"/>
    </row>
    <row r="38" spans="1:8" ht="21">
      <c r="A38" s="461" t="s">
        <v>354</v>
      </c>
      <c r="B38" s="461"/>
      <c r="C38" s="177"/>
      <c r="D38" s="177"/>
      <c r="E38" s="176"/>
      <c r="F38" s="176"/>
      <c r="G38" s="177"/>
      <c r="H38" s="176"/>
    </row>
    <row r="39" spans="1:8" ht="21">
      <c r="A39" s="176"/>
      <c r="B39" s="177"/>
      <c r="C39" s="177"/>
      <c r="D39" s="177"/>
      <c r="E39" s="176"/>
      <c r="F39" s="176"/>
      <c r="G39" s="177"/>
      <c r="H39" s="176"/>
    </row>
    <row r="40" spans="4:8" ht="21">
      <c r="D40" s="177"/>
      <c r="E40" s="176"/>
      <c r="F40" s="176"/>
      <c r="G40" s="177"/>
      <c r="H40" s="176"/>
    </row>
    <row r="41" spans="4:8" ht="21">
      <c r="D41" s="177"/>
      <c r="E41" s="176"/>
      <c r="F41" s="176"/>
      <c r="G41" s="177"/>
      <c r="H41" s="176"/>
    </row>
    <row r="42" spans="4:8" ht="21">
      <c r="D42" s="177"/>
      <c r="E42" s="176"/>
      <c r="F42" s="176"/>
      <c r="G42" s="177"/>
      <c r="H42" s="226"/>
    </row>
    <row r="43" spans="4:8" ht="21">
      <c r="D43" s="177"/>
      <c r="E43" s="176"/>
      <c r="F43" s="176"/>
      <c r="G43" s="177"/>
      <c r="H43" s="226"/>
    </row>
    <row r="44" spans="4:8" ht="21">
      <c r="D44" s="177"/>
      <c r="E44" s="176"/>
      <c r="F44" s="176"/>
      <c r="G44" s="177"/>
      <c r="H44" s="226"/>
    </row>
    <row r="45" spans="4:8" ht="21">
      <c r="D45" s="177"/>
      <c r="E45" s="176"/>
      <c r="F45" s="176"/>
      <c r="G45" s="177"/>
      <c r="H45" s="226"/>
    </row>
    <row r="46" spans="4:8" ht="21">
      <c r="D46" s="177"/>
      <c r="E46" s="176"/>
      <c r="F46" s="176"/>
      <c r="G46" s="177"/>
      <c r="H46" s="226"/>
    </row>
    <row r="47" spans="4:8" ht="21" customHeight="1">
      <c r="D47" s="211"/>
      <c r="E47" s="227"/>
      <c r="F47" s="227"/>
      <c r="G47" s="227"/>
      <c r="H47" s="176"/>
    </row>
    <row r="51" spans="1:7" ht="21">
      <c r="A51" s="459" t="s">
        <v>186</v>
      </c>
      <c r="B51" s="459"/>
      <c r="C51" s="459"/>
      <c r="D51" s="459"/>
      <c r="E51" s="459"/>
      <c r="F51" s="459"/>
      <c r="G51" s="459"/>
    </row>
    <row r="75" spans="1:4" s="172" customFormat="1" ht="21">
      <c r="A75" s="173"/>
      <c r="B75" s="173"/>
      <c r="C75" s="214"/>
      <c r="D75" s="173"/>
    </row>
  </sheetData>
  <sheetProtection/>
  <mergeCells count="5">
    <mergeCell ref="A51:G51"/>
    <mergeCell ref="A29:B29"/>
    <mergeCell ref="A30:B30"/>
    <mergeCell ref="A37:B37"/>
    <mergeCell ref="A38:B38"/>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del Biobío</oddHeader>
  </headerFooter>
</worksheet>
</file>

<file path=xl/worksheets/sheet2.xml><?xml version="1.0" encoding="utf-8"?>
<worksheet xmlns="http://schemas.openxmlformats.org/spreadsheetml/2006/main" xmlns:r="http://schemas.openxmlformats.org/officeDocument/2006/relationships">
  <dimension ref="A1:X127"/>
  <sheetViews>
    <sheetView showGridLines="0" view="pageBreakPreview" zoomScale="88" zoomScaleNormal="90" zoomScaleSheetLayoutView="88"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3.140625" style="2" customWidth="1"/>
    <col min="11" max="16384" width="11.421875" style="2" customWidth="1"/>
  </cols>
  <sheetData>
    <row r="1" ht="15.75">
      <c r="A1" s="1" t="s">
        <v>334</v>
      </c>
    </row>
    <row r="3" spans="1:16" ht="15.75">
      <c r="A3" s="280" t="s">
        <v>361</v>
      </c>
      <c r="B3" s="323"/>
      <c r="C3" s="323"/>
      <c r="D3" s="323"/>
      <c r="E3" s="323"/>
      <c r="F3" s="323"/>
      <c r="K3" s="280"/>
      <c r="L3" s="323"/>
      <c r="M3" s="323"/>
      <c r="N3" s="323"/>
      <c r="O3" s="323"/>
      <c r="P3" s="323"/>
    </row>
    <row r="4" spans="1:16" ht="15.75">
      <c r="A4" s="280" t="s">
        <v>362</v>
      </c>
      <c r="B4" s="1"/>
      <c r="C4" s="1"/>
      <c r="D4" s="1"/>
      <c r="E4" s="1"/>
      <c r="F4" s="1"/>
      <c r="K4" s="280"/>
      <c r="L4" s="323"/>
      <c r="M4" s="323"/>
      <c r="N4" s="323"/>
      <c r="O4" s="323"/>
      <c r="P4" s="323"/>
    </row>
    <row r="5" spans="1:16" ht="15.75">
      <c r="A5" s="370" t="s">
        <v>14</v>
      </c>
      <c r="B5" s="372" t="s">
        <v>447</v>
      </c>
      <c r="C5" s="372"/>
      <c r="D5" s="372"/>
      <c r="E5" s="372"/>
      <c r="F5" s="373" t="s">
        <v>363</v>
      </c>
      <c r="K5" s="280"/>
      <c r="L5" s="323"/>
      <c r="M5" s="323"/>
      <c r="N5" s="323"/>
      <c r="O5" s="323"/>
      <c r="P5" s="323"/>
    </row>
    <row r="6" spans="1:16" ht="60.75" customHeight="1">
      <c r="A6" s="371"/>
      <c r="B6" s="324" t="s">
        <v>364</v>
      </c>
      <c r="C6" s="324" t="s">
        <v>448</v>
      </c>
      <c r="D6" s="324" t="s">
        <v>365</v>
      </c>
      <c r="E6" s="324" t="s">
        <v>449</v>
      </c>
      <c r="F6" s="374"/>
      <c r="K6" s="280"/>
      <c r="L6" s="323"/>
      <c r="M6" s="323"/>
      <c r="N6" s="323"/>
      <c r="O6" s="323"/>
      <c r="P6" s="323"/>
    </row>
    <row r="7" spans="1:16" ht="15.75">
      <c r="A7" s="282" t="s">
        <v>366</v>
      </c>
      <c r="B7" s="283">
        <v>1111.85726508202</v>
      </c>
      <c r="C7" s="325">
        <v>-0.008873567251264092</v>
      </c>
      <c r="D7" s="283">
        <v>61.1328288814941</v>
      </c>
      <c r="E7" s="325">
        <v>-0.002423032186789076</v>
      </c>
      <c r="F7" s="326">
        <v>1.2277494205155415</v>
      </c>
      <c r="G7" s="327"/>
      <c r="K7" s="280"/>
      <c r="L7" s="323"/>
      <c r="M7" s="323"/>
      <c r="N7" s="323"/>
      <c r="O7" s="323"/>
      <c r="P7" s="323"/>
    </row>
    <row r="8" spans="1:16" ht="15.75">
      <c r="A8" s="282" t="s">
        <v>306</v>
      </c>
      <c r="B8" s="283">
        <v>3433.08707809734</v>
      </c>
      <c r="C8" s="325">
        <v>0.033895640378366565</v>
      </c>
      <c r="D8" s="283">
        <v>2.68619636649997</v>
      </c>
      <c r="E8" s="325">
        <v>0.045610592764696145</v>
      </c>
      <c r="F8" s="326">
        <v>0.046772043341053</v>
      </c>
      <c r="G8" s="327"/>
      <c r="K8" s="280"/>
      <c r="L8" s="323"/>
      <c r="M8" s="323"/>
      <c r="N8" s="323"/>
      <c r="O8" s="323"/>
      <c r="P8" s="323"/>
    </row>
    <row r="9" spans="1:16" ht="15.75">
      <c r="A9" s="282" t="s">
        <v>307</v>
      </c>
      <c r="B9" s="283">
        <v>14787.8484839355</v>
      </c>
      <c r="C9" s="325">
        <v>0.08766741668130362</v>
      </c>
      <c r="D9" s="283">
        <v>3.59841985194438</v>
      </c>
      <c r="E9" s="325">
        <v>0.03266323737009369</v>
      </c>
      <c r="F9" s="326">
        <v>0.07707408979227956</v>
      </c>
      <c r="G9" s="327"/>
      <c r="K9" s="280"/>
      <c r="L9" s="323"/>
      <c r="M9" s="323"/>
      <c r="N9" s="323"/>
      <c r="O9" s="323"/>
      <c r="P9" s="323"/>
    </row>
    <row r="10" spans="1:16" ht="15.75">
      <c r="A10" s="282" t="s">
        <v>308</v>
      </c>
      <c r="B10" s="283">
        <v>3323.47432442106</v>
      </c>
      <c r="C10" s="325">
        <v>-0.032276050854719296</v>
      </c>
      <c r="D10" s="283">
        <v>61.8248528654522</v>
      </c>
      <c r="E10" s="325">
        <v>0.0029662192649795305</v>
      </c>
      <c r="F10" s="326">
        <v>1.6737307850709136</v>
      </c>
      <c r="G10" s="327"/>
      <c r="K10" s="280"/>
      <c r="L10" s="323"/>
      <c r="M10" s="323"/>
      <c r="N10" s="323"/>
      <c r="O10" s="323"/>
      <c r="P10" s="323"/>
    </row>
    <row r="11" spans="1:16" ht="15.75">
      <c r="A11" s="282" t="s">
        <v>309</v>
      </c>
      <c r="B11" s="283">
        <v>4251.38501930593</v>
      </c>
      <c r="C11" s="325">
        <v>0.031428053811623835</v>
      </c>
      <c r="D11" s="283">
        <v>298.391398426753</v>
      </c>
      <c r="E11" s="325">
        <v>0.0065765542487983275</v>
      </c>
      <c r="F11" s="326">
        <v>5.757875615906324</v>
      </c>
      <c r="G11" s="327"/>
      <c r="K11" s="280"/>
      <c r="L11" s="323"/>
      <c r="M11" s="323"/>
      <c r="N11" s="323"/>
      <c r="O11" s="323"/>
      <c r="P11" s="323"/>
    </row>
    <row r="12" spans="1:16" ht="15.75">
      <c r="A12" s="282" t="s">
        <v>310</v>
      </c>
      <c r="B12" s="283">
        <v>12135.2761913239</v>
      </c>
      <c r="C12" s="325">
        <v>-0.012022595926477586</v>
      </c>
      <c r="D12" s="283">
        <v>488.989751090226</v>
      </c>
      <c r="E12" s="325">
        <v>-0.03646039205910212</v>
      </c>
      <c r="F12" s="326">
        <v>9.40984014134297</v>
      </c>
      <c r="G12" s="327"/>
      <c r="K12" s="280"/>
      <c r="L12" s="323"/>
      <c r="M12" s="323"/>
      <c r="N12" s="323"/>
      <c r="O12" s="323"/>
      <c r="P12" s="323"/>
    </row>
    <row r="13" spans="1:16" ht="15.75">
      <c r="A13" s="282" t="s">
        <v>367</v>
      </c>
      <c r="B13" s="283">
        <v>65031.3429032569</v>
      </c>
      <c r="C13" s="325">
        <v>0.040411695194294106</v>
      </c>
      <c r="D13" s="283">
        <v>543.286572419151</v>
      </c>
      <c r="E13" s="325">
        <v>0.022365608911733892</v>
      </c>
      <c r="F13" s="326">
        <v>11.13318486084547</v>
      </c>
      <c r="G13" s="327"/>
      <c r="K13" s="280"/>
      <c r="L13" s="323"/>
      <c r="M13" s="323"/>
      <c r="N13" s="323"/>
      <c r="O13" s="323"/>
      <c r="P13" s="323"/>
    </row>
    <row r="14" spans="1:16" ht="15.75">
      <c r="A14" s="282" t="s">
        <v>368</v>
      </c>
      <c r="B14" s="283">
        <v>6733.12842622207</v>
      </c>
      <c r="C14" s="325">
        <v>0.04107021956712176</v>
      </c>
      <c r="D14" s="283">
        <v>863.128733238211</v>
      </c>
      <c r="E14" s="325">
        <v>0.0564518532227789</v>
      </c>
      <c r="F14" s="326">
        <v>18.644869997773764</v>
      </c>
      <c r="G14" s="327"/>
      <c r="K14" s="280"/>
      <c r="L14" s="323"/>
      <c r="M14" s="323"/>
      <c r="N14" s="323"/>
      <c r="O14" s="323"/>
      <c r="P14" s="323"/>
    </row>
    <row r="15" spans="1:16" ht="15.75">
      <c r="A15" s="282" t="s">
        <v>369</v>
      </c>
      <c r="B15" s="283">
        <v>4999.90823543029</v>
      </c>
      <c r="C15" s="325">
        <v>0.0830863974757412</v>
      </c>
      <c r="D15" s="283">
        <v>648.888908560068</v>
      </c>
      <c r="E15" s="325">
        <v>0.06218816638285385</v>
      </c>
      <c r="F15" s="326">
        <v>13.771797468281626</v>
      </c>
      <c r="G15" s="327"/>
      <c r="K15" s="280"/>
      <c r="L15" s="323"/>
      <c r="M15" s="323"/>
      <c r="N15" s="323"/>
      <c r="O15" s="323"/>
      <c r="P15" s="323"/>
    </row>
    <row r="16" spans="1:16" s="1" customFormat="1" ht="15.75">
      <c r="A16" s="284" t="s">
        <v>184</v>
      </c>
      <c r="B16" s="285">
        <v>11018.5159775786</v>
      </c>
      <c r="C16" s="329">
        <v>0.0386197332321665</v>
      </c>
      <c r="D16" s="285">
        <v>623.442684942981</v>
      </c>
      <c r="E16" s="329">
        <v>0.018809042091445294</v>
      </c>
      <c r="F16" s="336">
        <v>15.593995283414017</v>
      </c>
      <c r="G16" s="337"/>
      <c r="K16" s="280"/>
      <c r="L16" s="323"/>
      <c r="M16" s="323"/>
      <c r="N16" s="323"/>
      <c r="O16" s="323"/>
      <c r="P16" s="323"/>
    </row>
    <row r="17" spans="1:16" ht="15.75">
      <c r="A17" s="282" t="s">
        <v>314</v>
      </c>
      <c r="B17" s="283">
        <v>3951.62656271681</v>
      </c>
      <c r="C17" s="325">
        <v>0.04260457552251884</v>
      </c>
      <c r="D17" s="283">
        <v>362.834562937656</v>
      </c>
      <c r="E17" s="325">
        <v>-0.017034020451560106</v>
      </c>
      <c r="F17" s="326">
        <v>10.318707606837933</v>
      </c>
      <c r="G17" s="327"/>
      <c r="K17" s="280"/>
      <c r="L17" s="323"/>
      <c r="M17" s="323"/>
      <c r="N17" s="323"/>
      <c r="O17" s="323"/>
      <c r="P17" s="323"/>
    </row>
    <row r="18" spans="1:16" ht="15.75">
      <c r="A18" s="282" t="s">
        <v>315</v>
      </c>
      <c r="B18" s="283">
        <v>1947.34892828613</v>
      </c>
      <c r="C18" s="325">
        <v>0.03604481555619987</v>
      </c>
      <c r="D18" s="283">
        <v>197.87666487493</v>
      </c>
      <c r="E18" s="325">
        <v>0.015182094688068748</v>
      </c>
      <c r="F18" s="326">
        <v>5.009925436448291</v>
      </c>
      <c r="G18" s="327"/>
      <c r="K18" s="280"/>
      <c r="L18" s="323"/>
      <c r="M18" s="323"/>
      <c r="N18" s="323"/>
      <c r="O18" s="323"/>
      <c r="P18" s="323"/>
    </row>
    <row r="19" spans="1:16" ht="15.75">
      <c r="A19" s="282" t="s">
        <v>316</v>
      </c>
      <c r="B19" s="283">
        <v>4706.0929694756</v>
      </c>
      <c r="C19" s="325">
        <v>0.06644434377901387</v>
      </c>
      <c r="D19" s="283">
        <v>255.181314715709</v>
      </c>
      <c r="E19" s="325">
        <v>0.00045453127122585535</v>
      </c>
      <c r="F19" s="326">
        <v>6.420047215687806</v>
      </c>
      <c r="G19" s="327"/>
      <c r="K19" s="280"/>
      <c r="L19" s="323"/>
      <c r="M19" s="323"/>
      <c r="N19" s="323"/>
      <c r="O19" s="323"/>
      <c r="P19" s="323"/>
    </row>
    <row r="20" spans="1:16" ht="15.75">
      <c r="A20" s="282" t="s">
        <v>317</v>
      </c>
      <c r="B20" s="283">
        <v>856.052150445127</v>
      </c>
      <c r="C20" s="325">
        <v>0.01085612811259895</v>
      </c>
      <c r="D20" s="283">
        <v>15.6598415975802</v>
      </c>
      <c r="E20" s="325">
        <v>-0.04533248438173054</v>
      </c>
      <c r="F20" s="326">
        <v>0.33300942615421397</v>
      </c>
      <c r="G20" s="327"/>
      <c r="K20" s="280"/>
      <c r="L20" s="323"/>
      <c r="M20" s="323"/>
      <c r="N20" s="323"/>
      <c r="O20" s="323"/>
      <c r="P20" s="323"/>
    </row>
    <row r="21" spans="1:16" ht="15.75">
      <c r="A21" s="282" t="s">
        <v>318</v>
      </c>
      <c r="B21" s="283">
        <v>1654.8277086407</v>
      </c>
      <c r="C21" s="325">
        <v>0.03651427873239599</v>
      </c>
      <c r="D21" s="283">
        <v>23.5941502492668</v>
      </c>
      <c r="E21" s="325">
        <v>0.07148697619817357</v>
      </c>
      <c r="F21" s="326">
        <v>0.5814206085877873</v>
      </c>
      <c r="G21" s="327"/>
      <c r="K21" s="280"/>
      <c r="L21" s="323"/>
      <c r="M21" s="323"/>
      <c r="N21" s="323"/>
      <c r="O21" s="323"/>
      <c r="P21" s="323"/>
    </row>
    <row r="22" spans="1:16" ht="15.75">
      <c r="A22" s="282" t="s">
        <v>370</v>
      </c>
      <c r="B22" s="283">
        <v>140140.02132994</v>
      </c>
      <c r="C22" s="325">
        <v>0.039609075434092755</v>
      </c>
      <c r="D22" s="283"/>
      <c r="E22" s="282"/>
      <c r="F22" s="328"/>
      <c r="G22" s="327"/>
      <c r="K22" s="280"/>
      <c r="L22" s="323"/>
      <c r="M22" s="323"/>
      <c r="N22" s="323"/>
      <c r="O22" s="323"/>
      <c r="P22" s="323"/>
    </row>
    <row r="23" spans="1:16" ht="15.75">
      <c r="A23" s="282" t="s">
        <v>371</v>
      </c>
      <c r="B23" s="283">
        <v>69.818540683508</v>
      </c>
      <c r="C23" s="325"/>
      <c r="D23" s="283"/>
      <c r="E23" s="282"/>
      <c r="F23" s="328"/>
      <c r="G23" s="327"/>
      <c r="K23" s="280"/>
      <c r="L23" s="323"/>
      <c r="M23" s="323"/>
      <c r="N23" s="323"/>
      <c r="O23" s="323"/>
      <c r="P23" s="323"/>
    </row>
    <row r="24" spans="1:16" ht="15.75">
      <c r="A24" s="283" t="s">
        <v>450</v>
      </c>
      <c r="B24" s="283">
        <v>13361.4496533425</v>
      </c>
      <c r="C24" s="325"/>
      <c r="D24" s="283"/>
      <c r="E24" s="282"/>
      <c r="F24" s="328"/>
      <c r="G24" s="327"/>
      <c r="K24" s="280"/>
      <c r="L24" s="323"/>
      <c r="M24" s="323"/>
      <c r="N24" s="323"/>
      <c r="O24" s="323"/>
      <c r="P24" s="323"/>
    </row>
    <row r="25" spans="1:16" ht="15.75">
      <c r="A25" s="284" t="s">
        <v>372</v>
      </c>
      <c r="B25" s="286">
        <v>153570.668110246</v>
      </c>
      <c r="C25" s="329">
        <v>0.039493208909558764</v>
      </c>
      <c r="D25" s="285">
        <v>4453.95143992632</v>
      </c>
      <c r="E25" s="329">
        <v>0.021465701831769435</v>
      </c>
      <c r="F25" s="330"/>
      <c r="G25" s="327"/>
      <c r="K25" s="280"/>
      <c r="L25" s="323"/>
      <c r="M25" s="323"/>
      <c r="N25" s="323"/>
      <c r="O25" s="323"/>
      <c r="P25" s="323"/>
    </row>
    <row r="26" spans="1:16" ht="15.75">
      <c r="A26" s="331" t="s">
        <v>336</v>
      </c>
      <c r="B26" s="331"/>
      <c r="C26" s="332"/>
      <c r="D26" s="333"/>
      <c r="E26" s="334"/>
      <c r="F26" s="331"/>
      <c r="K26" s="280"/>
      <c r="L26" s="323"/>
      <c r="M26" s="323"/>
      <c r="N26" s="323"/>
      <c r="O26" s="323"/>
      <c r="P26" s="323"/>
    </row>
    <row r="27" spans="1:16" ht="15.75">
      <c r="A27" s="331" t="s">
        <v>373</v>
      </c>
      <c r="B27" s="331"/>
      <c r="C27" s="331"/>
      <c r="D27" s="331"/>
      <c r="E27" s="331"/>
      <c r="F27" s="331"/>
      <c r="K27" s="280"/>
      <c r="L27" s="323"/>
      <c r="M27" s="323"/>
      <c r="N27" s="323"/>
      <c r="O27" s="323"/>
      <c r="P27" s="323"/>
    </row>
    <row r="28" spans="1:16" ht="15.75">
      <c r="A28" s="335" t="s">
        <v>374</v>
      </c>
      <c r="B28" s="331" t="s">
        <v>375</v>
      </c>
      <c r="C28" s="331"/>
      <c r="D28" s="331"/>
      <c r="E28" s="334"/>
      <c r="F28" s="331"/>
      <c r="K28" s="280"/>
      <c r="L28" s="323"/>
      <c r="M28" s="323"/>
      <c r="N28" s="323"/>
      <c r="O28" s="323"/>
      <c r="P28" s="323"/>
    </row>
    <row r="29" spans="1:16" ht="15.75">
      <c r="A29" s="335" t="s">
        <v>376</v>
      </c>
      <c r="B29" s="331" t="s">
        <v>352</v>
      </c>
      <c r="C29" s="331"/>
      <c r="D29" s="331"/>
      <c r="E29" s="334"/>
      <c r="F29" s="331"/>
      <c r="K29" s="280"/>
      <c r="L29" s="323"/>
      <c r="M29" s="323"/>
      <c r="N29" s="323"/>
      <c r="O29" s="323"/>
      <c r="P29" s="323"/>
    </row>
    <row r="30" spans="1:16" ht="15.75">
      <c r="A30" s="289"/>
      <c r="B30" s="287"/>
      <c r="C30" s="287"/>
      <c r="D30" s="287"/>
      <c r="E30" s="288"/>
      <c r="F30" s="287"/>
      <c r="K30" s="280"/>
      <c r="L30" s="281"/>
      <c r="M30" s="281"/>
      <c r="N30" s="281"/>
      <c r="O30" s="281"/>
      <c r="P30" s="281"/>
    </row>
    <row r="31" spans="1:16" ht="15.75">
      <c r="A31" s="289"/>
      <c r="B31" s="287"/>
      <c r="C31" s="287"/>
      <c r="D31" s="287"/>
      <c r="E31" s="288"/>
      <c r="F31" s="287"/>
      <c r="K31" s="280"/>
      <c r="L31" s="281"/>
      <c r="M31" s="281"/>
      <c r="N31" s="281"/>
      <c r="O31" s="281"/>
      <c r="P31" s="281"/>
    </row>
    <row r="32" spans="1:24" ht="15.75">
      <c r="A32" s="280" t="s">
        <v>361</v>
      </c>
      <c r="K32"/>
      <c r="L32"/>
      <c r="M32"/>
      <c r="N32"/>
      <c r="O32"/>
      <c r="P32"/>
      <c r="Q32"/>
      <c r="R32"/>
      <c r="S32"/>
      <c r="T32"/>
      <c r="U32"/>
      <c r="V32"/>
      <c r="W32"/>
      <c r="X32"/>
    </row>
    <row r="33" spans="1:24" ht="17.25">
      <c r="A33" s="280" t="s">
        <v>362</v>
      </c>
      <c r="J33" s="34"/>
      <c r="K33"/>
      <c r="L33"/>
      <c r="M33"/>
      <c r="N33"/>
      <c r="O33"/>
      <c r="P33"/>
      <c r="Q33"/>
      <c r="R33"/>
      <c r="S33"/>
      <c r="T33"/>
      <c r="U33"/>
      <c r="V33"/>
      <c r="W33"/>
      <c r="X33"/>
    </row>
    <row r="34" spans="1:5" ht="17.25">
      <c r="A34" s="34" t="s">
        <v>360</v>
      </c>
      <c r="B34" s="32"/>
      <c r="C34" s="32"/>
      <c r="D34" s="32"/>
      <c r="E34" s="32"/>
    </row>
    <row r="35" spans="1:7" ht="34.5">
      <c r="A35" s="250" t="s">
        <v>335</v>
      </c>
      <c r="B35" s="35" t="s">
        <v>357</v>
      </c>
      <c r="C35" s="35" t="s">
        <v>358</v>
      </c>
      <c r="D35" s="35" t="s">
        <v>359</v>
      </c>
      <c r="E35" s="35" t="s">
        <v>451</v>
      </c>
      <c r="F35" s="35" t="s">
        <v>452</v>
      </c>
      <c r="G35"/>
    </row>
    <row r="36" spans="1:7" ht="17.25">
      <c r="A36" s="269" t="s">
        <v>516</v>
      </c>
      <c r="B36" s="275">
        <v>628.654625156152</v>
      </c>
      <c r="C36" s="170">
        <f>+B36/$B$48</f>
        <v>0.06457421618450683</v>
      </c>
      <c r="D36" s="275">
        <v>611.932814870937</v>
      </c>
      <c r="E36" s="276">
        <v>623.442684942981</v>
      </c>
      <c r="F36" s="22">
        <v>0.018809042091445294</v>
      </c>
      <c r="G36"/>
    </row>
    <row r="37" spans="1:7" ht="17.25">
      <c r="A37" s="270" t="s">
        <v>517</v>
      </c>
      <c r="B37" s="277">
        <v>69.494272013893</v>
      </c>
      <c r="C37" s="42">
        <f aca="true" t="shared" si="0" ref="C37:C48">+B37/$B$48</f>
        <v>0.007138320414799121</v>
      </c>
      <c r="D37" s="277">
        <v>122.878397050659</v>
      </c>
      <c r="E37" s="278">
        <v>112.777777758023</v>
      </c>
      <c r="F37" s="22">
        <v>-0.08220012252008646</v>
      </c>
      <c r="G37"/>
    </row>
    <row r="38" spans="1:7" ht="17.25">
      <c r="A38" s="270" t="s">
        <v>518</v>
      </c>
      <c r="B38" s="277">
        <v>3.21904125403126</v>
      </c>
      <c r="C38" s="42">
        <f t="shared" si="0"/>
        <v>0.00033065384000480116</v>
      </c>
      <c r="D38" s="277">
        <v>0.754272402948367</v>
      </c>
      <c r="E38" s="278">
        <v>0.403359487782614</v>
      </c>
      <c r="F38" s="22">
        <v>-0.46523366597276183</v>
      </c>
      <c r="G38"/>
    </row>
    <row r="39" spans="1:7" ht="17.25">
      <c r="A39" s="270" t="s">
        <v>519</v>
      </c>
      <c r="B39" s="277">
        <v>2124.8039574648</v>
      </c>
      <c r="C39" s="42">
        <f t="shared" si="0"/>
        <v>0.21825585084170274</v>
      </c>
      <c r="D39" s="277">
        <v>2261.75777935356</v>
      </c>
      <c r="E39" s="278">
        <v>2344.22872396419</v>
      </c>
      <c r="F39" s="22">
        <v>0.03646320811338222</v>
      </c>
      <c r="G39"/>
    </row>
    <row r="40" spans="1:7" ht="17.25">
      <c r="A40" s="270" t="s">
        <v>520</v>
      </c>
      <c r="B40" s="277">
        <v>678.053027069312</v>
      </c>
      <c r="C40" s="42">
        <f t="shared" si="0"/>
        <v>0.06964832676393223</v>
      </c>
      <c r="D40" s="277">
        <v>654.93821697806</v>
      </c>
      <c r="E40" s="278">
        <v>692.395729175873</v>
      </c>
      <c r="F40" s="22">
        <v>0.057192436212754716</v>
      </c>
      <c r="G40"/>
    </row>
    <row r="41" spans="1:7" ht="17.25">
      <c r="A41" s="270" t="s">
        <v>521</v>
      </c>
      <c r="B41" s="277">
        <v>721.888262447411</v>
      </c>
      <c r="C41" s="42">
        <f t="shared" si="0"/>
        <v>0.07415099938023727</v>
      </c>
      <c r="D41" s="277">
        <v>747.679122635761</v>
      </c>
      <c r="E41" s="278">
        <v>807.718051090534</v>
      </c>
      <c r="F41" s="22">
        <v>0.0803003944300602</v>
      </c>
      <c r="G41"/>
    </row>
    <row r="42" spans="1:7" ht="17.25">
      <c r="A42" s="270" t="s">
        <v>522</v>
      </c>
      <c r="B42" s="277">
        <v>697.15907589414</v>
      </c>
      <c r="C42" s="42">
        <f t="shared" si="0"/>
        <v>0.07161086402664582</v>
      </c>
      <c r="D42" s="277">
        <v>779.51886446825</v>
      </c>
      <c r="E42" s="278">
        <v>812.75214404104</v>
      </c>
      <c r="F42" s="22">
        <v>0.04263306648192566</v>
      </c>
      <c r="G42"/>
    </row>
    <row r="43" spans="1:7" ht="17.25">
      <c r="A43" s="270" t="s">
        <v>523</v>
      </c>
      <c r="B43" s="277">
        <v>838.866234958276</v>
      </c>
      <c r="C43" s="42">
        <f t="shared" si="0"/>
        <v>0.08616675585998258</v>
      </c>
      <c r="D43" s="277">
        <v>960.143761323676</v>
      </c>
      <c r="E43" s="278">
        <v>995.661831078438</v>
      </c>
      <c r="F43" s="22">
        <v>0.036992449657534676</v>
      </c>
      <c r="G43"/>
    </row>
    <row r="44" spans="1:7" ht="15" customHeight="1">
      <c r="A44" s="270" t="s">
        <v>524</v>
      </c>
      <c r="B44" s="277">
        <v>892.267045956211</v>
      </c>
      <c r="C44" s="42">
        <f t="shared" si="0"/>
        <v>0.09165198634397387</v>
      </c>
      <c r="D44" s="277">
        <v>982.760369893188</v>
      </c>
      <c r="E44" s="278">
        <v>1029.45244267242</v>
      </c>
      <c r="F44" s="22">
        <v>0.047511147386118946</v>
      </c>
      <c r="G44"/>
    </row>
    <row r="45" spans="1:7" ht="15" customHeight="1">
      <c r="A45" s="270" t="s">
        <v>525</v>
      </c>
      <c r="B45" s="277">
        <v>919.344506696321</v>
      </c>
      <c r="C45" s="42">
        <f t="shared" si="0"/>
        <v>0.09443333198845243</v>
      </c>
      <c r="D45" s="277">
        <v>1025.73026008231</v>
      </c>
      <c r="E45" s="278">
        <v>1058.41174304644</v>
      </c>
      <c r="F45" s="22">
        <v>0.03186167381033256</v>
      </c>
      <c r="G45"/>
    </row>
    <row r="46" spans="1:7" ht="15" customHeight="1">
      <c r="A46" s="270" t="s">
        <v>526</v>
      </c>
      <c r="B46" s="277">
        <v>1524.0430994064</v>
      </c>
      <c r="C46" s="42">
        <f t="shared" si="0"/>
        <v>0.15654682974952996</v>
      </c>
      <c r="D46" s="277">
        <v>1755.12256204491</v>
      </c>
      <c r="E46" s="278">
        <v>1828.15425924194</v>
      </c>
      <c r="F46" s="22">
        <v>0.04161059676193801</v>
      </c>
      <c r="G46"/>
    </row>
    <row r="47" spans="1:7" ht="15" customHeight="1">
      <c r="A47" s="270" t="s">
        <v>527</v>
      </c>
      <c r="B47" s="277">
        <v>637.588282561097</v>
      </c>
      <c r="C47" s="42">
        <f t="shared" si="0"/>
        <v>0.06549186460623274</v>
      </c>
      <c r="D47" s="277">
        <v>729.535844873237</v>
      </c>
      <c r="E47" s="278">
        <v>738.994356524283</v>
      </c>
      <c r="F47" s="22">
        <v>0.012965108866843211</v>
      </c>
      <c r="G47"/>
    </row>
    <row r="48" spans="1:7" s="1" customFormat="1" ht="15" customHeight="1">
      <c r="A48" s="269" t="s">
        <v>528</v>
      </c>
      <c r="B48" s="275">
        <v>9735.38143087804</v>
      </c>
      <c r="C48" s="170">
        <f t="shared" si="0"/>
        <v>1</v>
      </c>
      <c r="D48" s="275">
        <v>10608.8066931765</v>
      </c>
      <c r="E48" s="276">
        <v>11018.5159775786</v>
      </c>
      <c r="F48" s="279">
        <v>0.0386197332321665</v>
      </c>
      <c r="G48"/>
    </row>
    <row r="49" spans="1:16" ht="15.75">
      <c r="A49" s="331" t="s">
        <v>336</v>
      </c>
      <c r="B49" s="331"/>
      <c r="C49" s="332"/>
      <c r="D49" s="333"/>
      <c r="E49" s="334"/>
      <c r="F49" s="331"/>
      <c r="K49" s="280"/>
      <c r="L49" s="323"/>
      <c r="M49" s="323"/>
      <c r="N49" s="323"/>
      <c r="O49" s="323"/>
      <c r="P49" s="323"/>
    </row>
    <row r="50" ht="15" customHeight="1">
      <c r="A50" s="271" t="s">
        <v>352</v>
      </c>
    </row>
    <row r="51" ht="15.75">
      <c r="A51" s="1" t="s">
        <v>337</v>
      </c>
    </row>
    <row r="52" ht="15.75">
      <c r="A52" s="1"/>
    </row>
    <row r="53" ht="15.75">
      <c r="A53" s="1" t="s">
        <v>469</v>
      </c>
    </row>
    <row r="54" ht="15.75">
      <c r="A54" s="1"/>
    </row>
    <row r="55" spans="1:9" ht="15.75">
      <c r="A55" s="378" t="s">
        <v>14</v>
      </c>
      <c r="B55" s="377" t="s">
        <v>508</v>
      </c>
      <c r="C55" s="377">
        <v>0</v>
      </c>
      <c r="D55" s="377">
        <v>0</v>
      </c>
      <c r="E55" s="377">
        <v>0</v>
      </c>
      <c r="F55" s="377" t="s">
        <v>509</v>
      </c>
      <c r="G55" s="377">
        <v>0</v>
      </c>
      <c r="H55" s="377">
        <v>0</v>
      </c>
      <c r="I55" s="379" t="s">
        <v>510</v>
      </c>
    </row>
    <row r="56" spans="1:9" ht="15.75">
      <c r="A56" s="378">
        <v>0</v>
      </c>
      <c r="B56" s="249" t="s">
        <v>511</v>
      </c>
      <c r="C56" s="249" t="s">
        <v>512</v>
      </c>
      <c r="D56" s="249" t="s">
        <v>513</v>
      </c>
      <c r="E56" s="249" t="s">
        <v>191</v>
      </c>
      <c r="F56" s="249" t="s">
        <v>511</v>
      </c>
      <c r="G56" s="249" t="s">
        <v>512</v>
      </c>
      <c r="H56" s="249" t="s">
        <v>514</v>
      </c>
      <c r="I56" s="379">
        <v>0</v>
      </c>
    </row>
    <row r="57" spans="1:9" ht="15.75">
      <c r="A57" s="21" t="s">
        <v>305</v>
      </c>
      <c r="B57" s="229">
        <v>6875.66</v>
      </c>
      <c r="C57" s="229">
        <v>2334.563</v>
      </c>
      <c r="D57" s="229">
        <v>9210.223</v>
      </c>
      <c r="E57" s="6">
        <v>0.018099583817909624</v>
      </c>
      <c r="F57" s="229">
        <v>55522.6</v>
      </c>
      <c r="G57" s="229">
        <v>33486.35</v>
      </c>
      <c r="H57" s="229">
        <v>89008.95</v>
      </c>
      <c r="I57" s="6">
        <v>0.1034752460286297</v>
      </c>
    </row>
    <row r="58" spans="1:9" ht="15.75">
      <c r="A58" s="21" t="s">
        <v>306</v>
      </c>
      <c r="B58" s="229">
        <v>3132.17</v>
      </c>
      <c r="C58" s="229">
        <v>342.59128</v>
      </c>
      <c r="D58" s="229">
        <v>3474.761</v>
      </c>
      <c r="E58" s="6">
        <v>0.006828469621930269</v>
      </c>
      <c r="F58" s="229">
        <v>85254.11</v>
      </c>
      <c r="G58" s="229">
        <v>50944.38</v>
      </c>
      <c r="H58" s="229">
        <v>136198.5</v>
      </c>
      <c r="I58" s="6">
        <v>0.025512476275436218</v>
      </c>
    </row>
    <row r="59" spans="1:9" ht="15.75">
      <c r="A59" s="21" t="s">
        <v>307</v>
      </c>
      <c r="B59" s="229">
        <v>2742.817</v>
      </c>
      <c r="C59" s="229">
        <v>231.28079</v>
      </c>
      <c r="D59" s="229">
        <v>2974.098</v>
      </c>
      <c r="E59" s="6">
        <v>0.00584458552563574</v>
      </c>
      <c r="F59" s="229">
        <v>166481.8</v>
      </c>
      <c r="G59" s="229">
        <v>110362.8</v>
      </c>
      <c r="H59" s="229">
        <v>276844.6</v>
      </c>
      <c r="I59" s="6">
        <v>0.010742842735599684</v>
      </c>
    </row>
    <row r="60" spans="1:9" ht="15.75">
      <c r="A60" s="21" t="s">
        <v>308</v>
      </c>
      <c r="B60" s="229">
        <v>6553.529</v>
      </c>
      <c r="C60" s="229">
        <v>2380.36</v>
      </c>
      <c r="D60" s="229">
        <v>8933.889</v>
      </c>
      <c r="E60" s="6">
        <v>0.01755654263478754</v>
      </c>
      <c r="F60" s="229">
        <v>77757.97</v>
      </c>
      <c r="G60" s="229">
        <v>47917.67</v>
      </c>
      <c r="H60" s="229">
        <v>125675.6</v>
      </c>
      <c r="I60" s="6">
        <v>0.07108690151469338</v>
      </c>
    </row>
    <row r="61" spans="1:9" ht="15.75">
      <c r="A61" s="21" t="s">
        <v>309</v>
      </c>
      <c r="B61" s="229">
        <v>28654.756</v>
      </c>
      <c r="C61" s="229">
        <v>6277.152</v>
      </c>
      <c r="D61" s="229">
        <v>34931.91</v>
      </c>
      <c r="E61" s="6">
        <v>0.06864687564727537</v>
      </c>
      <c r="F61" s="229">
        <v>184972.6</v>
      </c>
      <c r="G61" s="229">
        <v>123106</v>
      </c>
      <c r="H61" s="229">
        <v>308078.6</v>
      </c>
      <c r="I61" s="6">
        <v>0.1133863565986083</v>
      </c>
    </row>
    <row r="62" spans="1:9" ht="15.75">
      <c r="A62" s="21" t="s">
        <v>310</v>
      </c>
      <c r="B62" s="229">
        <v>38904.276</v>
      </c>
      <c r="C62" s="229">
        <v>11222.2</v>
      </c>
      <c r="D62" s="229">
        <v>50126.48</v>
      </c>
      <c r="E62" s="6">
        <v>0.09850667310191843</v>
      </c>
      <c r="F62" s="229">
        <v>434712.8</v>
      </c>
      <c r="G62" s="229">
        <v>296743</v>
      </c>
      <c r="H62" s="229">
        <v>731455.8</v>
      </c>
      <c r="I62" s="6">
        <v>0.06852974574813679</v>
      </c>
    </row>
    <row r="63" spans="1:9" ht="15.75">
      <c r="A63" s="21" t="s">
        <v>367</v>
      </c>
      <c r="B63" s="229">
        <v>34745.1</v>
      </c>
      <c r="C63" s="229">
        <v>10830.74</v>
      </c>
      <c r="D63" s="229">
        <v>45575.84</v>
      </c>
      <c r="E63" s="6">
        <v>0.08956392653594145</v>
      </c>
      <c r="F63" s="229">
        <v>1903752.6</v>
      </c>
      <c r="G63" s="229">
        <v>1377896</v>
      </c>
      <c r="H63" s="229">
        <v>3281648.5</v>
      </c>
      <c r="I63" s="6">
        <v>0.013888093133679611</v>
      </c>
    </row>
    <row r="64" spans="1:9" ht="15.75">
      <c r="A64" s="21" t="s">
        <v>311</v>
      </c>
      <c r="B64" s="229">
        <v>45151.97</v>
      </c>
      <c r="C64" s="229">
        <v>12096.04</v>
      </c>
      <c r="D64" s="229">
        <v>57248.014</v>
      </c>
      <c r="E64" s="6">
        <v>0.11250164385833696</v>
      </c>
      <c r="F64" s="229">
        <v>231958.7</v>
      </c>
      <c r="G64" s="229">
        <v>141829.1</v>
      </c>
      <c r="H64" s="229">
        <v>373787.8</v>
      </c>
      <c r="I64" s="6">
        <v>0.15315645400946742</v>
      </c>
    </row>
    <row r="65" spans="1:9" ht="15.75">
      <c r="A65" s="21" t="s">
        <v>369</v>
      </c>
      <c r="B65" s="229">
        <v>60463.15</v>
      </c>
      <c r="C65" s="229">
        <v>24567.33</v>
      </c>
      <c r="D65" s="229">
        <v>85030.48</v>
      </c>
      <c r="E65" s="6">
        <v>0.16709870106696526</v>
      </c>
      <c r="F65" s="229">
        <v>257617.27</v>
      </c>
      <c r="G65" s="229">
        <v>175064</v>
      </c>
      <c r="H65" s="229">
        <v>432681.3</v>
      </c>
      <c r="I65" s="6">
        <v>0.19651988657702563</v>
      </c>
    </row>
    <row r="66" spans="1:9" ht="15.75">
      <c r="A66" s="21" t="s">
        <v>312</v>
      </c>
      <c r="B66" s="229">
        <v>28383.56</v>
      </c>
      <c r="C66" s="229">
        <v>6087.918</v>
      </c>
      <c r="D66" s="229">
        <v>34471.47</v>
      </c>
      <c r="E66" s="6">
        <v>0.06774203627768374</v>
      </c>
      <c r="F66" s="229">
        <v>109895.9</v>
      </c>
      <c r="G66" s="229">
        <v>67738.91</v>
      </c>
      <c r="H66" s="229">
        <v>177634.85</v>
      </c>
      <c r="I66" s="6">
        <v>0.19405803534610466</v>
      </c>
    </row>
    <row r="67" spans="1:9" s="1" customFormat="1" ht="15.75">
      <c r="A67" s="164" t="s">
        <v>184</v>
      </c>
      <c r="B67" s="267">
        <v>31664.06</v>
      </c>
      <c r="C67" s="267">
        <v>6222.745</v>
      </c>
      <c r="D67" s="267">
        <v>37886.81</v>
      </c>
      <c r="E67" s="268">
        <v>0.07445373398540041</v>
      </c>
      <c r="F67" s="267">
        <v>349790.4</v>
      </c>
      <c r="G67" s="267">
        <v>231365</v>
      </c>
      <c r="H67" s="267">
        <v>581155.36</v>
      </c>
      <c r="I67" s="268">
        <v>0.06519222329808676</v>
      </c>
    </row>
    <row r="68" spans="1:9" ht="15.75">
      <c r="A68" s="21" t="s">
        <v>314</v>
      </c>
      <c r="B68" s="229">
        <v>48565.72</v>
      </c>
      <c r="C68" s="229">
        <v>10445.18</v>
      </c>
      <c r="D68" s="229">
        <v>59010.9</v>
      </c>
      <c r="E68" s="6">
        <v>0.11596600111857043</v>
      </c>
      <c r="F68" s="229">
        <v>196829.3</v>
      </c>
      <c r="G68" s="229">
        <v>138519.1</v>
      </c>
      <c r="H68" s="229">
        <v>335348.4</v>
      </c>
      <c r="I68" s="6">
        <v>0.1759689326085945</v>
      </c>
    </row>
    <row r="69" spans="1:9" ht="15.75">
      <c r="A69" s="21" t="s">
        <v>315</v>
      </c>
      <c r="B69" s="229">
        <v>16782.23</v>
      </c>
      <c r="C69" s="229">
        <v>5524.761</v>
      </c>
      <c r="D69" s="229">
        <v>22306.99</v>
      </c>
      <c r="E69" s="6">
        <v>0.04383685772106407</v>
      </c>
      <c r="F69" s="229">
        <v>88371.84</v>
      </c>
      <c r="G69" s="229">
        <v>59290.43</v>
      </c>
      <c r="H69" s="229">
        <v>147662.3</v>
      </c>
      <c r="I69" s="6">
        <v>0.15106760493368993</v>
      </c>
    </row>
    <row r="70" spans="1:9" ht="15.75">
      <c r="A70" s="21" t="s">
        <v>316</v>
      </c>
      <c r="B70" s="229">
        <v>38755.6</v>
      </c>
      <c r="C70" s="229">
        <v>7031.843</v>
      </c>
      <c r="D70" s="229">
        <v>45787.44</v>
      </c>
      <c r="E70" s="6">
        <v>0.08997975489708641</v>
      </c>
      <c r="F70" s="229">
        <v>201350.3</v>
      </c>
      <c r="G70" s="229">
        <v>124247.5</v>
      </c>
      <c r="H70" s="229">
        <v>325597.8</v>
      </c>
      <c r="I70" s="6">
        <v>0.14062576589890965</v>
      </c>
    </row>
    <row r="71" spans="1:9" ht="15.75">
      <c r="A71" s="21" t="s">
        <v>317</v>
      </c>
      <c r="B71" s="229">
        <v>4883.814</v>
      </c>
      <c r="C71" s="229">
        <v>651.42354</v>
      </c>
      <c r="D71" s="229">
        <v>5535.238</v>
      </c>
      <c r="E71" s="6">
        <v>0.0108776415221519</v>
      </c>
      <c r="F71" s="229">
        <v>28840.04</v>
      </c>
      <c r="G71" s="229">
        <v>22567.75</v>
      </c>
      <c r="H71" s="229">
        <v>51407.79</v>
      </c>
      <c r="I71" s="6">
        <v>0.10767313669776507</v>
      </c>
    </row>
    <row r="72" spans="1:9" ht="15.75">
      <c r="A72" s="21" t="s">
        <v>318</v>
      </c>
      <c r="B72" s="229">
        <v>5135.164</v>
      </c>
      <c r="C72" s="229">
        <v>1224.122</v>
      </c>
      <c r="D72" s="229">
        <v>6359.286</v>
      </c>
      <c r="E72" s="6">
        <v>0.01249702965705165</v>
      </c>
      <c r="F72" s="229">
        <v>44692.75</v>
      </c>
      <c r="G72" s="229">
        <v>31643.67</v>
      </c>
      <c r="H72" s="229">
        <v>76336.43</v>
      </c>
      <c r="I72" s="6">
        <v>0.08330604404738341</v>
      </c>
    </row>
    <row r="73" spans="1:9" ht="15.75">
      <c r="A73" s="164" t="s">
        <v>2</v>
      </c>
      <c r="B73" s="267">
        <v>401393.6</v>
      </c>
      <c r="C73" s="267">
        <v>107470.3</v>
      </c>
      <c r="D73" s="267">
        <v>508863.8</v>
      </c>
      <c r="E73" s="268">
        <v>1</v>
      </c>
      <c r="F73" s="267">
        <v>4417801.1</v>
      </c>
      <c r="G73" s="267">
        <v>3032721.5</v>
      </c>
      <c r="H73" s="267">
        <v>7450522.6</v>
      </c>
      <c r="I73" s="268">
        <v>0.06829907475215229</v>
      </c>
    </row>
    <row r="74" ht="15.75">
      <c r="A74" s="251" t="s">
        <v>515</v>
      </c>
    </row>
    <row r="75" ht="15.75">
      <c r="A75" s="251"/>
    </row>
    <row r="76" spans="1:10" ht="15.75">
      <c r="A76" s="375"/>
      <c r="B76" s="375"/>
      <c r="C76" s="375"/>
      <c r="D76" s="375"/>
      <c r="E76" s="375"/>
      <c r="F76" s="375"/>
      <c r="G76" s="375"/>
      <c r="H76" s="375"/>
      <c r="I76" s="375"/>
      <c r="J76" s="375"/>
    </row>
    <row r="77" spans="1:10" ht="15.75">
      <c r="A77" s="376" t="s">
        <v>14</v>
      </c>
      <c r="B77" s="377" t="s">
        <v>453</v>
      </c>
      <c r="C77" s="377"/>
      <c r="D77" s="377"/>
      <c r="E77" s="377"/>
      <c r="F77" s="377"/>
      <c r="G77" s="377" t="s">
        <v>377</v>
      </c>
      <c r="H77" s="377"/>
      <c r="I77" s="377"/>
      <c r="J77" s="377"/>
    </row>
    <row r="78" spans="1:10" ht="31.5">
      <c r="A78" s="376"/>
      <c r="B78" s="338" t="s">
        <v>378</v>
      </c>
      <c r="C78" s="338" t="s">
        <v>379</v>
      </c>
      <c r="D78" s="338" t="s">
        <v>380</v>
      </c>
      <c r="E78" s="339" t="s">
        <v>455</v>
      </c>
      <c r="F78" s="338" t="s">
        <v>2</v>
      </c>
      <c r="G78" s="164" t="s">
        <v>378</v>
      </c>
      <c r="H78" s="164" t="s">
        <v>379</v>
      </c>
      <c r="I78" s="164" t="s">
        <v>380</v>
      </c>
      <c r="J78" s="274" t="s">
        <v>455</v>
      </c>
    </row>
    <row r="79" spans="1:10" ht="15.75">
      <c r="A79" s="291" t="s">
        <v>305</v>
      </c>
      <c r="B79" s="229">
        <v>278.254423</v>
      </c>
      <c r="C79" s="229">
        <v>3682.737</v>
      </c>
      <c r="D79" s="229">
        <v>4423.092</v>
      </c>
      <c r="E79" s="229">
        <v>826.1395</v>
      </c>
      <c r="F79" s="229">
        <v>9210.223</v>
      </c>
      <c r="G79" s="6">
        <v>0.03021147511846347</v>
      </c>
      <c r="H79" s="6">
        <v>0.3998531848794541</v>
      </c>
      <c r="I79" s="6">
        <v>0.4802372320409614</v>
      </c>
      <c r="J79" s="6">
        <v>0.08969809960084571</v>
      </c>
    </row>
    <row r="80" spans="1:10" ht="15.75">
      <c r="A80" s="291" t="s">
        <v>306</v>
      </c>
      <c r="B80" s="229">
        <v>73.226254</v>
      </c>
      <c r="C80" s="229">
        <v>2538.989</v>
      </c>
      <c r="D80" s="229">
        <v>862.545578</v>
      </c>
      <c r="E80" s="229">
        <v>0</v>
      </c>
      <c r="F80" s="229">
        <v>3474.761</v>
      </c>
      <c r="G80" s="6">
        <v>0.021073752698387026</v>
      </c>
      <c r="H80" s="6">
        <v>0.730694571511537</v>
      </c>
      <c r="I80" s="6">
        <v>0.2482316274414269</v>
      </c>
      <c r="J80" s="6">
        <v>0</v>
      </c>
    </row>
    <row r="81" spans="1:10" ht="15.75">
      <c r="A81" s="291" t="s">
        <v>307</v>
      </c>
      <c r="B81" s="229">
        <v>237.88765</v>
      </c>
      <c r="C81" s="229">
        <v>2075.232</v>
      </c>
      <c r="D81" s="229">
        <v>603.61536</v>
      </c>
      <c r="E81" s="229">
        <v>57.362711</v>
      </c>
      <c r="F81" s="229">
        <v>2974.098</v>
      </c>
      <c r="G81" s="6">
        <v>0.07998648665914843</v>
      </c>
      <c r="H81" s="6">
        <v>0.6977685335183978</v>
      </c>
      <c r="I81" s="6">
        <v>0.20295745466356524</v>
      </c>
      <c r="J81" s="6">
        <v>0.019287431348933355</v>
      </c>
    </row>
    <row r="82" spans="1:10" ht="15.75">
      <c r="A82" s="291" t="s">
        <v>308</v>
      </c>
      <c r="B82" s="229">
        <v>133.93042</v>
      </c>
      <c r="C82" s="229">
        <v>2732.89</v>
      </c>
      <c r="D82" s="229">
        <v>5735.444</v>
      </c>
      <c r="E82" s="229">
        <v>331.62541</v>
      </c>
      <c r="F82" s="229">
        <v>8933.889</v>
      </c>
      <c r="G82" s="6">
        <v>0.01499127871411879</v>
      </c>
      <c r="H82" s="6">
        <v>0.3059014948585101</v>
      </c>
      <c r="I82" s="6">
        <v>0.6419873808595563</v>
      </c>
      <c r="J82" s="6">
        <v>0.03711993847248382</v>
      </c>
    </row>
    <row r="83" spans="1:10" ht="15.75">
      <c r="A83" s="291" t="s">
        <v>309</v>
      </c>
      <c r="B83" s="229">
        <v>1067.624</v>
      </c>
      <c r="C83" s="229">
        <v>11362.65</v>
      </c>
      <c r="D83" s="229">
        <v>21288.79</v>
      </c>
      <c r="E83" s="229">
        <v>1212.8497</v>
      </c>
      <c r="F83" s="229">
        <v>34931.91</v>
      </c>
      <c r="G83" s="6">
        <v>0.030563000992502268</v>
      </c>
      <c r="H83" s="6">
        <v>0.3252799517690272</v>
      </c>
      <c r="I83" s="6">
        <v>0.6094367585396847</v>
      </c>
      <c r="J83" s="6">
        <v>0.0347203946191319</v>
      </c>
    </row>
    <row r="84" spans="1:10" ht="15.75">
      <c r="A84" s="291" t="s">
        <v>310</v>
      </c>
      <c r="B84" s="229">
        <v>2666.914</v>
      </c>
      <c r="C84" s="229">
        <v>7392.41</v>
      </c>
      <c r="D84" s="229">
        <v>39959.579052999994</v>
      </c>
      <c r="E84" s="229">
        <v>107.57289</v>
      </c>
      <c r="F84" s="229">
        <v>50126.48</v>
      </c>
      <c r="G84" s="6">
        <v>0.053203695930773516</v>
      </c>
      <c r="H84" s="6">
        <v>0.14747514686848148</v>
      </c>
      <c r="I84" s="6">
        <v>0.7971750470609544</v>
      </c>
      <c r="J84" s="6">
        <v>0.0021460292045242355</v>
      </c>
    </row>
    <row r="85" spans="1:10" ht="15.75">
      <c r="A85" s="291" t="s">
        <v>367</v>
      </c>
      <c r="B85" s="229">
        <v>2506.559</v>
      </c>
      <c r="C85" s="229">
        <v>6748.005</v>
      </c>
      <c r="D85" s="229">
        <v>36321.273610000004</v>
      </c>
      <c r="E85" s="229">
        <v>0</v>
      </c>
      <c r="F85" s="229">
        <v>45575.84</v>
      </c>
      <c r="G85" s="6">
        <v>0.05499753816934587</v>
      </c>
      <c r="H85" s="6">
        <v>0.14806101215029718</v>
      </c>
      <c r="I85" s="6">
        <v>0.7969413972402923</v>
      </c>
      <c r="J85" s="6">
        <v>0</v>
      </c>
    </row>
    <row r="86" spans="1:10" ht="15.75">
      <c r="A86" s="291" t="s">
        <v>311</v>
      </c>
      <c r="B86" s="229">
        <v>1800.907</v>
      </c>
      <c r="C86" s="229">
        <v>5162.143</v>
      </c>
      <c r="D86" s="229">
        <v>49762.72</v>
      </c>
      <c r="E86" s="229">
        <v>522.23975</v>
      </c>
      <c r="F86" s="229">
        <v>57248.014</v>
      </c>
      <c r="G86" s="6">
        <v>0.03145798210571986</v>
      </c>
      <c r="H86" s="6">
        <v>0.09017156472886552</v>
      </c>
      <c r="I86" s="6">
        <v>0.869247970768034</v>
      </c>
      <c r="J86" s="6">
        <v>0.009122408158997444</v>
      </c>
    </row>
    <row r="87" spans="1:10" ht="15.75">
      <c r="A87" s="291" t="s">
        <v>369</v>
      </c>
      <c r="B87" s="229">
        <v>3686.608</v>
      </c>
      <c r="C87" s="229">
        <v>10033.15</v>
      </c>
      <c r="D87" s="229">
        <v>70580.18311</v>
      </c>
      <c r="E87" s="229">
        <v>730.53283</v>
      </c>
      <c r="F87" s="229">
        <v>85030.48</v>
      </c>
      <c r="G87" s="6">
        <v>0.04335631176020646</v>
      </c>
      <c r="H87" s="6">
        <v>0.1179947472953228</v>
      </c>
      <c r="I87" s="6">
        <v>0.830057446576804</v>
      </c>
      <c r="J87" s="6">
        <v>0.008591423099105168</v>
      </c>
    </row>
    <row r="88" spans="1:10" ht="15.75">
      <c r="A88" s="291" t="s">
        <v>312</v>
      </c>
      <c r="B88" s="229">
        <v>1352.1064</v>
      </c>
      <c r="C88" s="229">
        <v>6478.704</v>
      </c>
      <c r="D88" s="229">
        <v>26036.38</v>
      </c>
      <c r="E88" s="229">
        <v>604.28582</v>
      </c>
      <c r="F88" s="229">
        <v>34471.47</v>
      </c>
      <c r="G88" s="6">
        <v>0.039223926336764865</v>
      </c>
      <c r="H88" s="6">
        <v>0.1879439432086882</v>
      </c>
      <c r="I88" s="6">
        <v>0.7553022833084867</v>
      </c>
      <c r="J88" s="6">
        <v>0.01753002758513054</v>
      </c>
    </row>
    <row r="89" spans="1:10" s="1" customFormat="1" ht="15.75">
      <c r="A89" s="290" t="s">
        <v>184</v>
      </c>
      <c r="B89" s="267">
        <v>988.39018</v>
      </c>
      <c r="C89" s="267">
        <v>8725.168</v>
      </c>
      <c r="D89" s="267">
        <v>27589.73</v>
      </c>
      <c r="E89" s="267">
        <v>583.52412</v>
      </c>
      <c r="F89" s="267">
        <v>37886.81</v>
      </c>
      <c r="G89" s="268">
        <v>0.0260879757361467</v>
      </c>
      <c r="H89" s="268">
        <v>0.2302956622634632</v>
      </c>
      <c r="I89" s="268">
        <v>0.7282146477890327</v>
      </c>
      <c r="J89" s="268">
        <v>0.015401774918500663</v>
      </c>
    </row>
    <row r="90" spans="1:10" ht="15.75">
      <c r="A90" s="291" t="s">
        <v>314</v>
      </c>
      <c r="B90" s="229">
        <v>2351.34</v>
      </c>
      <c r="C90" s="229">
        <v>30462.5</v>
      </c>
      <c r="D90" s="229">
        <v>23745.24336</v>
      </c>
      <c r="E90" s="229">
        <v>2451.815</v>
      </c>
      <c r="F90" s="229">
        <v>59010.9</v>
      </c>
      <c r="G90" s="6">
        <v>0.03984585898537389</v>
      </c>
      <c r="H90" s="6">
        <v>0.5162181901987599</v>
      </c>
      <c r="I90" s="6">
        <v>0.4023874124949797</v>
      </c>
      <c r="J90" s="6">
        <v>0.041548510529410665</v>
      </c>
    </row>
    <row r="91" spans="1:10" ht="15.75">
      <c r="A91" s="291" t="s">
        <v>315</v>
      </c>
      <c r="B91" s="229">
        <v>888.00547</v>
      </c>
      <c r="C91" s="229">
        <v>5834.4349</v>
      </c>
      <c r="D91" s="229">
        <v>14853.89</v>
      </c>
      <c r="E91" s="229">
        <v>730.66411</v>
      </c>
      <c r="F91" s="229">
        <v>22306.99</v>
      </c>
      <c r="G91" s="6">
        <v>0.039808395036712706</v>
      </c>
      <c r="H91" s="6">
        <v>0.2615518678225973</v>
      </c>
      <c r="I91" s="6">
        <v>0.6658849983794317</v>
      </c>
      <c r="J91" s="6">
        <v>0.03275493959516725</v>
      </c>
    </row>
    <row r="92" spans="1:10" ht="15.75">
      <c r="A92" s="291" t="s">
        <v>316</v>
      </c>
      <c r="B92" s="229">
        <v>2096.1875</v>
      </c>
      <c r="C92" s="229">
        <v>14893.83</v>
      </c>
      <c r="D92" s="229">
        <v>28075.83</v>
      </c>
      <c r="E92" s="229">
        <v>721.59737</v>
      </c>
      <c r="F92" s="229">
        <v>45787.44</v>
      </c>
      <c r="G92" s="6">
        <v>0.04578084077205452</v>
      </c>
      <c r="H92" s="6">
        <v>0.32528199873152985</v>
      </c>
      <c r="I92" s="6">
        <v>0.6131775438853974</v>
      </c>
      <c r="J92" s="6">
        <v>0.015759722972063954</v>
      </c>
    </row>
    <row r="93" spans="1:10" ht="15.75">
      <c r="A93" s="291" t="s">
        <v>317</v>
      </c>
      <c r="B93" s="229">
        <v>757.08514</v>
      </c>
      <c r="C93" s="229">
        <v>2705.428</v>
      </c>
      <c r="D93" s="229">
        <v>1516.3221520000002</v>
      </c>
      <c r="E93" s="229">
        <v>556.40238</v>
      </c>
      <c r="F93" s="229">
        <v>5535.238</v>
      </c>
      <c r="G93" s="6">
        <v>0.1367755352163719</v>
      </c>
      <c r="H93" s="6">
        <v>0.4887645300888597</v>
      </c>
      <c r="I93" s="6">
        <v>0.273939829145558</v>
      </c>
      <c r="J93" s="6">
        <v>0.10052004629249907</v>
      </c>
    </row>
    <row r="94" spans="1:10" ht="15.75">
      <c r="A94" s="291" t="s">
        <v>318</v>
      </c>
      <c r="B94" s="229">
        <v>41.161027</v>
      </c>
      <c r="C94" s="229">
        <v>266.68062</v>
      </c>
      <c r="D94" s="229">
        <v>5963.828</v>
      </c>
      <c r="E94" s="229">
        <v>87.615613</v>
      </c>
      <c r="F94" s="229">
        <v>6359.286</v>
      </c>
      <c r="G94" s="6">
        <v>0.0064725862305925535</v>
      </c>
      <c r="H94" s="6">
        <v>0.041935622961445665</v>
      </c>
      <c r="I94" s="6">
        <v>0.9378140879337712</v>
      </c>
      <c r="J94" s="6">
        <v>0.013777586508925688</v>
      </c>
    </row>
    <row r="95" spans="1:10" ht="15.75">
      <c r="A95" s="290" t="s">
        <v>2</v>
      </c>
      <c r="B95" s="229">
        <v>20926.19</v>
      </c>
      <c r="C95" s="229">
        <v>121095</v>
      </c>
      <c r="D95" s="229">
        <v>357318.416</v>
      </c>
      <c r="E95" s="229">
        <v>9524.227</v>
      </c>
      <c r="F95" s="229">
        <v>508863.8</v>
      </c>
      <c r="G95" s="6">
        <v>0.04112336149673056</v>
      </c>
      <c r="H95" s="6">
        <v>0.2379713392856792</v>
      </c>
      <c r="I95" s="6">
        <v>0.7021887113997891</v>
      </c>
      <c r="J95" s="6">
        <v>0.01871665266815993</v>
      </c>
    </row>
    <row r="96" ht="15.75">
      <c r="A96" s="251" t="s">
        <v>433</v>
      </c>
    </row>
    <row r="97" ht="15.75">
      <c r="A97" s="1"/>
    </row>
    <row r="98" spans="1:8" ht="15.75">
      <c r="A98" s="1" t="s">
        <v>334</v>
      </c>
      <c r="G98" s="105"/>
      <c r="H98" s="105"/>
    </row>
    <row r="99" spans="1:8" ht="15.75">
      <c r="A99" s="1"/>
      <c r="G99" s="105"/>
      <c r="H99" s="105"/>
    </row>
    <row r="100" spans="1:8" ht="15.75">
      <c r="A100" s="1" t="s">
        <v>338</v>
      </c>
      <c r="G100" s="105"/>
      <c r="H100" s="105"/>
    </row>
    <row r="101" spans="7:8" ht="15.75">
      <c r="G101" s="105"/>
      <c r="H101" s="105"/>
    </row>
    <row r="102" spans="1:9" ht="15.75" customHeight="1">
      <c r="A102" s="381" t="s">
        <v>339</v>
      </c>
      <c r="B102" s="381"/>
      <c r="C102" s="381"/>
      <c r="D102" s="381"/>
      <c r="E102" s="381"/>
      <c r="F102" s="381"/>
      <c r="G102" s="381"/>
      <c r="H102" s="381"/>
      <c r="I102" s="381"/>
    </row>
    <row r="103" spans="1:9" ht="15.75">
      <c r="A103" s="381"/>
      <c r="B103" s="381"/>
      <c r="C103" s="381"/>
      <c r="D103" s="381"/>
      <c r="E103" s="381"/>
      <c r="F103" s="381"/>
      <c r="G103" s="381"/>
      <c r="H103" s="381"/>
      <c r="I103" s="381"/>
    </row>
    <row r="104" spans="7:8" ht="15.75">
      <c r="G104" s="105"/>
      <c r="H104" s="105"/>
    </row>
    <row r="105" spans="1:9" ht="15.75">
      <c r="A105" s="382" t="s">
        <v>340</v>
      </c>
      <c r="B105" s="382"/>
      <c r="C105" s="382"/>
      <c r="D105" s="382"/>
      <c r="E105" s="382"/>
      <c r="F105" s="382"/>
      <c r="G105" s="382"/>
      <c r="H105" s="382"/>
      <c r="I105" s="382"/>
    </row>
    <row r="106" spans="1:9" ht="15.75">
      <c r="A106" s="382" t="s">
        <v>504</v>
      </c>
      <c r="B106" s="382"/>
      <c r="C106" s="382"/>
      <c r="D106" s="382"/>
      <c r="E106" s="382"/>
      <c r="F106" s="382"/>
      <c r="G106" s="382"/>
      <c r="H106" s="382"/>
      <c r="I106" s="382"/>
    </row>
    <row r="107" spans="1:9" ht="15.75">
      <c r="A107" s="382" t="s">
        <v>341</v>
      </c>
      <c r="B107" s="382"/>
      <c r="C107" s="382"/>
      <c r="D107" s="382"/>
      <c r="E107" s="382"/>
      <c r="F107" s="382"/>
      <c r="G107" s="382"/>
      <c r="H107" s="382"/>
      <c r="I107" s="382"/>
    </row>
    <row r="108" spans="1:9" s="1" customFormat="1" ht="47.25">
      <c r="A108" s="19" t="s">
        <v>14</v>
      </c>
      <c r="B108" s="19" t="s">
        <v>342</v>
      </c>
      <c r="C108" s="19" t="s">
        <v>343</v>
      </c>
      <c r="D108" s="19" t="s">
        <v>344</v>
      </c>
      <c r="E108" s="19" t="s">
        <v>345</v>
      </c>
      <c r="F108" s="19" t="s">
        <v>346</v>
      </c>
      <c r="G108" s="19" t="s">
        <v>350</v>
      </c>
      <c r="H108" s="19" t="s">
        <v>347</v>
      </c>
      <c r="I108" s="19" t="s">
        <v>348</v>
      </c>
    </row>
    <row r="109" spans="1:9" ht="15.75">
      <c r="A109" s="252" t="s">
        <v>305</v>
      </c>
      <c r="B109" s="253">
        <v>29748.8396</v>
      </c>
      <c r="C109" s="253">
        <v>2796.7544</v>
      </c>
      <c r="D109" s="253">
        <v>2156.639</v>
      </c>
      <c r="E109" s="253">
        <v>34702.233</v>
      </c>
      <c r="F109" s="254">
        <v>0.005769834409671038</v>
      </c>
      <c r="G109" s="253">
        <v>4789.9362</v>
      </c>
      <c r="H109" s="253">
        <v>228584.58690000002</v>
      </c>
      <c r="I109" s="254">
        <v>0.15181352982115698</v>
      </c>
    </row>
    <row r="110" spans="1:9" ht="15.75">
      <c r="A110" s="255" t="s">
        <v>306</v>
      </c>
      <c r="B110" s="256">
        <v>1713.0622</v>
      </c>
      <c r="C110" s="256">
        <v>94.7416</v>
      </c>
      <c r="D110" s="256">
        <v>822.4222</v>
      </c>
      <c r="E110" s="256">
        <v>2630.226</v>
      </c>
      <c r="F110" s="257">
        <v>0.0004373196526002064</v>
      </c>
      <c r="G110" s="256">
        <v>5240.1268</v>
      </c>
      <c r="H110" s="256">
        <v>847688.3523000001</v>
      </c>
      <c r="I110" s="257">
        <v>0.0031028219190030264</v>
      </c>
    </row>
    <row r="111" spans="1:9" ht="15.75">
      <c r="A111" s="255" t="s">
        <v>307</v>
      </c>
      <c r="B111" s="256">
        <v>6365.1452</v>
      </c>
      <c r="C111" s="256">
        <v>285.9923</v>
      </c>
      <c r="D111" s="256">
        <v>726.8613</v>
      </c>
      <c r="E111" s="256">
        <v>7377.998799999999</v>
      </c>
      <c r="F111" s="257">
        <v>0.001226717351322943</v>
      </c>
      <c r="G111" s="256">
        <v>19493.890799999997</v>
      </c>
      <c r="H111" s="256">
        <v>1021251.3948999998</v>
      </c>
      <c r="I111" s="257">
        <v>0.007224468761408593</v>
      </c>
    </row>
    <row r="112" spans="1:9" ht="15.75">
      <c r="A112" s="255" t="s">
        <v>308</v>
      </c>
      <c r="B112" s="256">
        <v>4216.7623</v>
      </c>
      <c r="C112" s="256">
        <v>30935.9631</v>
      </c>
      <c r="D112" s="256">
        <v>1180.0192</v>
      </c>
      <c r="E112" s="256">
        <v>36332.744600000005</v>
      </c>
      <c r="F112" s="257">
        <v>0.006040934598959947</v>
      </c>
      <c r="G112" s="256">
        <v>5184.351500000001</v>
      </c>
      <c r="H112" s="256">
        <v>334856.99239999993</v>
      </c>
      <c r="I112" s="257">
        <v>0.10850227238677192</v>
      </c>
    </row>
    <row r="113" spans="1:9" ht="15.75">
      <c r="A113" s="255" t="s">
        <v>505</v>
      </c>
      <c r="B113" s="256">
        <v>81386.195</v>
      </c>
      <c r="C113" s="256">
        <v>146039.9515</v>
      </c>
      <c r="D113" s="256">
        <v>6452.0419</v>
      </c>
      <c r="E113" s="256">
        <v>233878.1884</v>
      </c>
      <c r="F113" s="257">
        <v>0.03888621285845916</v>
      </c>
      <c r="G113" s="256">
        <v>31688.0236</v>
      </c>
      <c r="H113" s="256">
        <v>1251221.0383000001</v>
      </c>
      <c r="I113" s="257">
        <v>0.1869199615743066</v>
      </c>
    </row>
    <row r="114" spans="1:9" ht="15.75">
      <c r="A114" s="255" t="s">
        <v>310</v>
      </c>
      <c r="B114" s="256">
        <v>94699.216</v>
      </c>
      <c r="C114" s="256">
        <v>187892.8321</v>
      </c>
      <c r="D114" s="256">
        <v>19229.9058</v>
      </c>
      <c r="E114" s="256">
        <v>301821.9539</v>
      </c>
      <c r="F114" s="257">
        <v>0.05018301546204148</v>
      </c>
      <c r="G114" s="256">
        <v>57417.5618</v>
      </c>
      <c r="H114" s="256">
        <v>2919785.8626999995</v>
      </c>
      <c r="I114" s="257">
        <v>0.10337126354221664</v>
      </c>
    </row>
    <row r="115" spans="1:9" ht="15.75">
      <c r="A115" s="255" t="s">
        <v>367</v>
      </c>
      <c r="B115" s="256">
        <v>1490903.6895</v>
      </c>
      <c r="C115" s="256">
        <v>1094925.4204</v>
      </c>
      <c r="D115" s="256">
        <v>260228.4453</v>
      </c>
      <c r="E115" s="256">
        <v>2846057.5552</v>
      </c>
      <c r="F115" s="257">
        <v>0.4732053068140367</v>
      </c>
      <c r="G115" s="256">
        <v>2896294.2172</v>
      </c>
      <c r="H115" s="256">
        <v>83495216.114</v>
      </c>
      <c r="I115" s="257">
        <v>0.034086474503091796</v>
      </c>
    </row>
    <row r="116" spans="1:9" ht="15.75">
      <c r="A116" s="255" t="s">
        <v>506</v>
      </c>
      <c r="B116" s="256">
        <v>181256.5046</v>
      </c>
      <c r="C116" s="256">
        <v>367404.7471</v>
      </c>
      <c r="D116" s="256">
        <v>20823.1439</v>
      </c>
      <c r="E116" s="256">
        <v>569484.3955999999</v>
      </c>
      <c r="F116" s="257">
        <v>0.09468643304606922</v>
      </c>
      <c r="G116" s="256">
        <v>48830.0147</v>
      </c>
      <c r="H116" s="256">
        <v>1538135.5526000003</v>
      </c>
      <c r="I116" s="257">
        <v>0.3702433082944915</v>
      </c>
    </row>
    <row r="117" spans="1:9" ht="15.75">
      <c r="A117" s="255" t="s">
        <v>369</v>
      </c>
      <c r="B117" s="256">
        <v>272698.258</v>
      </c>
      <c r="C117" s="256">
        <v>318599.955</v>
      </c>
      <c r="D117" s="256">
        <v>38113.4874</v>
      </c>
      <c r="E117" s="256">
        <v>629411.7004</v>
      </c>
      <c r="F117" s="257">
        <v>0.10465036318606581</v>
      </c>
      <c r="G117" s="256">
        <v>172385.5954</v>
      </c>
      <c r="H117" s="256">
        <v>2256819.7010999997</v>
      </c>
      <c r="I117" s="257">
        <v>0.2788932142400288</v>
      </c>
    </row>
    <row r="118" spans="1:9" ht="15.75">
      <c r="A118" s="255" t="s">
        <v>312</v>
      </c>
      <c r="B118" s="256">
        <v>117733.2674</v>
      </c>
      <c r="C118" s="256">
        <v>42684.1245</v>
      </c>
      <c r="D118" s="256">
        <v>24125.0767</v>
      </c>
      <c r="E118" s="256">
        <v>184542.4686</v>
      </c>
      <c r="F118" s="257">
        <v>0.030683313243096404</v>
      </c>
      <c r="G118" s="256">
        <v>34295.3755</v>
      </c>
      <c r="H118" s="256">
        <v>584094.1043999998</v>
      </c>
      <c r="I118" s="257">
        <v>0.31594646686182176</v>
      </c>
    </row>
    <row r="119" spans="1:9" s="1" customFormat="1" ht="15.75">
      <c r="A119" s="258" t="s">
        <v>184</v>
      </c>
      <c r="B119" s="259">
        <v>149141.6014</v>
      </c>
      <c r="C119" s="259">
        <v>43838.4986</v>
      </c>
      <c r="D119" s="259">
        <v>88715.5576</v>
      </c>
      <c r="E119" s="259">
        <v>281695.65760000004</v>
      </c>
      <c r="F119" s="260">
        <v>0.046836677578511766</v>
      </c>
      <c r="G119" s="259">
        <v>172562.725</v>
      </c>
      <c r="H119" s="259">
        <v>2668247.6699</v>
      </c>
      <c r="I119" s="260">
        <v>0.1055732797137821</v>
      </c>
    </row>
    <row r="120" spans="1:9" ht="15.75">
      <c r="A120" s="255" t="s">
        <v>314</v>
      </c>
      <c r="B120" s="256">
        <v>238968.6141</v>
      </c>
      <c r="C120" s="256">
        <v>23277.1022</v>
      </c>
      <c r="D120" s="256">
        <v>38723.0044</v>
      </c>
      <c r="E120" s="256">
        <v>300968.7207</v>
      </c>
      <c r="F120" s="257">
        <v>0.0500411509809623</v>
      </c>
      <c r="G120" s="256">
        <v>128568.9207</v>
      </c>
      <c r="H120" s="256">
        <v>1761797.8468999998</v>
      </c>
      <c r="I120" s="257">
        <v>0.17083045096778524</v>
      </c>
    </row>
    <row r="121" spans="1:9" ht="15.75">
      <c r="A121" s="255" t="s">
        <v>315</v>
      </c>
      <c r="B121" s="256">
        <v>118848.3895</v>
      </c>
      <c r="C121" s="256">
        <v>14442.9408</v>
      </c>
      <c r="D121" s="256">
        <v>25438.4958</v>
      </c>
      <c r="E121" s="256">
        <v>158729.8261</v>
      </c>
      <c r="F121" s="257">
        <v>0.02639152392507076</v>
      </c>
      <c r="G121" s="256">
        <v>17162.0952</v>
      </c>
      <c r="H121" s="256">
        <v>569463.3119999999</v>
      </c>
      <c r="I121" s="257">
        <v>0.2787358250394189</v>
      </c>
    </row>
    <row r="122" spans="1:9" ht="15.75">
      <c r="A122" s="255" t="s">
        <v>316</v>
      </c>
      <c r="B122" s="256">
        <v>297245.3678</v>
      </c>
      <c r="C122" s="256">
        <v>23478.208</v>
      </c>
      <c r="D122" s="256">
        <v>14272.322</v>
      </c>
      <c r="E122" s="256">
        <v>334995.8978</v>
      </c>
      <c r="F122" s="257">
        <v>0.055698745905633285</v>
      </c>
      <c r="G122" s="256">
        <v>206449.44489999997</v>
      </c>
      <c r="H122" s="256">
        <v>2054385.0968</v>
      </c>
      <c r="I122" s="257">
        <v>0.16306382786839926</v>
      </c>
    </row>
    <row r="123" spans="1:9" ht="15.75">
      <c r="A123" s="255" t="s">
        <v>317</v>
      </c>
      <c r="B123" s="256">
        <v>12045.2722</v>
      </c>
      <c r="C123" s="256">
        <v>1800.9811</v>
      </c>
      <c r="D123" s="256">
        <v>1149.9235</v>
      </c>
      <c r="E123" s="256">
        <v>14996.176800000001</v>
      </c>
      <c r="F123" s="257">
        <v>0.0024933685654796485</v>
      </c>
      <c r="G123" s="256">
        <v>7613.2995</v>
      </c>
      <c r="H123" s="256">
        <v>181254.91870000004</v>
      </c>
      <c r="I123" s="257">
        <v>0.08273528193086215</v>
      </c>
    </row>
    <row r="124" spans="1:9" ht="15.75">
      <c r="A124" s="261" t="s">
        <v>318</v>
      </c>
      <c r="B124" s="256">
        <v>73402.4489</v>
      </c>
      <c r="C124" s="256">
        <v>908.4359</v>
      </c>
      <c r="D124" s="256">
        <v>2487.7964</v>
      </c>
      <c r="E124" s="256">
        <v>76798.6812</v>
      </c>
      <c r="F124" s="257">
        <v>0.012769082422019249</v>
      </c>
      <c r="G124" s="256">
        <v>28084.435599999997</v>
      </c>
      <c r="H124" s="262">
        <v>570743.1876000002</v>
      </c>
      <c r="I124" s="263">
        <v>0.13455908518670506</v>
      </c>
    </row>
    <row r="125" spans="1:9" ht="15.75">
      <c r="A125" s="19" t="s">
        <v>507</v>
      </c>
      <c r="B125" s="264">
        <v>3170372.6337</v>
      </c>
      <c r="C125" s="264">
        <v>2299406.6486</v>
      </c>
      <c r="D125" s="264">
        <v>544645.1424</v>
      </c>
      <c r="E125" s="264">
        <v>6014424.4247</v>
      </c>
      <c r="F125" s="265">
        <v>1</v>
      </c>
      <c r="G125" s="264">
        <v>3836060.0144</v>
      </c>
      <c r="H125" s="264">
        <v>102283545.73149998</v>
      </c>
      <c r="I125" s="266">
        <v>0.058801485436261666</v>
      </c>
    </row>
    <row r="126" ht="15.75">
      <c r="A126" s="2" t="s">
        <v>349</v>
      </c>
    </row>
    <row r="127" spans="1:6" ht="15.75">
      <c r="A127" s="380" t="s">
        <v>351</v>
      </c>
      <c r="B127" s="380"/>
      <c r="C127" s="380"/>
      <c r="D127" s="380"/>
      <c r="E127" s="380"/>
      <c r="F127" s="380"/>
    </row>
  </sheetData>
  <sheetProtection/>
  <mergeCells count="16">
    <mergeCell ref="I55:I56"/>
    <mergeCell ref="A127:F127"/>
    <mergeCell ref="A102:I103"/>
    <mergeCell ref="A105:I105"/>
    <mergeCell ref="A106:I106"/>
    <mergeCell ref="A107:I107"/>
    <mergeCell ref="A5:A6"/>
    <mergeCell ref="B5:E5"/>
    <mergeCell ref="F5:F6"/>
    <mergeCell ref="A76:J76"/>
    <mergeCell ref="A77:A78"/>
    <mergeCell ref="B77:F77"/>
    <mergeCell ref="G77:J77"/>
    <mergeCell ref="A55:A56"/>
    <mergeCell ref="B55:E55"/>
    <mergeCell ref="F55:H55"/>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&amp;RRegión del Maule</oddHeader>
  </headerFooter>
  <rowBreaks count="2" manualBreakCount="2">
    <brk id="50" max="9" man="1"/>
    <brk id="97"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92" zoomScaleSheetLayoutView="92" zoomScalePageLayoutView="0" workbookViewId="0" topLeftCell="A1">
      <selection activeCell="A1" sqref="A1:K1"/>
    </sheetView>
  </sheetViews>
  <sheetFormatPr defaultColWidth="11.421875" defaultRowHeight="15"/>
  <cols>
    <col min="1" max="1" width="16.00390625" style="0" customWidth="1"/>
    <col min="7" max="7" width="18.140625" style="0" bestFit="1" customWidth="1"/>
  </cols>
  <sheetData>
    <row r="1" spans="1:11" s="49" customFormat="1" ht="37.5" customHeight="1">
      <c r="A1" s="384" t="s">
        <v>304</v>
      </c>
      <c r="B1" s="384"/>
      <c r="C1" s="384"/>
      <c r="D1" s="384"/>
      <c r="E1" s="384"/>
      <c r="F1" s="384"/>
      <c r="G1" s="384"/>
      <c r="H1" s="384"/>
      <c r="I1" s="384"/>
      <c r="J1" s="384"/>
      <c r="K1" s="384"/>
    </row>
    <row r="2" spans="1:7" s="49" customFormat="1" ht="21">
      <c r="A2" s="50"/>
      <c r="B2" s="243"/>
      <c r="C2" s="243"/>
      <c r="D2" s="243"/>
      <c r="E2" s="243"/>
      <c r="F2" s="243"/>
      <c r="G2" s="243"/>
    </row>
    <row r="3" spans="1:7" s="48" customFormat="1" ht="21">
      <c r="A3" s="51" t="s">
        <v>79</v>
      </c>
      <c r="B3" s="244"/>
      <c r="C3" s="244"/>
      <c r="D3" s="244"/>
      <c r="E3" s="244"/>
      <c r="F3" s="244"/>
      <c r="G3" s="244"/>
    </row>
    <row r="4" spans="2:7" s="49" customFormat="1" ht="21">
      <c r="B4" s="243"/>
      <c r="C4" s="243"/>
      <c r="D4" s="243"/>
      <c r="E4" s="243"/>
      <c r="F4" s="243"/>
      <c r="G4" s="243"/>
    </row>
    <row r="5" spans="1:11" ht="15">
      <c r="A5" s="383" t="s">
        <v>434</v>
      </c>
      <c r="B5" s="383"/>
      <c r="C5" s="383"/>
      <c r="D5" s="383"/>
      <c r="E5" s="383"/>
      <c r="G5" s="383" t="s">
        <v>435</v>
      </c>
      <c r="H5" s="383"/>
      <c r="I5" s="383"/>
      <c r="J5" s="383"/>
      <c r="K5" s="383"/>
    </row>
    <row r="6" spans="1:11" ht="15">
      <c r="A6" s="386" t="s">
        <v>14</v>
      </c>
      <c r="B6" s="383" t="s">
        <v>436</v>
      </c>
      <c r="C6" s="383"/>
      <c r="D6" s="383" t="s">
        <v>437</v>
      </c>
      <c r="E6" s="383"/>
      <c r="G6" s="386" t="s">
        <v>14</v>
      </c>
      <c r="H6" s="383" t="s">
        <v>436</v>
      </c>
      <c r="I6" s="383"/>
      <c r="J6" s="383" t="s">
        <v>437</v>
      </c>
      <c r="K6" s="383"/>
    </row>
    <row r="7" spans="1:11" ht="15">
      <c r="A7" s="386"/>
      <c r="B7" s="313" t="s">
        <v>261</v>
      </c>
      <c r="C7" s="313" t="s">
        <v>15</v>
      </c>
      <c r="D7" s="313" t="s">
        <v>261</v>
      </c>
      <c r="E7" s="313" t="s">
        <v>15</v>
      </c>
      <c r="G7" s="386"/>
      <c r="H7" s="313" t="s">
        <v>261</v>
      </c>
      <c r="I7" s="313" t="s">
        <v>15</v>
      </c>
      <c r="J7" s="313" t="s">
        <v>261</v>
      </c>
      <c r="K7" s="313" t="s">
        <v>15</v>
      </c>
    </row>
    <row r="8" spans="1:11" ht="15">
      <c r="A8" s="314" t="s">
        <v>305</v>
      </c>
      <c r="B8" s="315">
        <v>7.32</v>
      </c>
      <c r="C8" s="315">
        <v>18.7</v>
      </c>
      <c r="D8" s="315">
        <v>17.94</v>
      </c>
      <c r="E8" s="315">
        <v>59.25</v>
      </c>
      <c r="G8" s="314" t="s">
        <v>305</v>
      </c>
      <c r="H8" s="315">
        <v>8.4</v>
      </c>
      <c r="I8" s="315">
        <v>16.4</v>
      </c>
      <c r="J8" s="315">
        <v>21.59</v>
      </c>
      <c r="K8" s="315">
        <v>55.56</v>
      </c>
    </row>
    <row r="9" spans="1:11" ht="15">
      <c r="A9" s="314" t="s">
        <v>306</v>
      </c>
      <c r="B9" s="315">
        <v>5.76</v>
      </c>
      <c r="C9" s="315">
        <v>16.6</v>
      </c>
      <c r="D9" s="315">
        <v>22.72</v>
      </c>
      <c r="E9" s="315">
        <v>59.52</v>
      </c>
      <c r="G9" s="314" t="s">
        <v>306</v>
      </c>
      <c r="H9" s="315">
        <v>6.04</v>
      </c>
      <c r="I9" s="315">
        <v>11.04</v>
      </c>
      <c r="J9" s="315">
        <v>23.04</v>
      </c>
      <c r="K9" s="315">
        <v>47.66</v>
      </c>
    </row>
    <row r="10" spans="1:11" ht="15">
      <c r="A10" s="316" t="s">
        <v>307</v>
      </c>
      <c r="B10" s="315">
        <v>5.09</v>
      </c>
      <c r="C10" s="315">
        <v>7.6</v>
      </c>
      <c r="D10" s="315">
        <v>16.17</v>
      </c>
      <c r="E10" s="315">
        <v>33.71</v>
      </c>
      <c r="G10" s="316" t="s">
        <v>307</v>
      </c>
      <c r="H10" s="315">
        <v>4.9</v>
      </c>
      <c r="I10" s="315">
        <v>7.06</v>
      </c>
      <c r="J10" s="315">
        <v>15.86</v>
      </c>
      <c r="K10" s="315">
        <v>21.73</v>
      </c>
    </row>
    <row r="11" spans="1:11" ht="15">
      <c r="A11" s="316" t="s">
        <v>308</v>
      </c>
      <c r="B11" s="315">
        <v>7.68</v>
      </c>
      <c r="C11" s="315">
        <v>10.49</v>
      </c>
      <c r="D11" s="315">
        <v>22.29</v>
      </c>
      <c r="E11" s="315">
        <v>32.74</v>
      </c>
      <c r="G11" s="316" t="s">
        <v>308</v>
      </c>
      <c r="H11" s="315">
        <v>5.9</v>
      </c>
      <c r="I11" s="315">
        <v>10.01</v>
      </c>
      <c r="J11" s="315">
        <v>23.4</v>
      </c>
      <c r="K11" s="315">
        <v>22.97</v>
      </c>
    </row>
    <row r="12" spans="1:11" ht="15">
      <c r="A12" s="314" t="s">
        <v>309</v>
      </c>
      <c r="B12" s="315">
        <v>10.55</v>
      </c>
      <c r="C12" s="315">
        <v>17.97</v>
      </c>
      <c r="D12" s="315">
        <v>18.94</v>
      </c>
      <c r="E12" s="315">
        <v>39.04</v>
      </c>
      <c r="G12" s="314" t="s">
        <v>309</v>
      </c>
      <c r="H12" s="315">
        <v>10.5</v>
      </c>
      <c r="I12" s="315">
        <v>15.6</v>
      </c>
      <c r="J12" s="315">
        <v>20.3</v>
      </c>
      <c r="K12" s="315">
        <v>28.68</v>
      </c>
    </row>
    <row r="13" spans="1:11" ht="15">
      <c r="A13" s="314" t="s">
        <v>310</v>
      </c>
      <c r="B13" s="315">
        <v>6.73</v>
      </c>
      <c r="C13" s="315">
        <v>11.1</v>
      </c>
      <c r="D13" s="315">
        <v>17.94</v>
      </c>
      <c r="E13" s="315">
        <v>30.41</v>
      </c>
      <c r="G13" s="314" t="s">
        <v>310</v>
      </c>
      <c r="H13" s="315">
        <v>6.65</v>
      </c>
      <c r="I13" s="315">
        <v>8.17</v>
      </c>
      <c r="J13" s="315">
        <v>16.85</v>
      </c>
      <c r="K13" s="315">
        <v>24</v>
      </c>
    </row>
    <row r="14" spans="1:11" ht="15">
      <c r="A14" s="314" t="s">
        <v>367</v>
      </c>
      <c r="B14" s="315">
        <v>5.4</v>
      </c>
      <c r="C14" s="315">
        <v>4.64</v>
      </c>
      <c r="D14" s="315">
        <v>19.61</v>
      </c>
      <c r="E14" s="315">
        <v>30.08</v>
      </c>
      <c r="G14" s="314" t="s">
        <v>367</v>
      </c>
      <c r="H14" s="315">
        <v>5.3</v>
      </c>
      <c r="I14" s="315">
        <v>6.59</v>
      </c>
      <c r="J14" s="315">
        <v>19.77</v>
      </c>
      <c r="K14" s="315">
        <v>25.67</v>
      </c>
    </row>
    <row r="15" spans="1:11" ht="15">
      <c r="A15" s="314" t="s">
        <v>311</v>
      </c>
      <c r="B15" s="315">
        <v>9.55</v>
      </c>
      <c r="C15" s="315">
        <v>11.4</v>
      </c>
      <c r="D15" s="315">
        <v>15.47</v>
      </c>
      <c r="E15" s="315">
        <v>26.14</v>
      </c>
      <c r="G15" s="314" t="s">
        <v>311</v>
      </c>
      <c r="H15" s="315">
        <v>10.1</v>
      </c>
      <c r="I15" s="315">
        <v>10.06</v>
      </c>
      <c r="J15" s="315">
        <v>15.1</v>
      </c>
      <c r="K15" s="315">
        <v>21.35</v>
      </c>
    </row>
    <row r="16" spans="1:11" ht="15">
      <c r="A16" s="316" t="s">
        <v>369</v>
      </c>
      <c r="B16" s="315">
        <v>10.76</v>
      </c>
      <c r="C16" s="315">
        <v>16.8</v>
      </c>
      <c r="D16" s="315">
        <v>17.78</v>
      </c>
      <c r="E16" s="315">
        <v>32.43</v>
      </c>
      <c r="G16" s="316" t="s">
        <v>369</v>
      </c>
      <c r="H16" s="315">
        <v>8.8</v>
      </c>
      <c r="I16" s="315">
        <v>16.1</v>
      </c>
      <c r="J16" s="315">
        <v>17.6</v>
      </c>
      <c r="K16" s="315">
        <v>26.78</v>
      </c>
    </row>
    <row r="17" spans="1:11" ht="15">
      <c r="A17" s="314" t="s">
        <v>312</v>
      </c>
      <c r="B17" s="315">
        <v>13.02</v>
      </c>
      <c r="C17" s="315">
        <v>23.6</v>
      </c>
      <c r="D17" s="315">
        <v>18.97</v>
      </c>
      <c r="E17" s="315">
        <v>38.05</v>
      </c>
      <c r="G17" s="314" t="s">
        <v>312</v>
      </c>
      <c r="H17" s="315">
        <v>11.56</v>
      </c>
      <c r="I17" s="315">
        <v>18.75</v>
      </c>
      <c r="J17" s="315">
        <v>17.1</v>
      </c>
      <c r="K17" s="315">
        <v>28.88</v>
      </c>
    </row>
    <row r="18" spans="1:11" ht="15">
      <c r="A18" s="319" t="s">
        <v>184</v>
      </c>
      <c r="B18" s="320">
        <v>11.33</v>
      </c>
      <c r="C18" s="320">
        <v>19.8</v>
      </c>
      <c r="D18" s="320">
        <v>15.17</v>
      </c>
      <c r="E18" s="320">
        <v>34.15</v>
      </c>
      <c r="G18" s="319" t="s">
        <v>184</v>
      </c>
      <c r="H18" s="320">
        <v>10.97</v>
      </c>
      <c r="I18" s="320">
        <v>15.1</v>
      </c>
      <c r="J18" s="320">
        <v>15.02</v>
      </c>
      <c r="K18" s="320">
        <v>22.24</v>
      </c>
    </row>
    <row r="19" spans="1:11" ht="15">
      <c r="A19" s="316" t="s">
        <v>314</v>
      </c>
      <c r="B19" s="315">
        <v>12.01</v>
      </c>
      <c r="C19" s="315">
        <v>28.01</v>
      </c>
      <c r="D19" s="315">
        <v>16.44</v>
      </c>
      <c r="E19" s="315">
        <v>54.17</v>
      </c>
      <c r="G19" s="316" t="s">
        <v>314</v>
      </c>
      <c r="H19" s="315">
        <v>10.4</v>
      </c>
      <c r="I19" s="315">
        <v>20.6</v>
      </c>
      <c r="J19" s="315">
        <v>16.1</v>
      </c>
      <c r="K19" s="315">
        <v>34.91</v>
      </c>
    </row>
    <row r="20" spans="1:11" ht="15">
      <c r="A20" s="314" t="s">
        <v>315</v>
      </c>
      <c r="B20" s="315">
        <v>10.62</v>
      </c>
      <c r="C20" s="315">
        <v>15.4</v>
      </c>
      <c r="D20" s="315">
        <v>14.69</v>
      </c>
      <c r="E20" s="315">
        <v>39.22</v>
      </c>
      <c r="G20" s="314" t="s">
        <v>315</v>
      </c>
      <c r="H20" s="315">
        <v>7.5</v>
      </c>
      <c r="I20" s="315">
        <v>15.4</v>
      </c>
      <c r="J20" s="315">
        <v>13.7</v>
      </c>
      <c r="K20" s="315">
        <v>28.3</v>
      </c>
    </row>
    <row r="21" spans="1:11" ht="15">
      <c r="A21" s="316" t="s">
        <v>316</v>
      </c>
      <c r="B21" s="315">
        <v>9.58</v>
      </c>
      <c r="C21" s="315">
        <v>16.95</v>
      </c>
      <c r="D21" s="315">
        <v>17.8</v>
      </c>
      <c r="E21" s="315">
        <v>44.7</v>
      </c>
      <c r="G21" s="316" t="s">
        <v>316</v>
      </c>
      <c r="H21" s="315">
        <v>10.2</v>
      </c>
      <c r="I21" s="315">
        <v>13.15</v>
      </c>
      <c r="J21" s="315">
        <v>21.45</v>
      </c>
      <c r="K21" s="315">
        <v>29.55</v>
      </c>
    </row>
    <row r="22" spans="1:11" ht="15">
      <c r="A22" s="316" t="s">
        <v>317</v>
      </c>
      <c r="B22" s="315">
        <v>4.42</v>
      </c>
      <c r="C22" s="315">
        <v>5.88</v>
      </c>
      <c r="D22" s="315">
        <v>16.85</v>
      </c>
      <c r="E22" s="315">
        <v>34.42</v>
      </c>
      <c r="G22" s="316" t="s">
        <v>317</v>
      </c>
      <c r="H22" s="315">
        <v>2.97</v>
      </c>
      <c r="I22" s="315">
        <v>7.8</v>
      </c>
      <c r="J22" s="315">
        <v>18.8</v>
      </c>
      <c r="K22" s="315">
        <v>19.31</v>
      </c>
    </row>
    <row r="23" spans="1:11" ht="15">
      <c r="A23" s="316" t="s">
        <v>318</v>
      </c>
      <c r="B23" s="315">
        <v>2.11</v>
      </c>
      <c r="C23" s="315">
        <v>2.5</v>
      </c>
      <c r="D23" s="315">
        <v>10.24</v>
      </c>
      <c r="E23" s="315">
        <v>23.05</v>
      </c>
      <c r="G23" s="316" t="s">
        <v>318</v>
      </c>
      <c r="H23" s="315">
        <v>2.2</v>
      </c>
      <c r="I23" s="315">
        <v>1.8</v>
      </c>
      <c r="J23" s="315">
        <v>10.5</v>
      </c>
      <c r="K23" s="315">
        <v>12.08</v>
      </c>
    </row>
    <row r="24" spans="1:11" ht="15">
      <c r="A24" s="317" t="s">
        <v>438</v>
      </c>
      <c r="B24" s="313">
        <v>7.4</v>
      </c>
      <c r="C24" s="318">
        <v>16.5</v>
      </c>
      <c r="D24" s="318">
        <v>18.28</v>
      </c>
      <c r="E24" s="318">
        <v>37.42</v>
      </c>
      <c r="G24" s="317" t="s">
        <v>438</v>
      </c>
      <c r="H24" s="313">
        <v>6.8</v>
      </c>
      <c r="I24" s="318">
        <v>13.8</v>
      </c>
      <c r="J24" s="318">
        <v>18.6</v>
      </c>
      <c r="K24" s="318">
        <v>26.8</v>
      </c>
    </row>
    <row r="25" spans="1:7" ht="15">
      <c r="A25" t="s">
        <v>439</v>
      </c>
      <c r="G25" t="s">
        <v>439</v>
      </c>
    </row>
    <row r="27" spans="1:11" ht="33" customHeight="1">
      <c r="A27" s="385" t="s">
        <v>440</v>
      </c>
      <c r="B27" s="385"/>
      <c r="C27" s="385"/>
      <c r="D27" s="385"/>
      <c r="E27" s="385"/>
      <c r="F27" s="385"/>
      <c r="G27" s="385"/>
      <c r="H27" s="385"/>
      <c r="I27" s="385"/>
      <c r="J27" s="385"/>
      <c r="K27" s="385"/>
    </row>
    <row r="28" spans="1:11" ht="35.25" customHeight="1">
      <c r="A28" s="385" t="s">
        <v>441</v>
      </c>
      <c r="B28" s="385"/>
      <c r="C28" s="385"/>
      <c r="D28" s="385"/>
      <c r="E28" s="385"/>
      <c r="F28" s="385"/>
      <c r="G28" s="385"/>
      <c r="H28" s="385"/>
      <c r="I28" s="385"/>
      <c r="J28" s="385"/>
      <c r="K28" s="385"/>
    </row>
  </sheetData>
  <sheetProtection/>
  <mergeCells count="11">
    <mergeCell ref="A28:K28"/>
    <mergeCell ref="A6:A7"/>
    <mergeCell ref="B6:C6"/>
    <mergeCell ref="D6:E6"/>
    <mergeCell ref="G6:G7"/>
    <mergeCell ref="H6:I6"/>
    <mergeCell ref="J6:K6"/>
    <mergeCell ref="A1:K1"/>
    <mergeCell ref="A5:E5"/>
    <mergeCell ref="G5:K5"/>
    <mergeCell ref="A27:K27"/>
  </mergeCells>
  <printOptions horizontalCentered="1"/>
  <pageMargins left="0.5905511811023623" right="0.5905511811023623" top="0.5905511811023623" bottom="0.5905511811023623" header="0.31496062992125984" footer="0.31496062992125984"/>
  <pageSetup horizontalDpi="600" verticalDpi="600" orientation="landscape" scale="53" r:id="rId1"/>
  <headerFooter>
    <oddHeader>&amp;R&amp;12Región del Biobío</oddHead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F1"/>
    </sheetView>
  </sheetViews>
  <sheetFormatPr defaultColWidth="11.421875" defaultRowHeight="15"/>
  <sheetData>
    <row r="1" spans="1:6" ht="15">
      <c r="A1" s="387" t="s">
        <v>414</v>
      </c>
      <c r="B1" s="387"/>
      <c r="C1" s="387"/>
      <c r="D1" s="387"/>
      <c r="E1" s="387"/>
      <c r="F1" s="387"/>
    </row>
    <row r="3" ht="15">
      <c r="A3" s="237" t="s">
        <v>415</v>
      </c>
    </row>
    <row r="5" ht="15">
      <c r="A5" s="310" t="s">
        <v>313</v>
      </c>
    </row>
    <row r="6" ht="15">
      <c r="A6" s="311" t="s">
        <v>417</v>
      </c>
    </row>
    <row r="7" ht="18">
      <c r="A7" s="312" t="s">
        <v>418</v>
      </c>
    </row>
    <row r="8" ht="18">
      <c r="A8" s="312" t="s">
        <v>419</v>
      </c>
    </row>
    <row r="9" ht="18">
      <c r="A9" s="312" t="s">
        <v>420</v>
      </c>
    </row>
    <row r="10" ht="15">
      <c r="A10" s="312" t="s">
        <v>421</v>
      </c>
    </row>
    <row r="11" ht="15">
      <c r="A11" s="311" t="s">
        <v>422</v>
      </c>
    </row>
    <row r="12" spans="1:7" ht="42.75" customHeight="1">
      <c r="A12" s="388" t="s">
        <v>423</v>
      </c>
      <c r="B12" s="388"/>
      <c r="C12" s="388"/>
      <c r="D12" s="388"/>
      <c r="E12" s="388"/>
      <c r="F12" s="388"/>
      <c r="G12" s="388"/>
    </row>
    <row r="13" ht="18">
      <c r="A13" s="311" t="s">
        <v>425</v>
      </c>
    </row>
    <row r="14" spans="1:7" ht="42.75" customHeight="1">
      <c r="A14" s="388" t="s">
        <v>424</v>
      </c>
      <c r="B14" s="388"/>
      <c r="C14" s="388"/>
      <c r="D14" s="388"/>
      <c r="E14" s="388"/>
      <c r="F14" s="388"/>
      <c r="G14" s="388"/>
    </row>
    <row r="16" ht="15">
      <c r="A16" t="s">
        <v>416</v>
      </c>
    </row>
  </sheetData>
  <sheetProtection/>
  <mergeCells count="3">
    <mergeCell ref="A1:F1"/>
    <mergeCell ref="A12:G12"/>
    <mergeCell ref="A14:G14"/>
  </mergeCells>
  <printOptions/>
  <pageMargins left="0.7086614173228347" right="0.7086614173228347" top="0.7480314960629921" bottom="0.7480314960629921" header="0.31496062992125984" footer="0.31496062992125984"/>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11.7109375" style="9" bestFit="1" customWidth="1"/>
    <col min="10" max="16384" width="11.421875" style="9" customWidth="1"/>
  </cols>
  <sheetData>
    <row r="1" ht="12.75">
      <c r="A1" s="8" t="s">
        <v>48</v>
      </c>
    </row>
    <row r="2" ht="12.75">
      <c r="A2" s="8"/>
    </row>
    <row r="3" spans="1:8" ht="12.75" customHeight="1">
      <c r="A3" s="396" t="s">
        <v>293</v>
      </c>
      <c r="B3" s="396"/>
      <c r="C3" s="396"/>
      <c r="D3" s="396"/>
      <c r="E3" s="396"/>
      <c r="F3" s="396"/>
      <c r="G3" s="396"/>
      <c r="H3" s="396"/>
    </row>
    <row r="4" spans="1:8" ht="12.75">
      <c r="A4" s="396"/>
      <c r="B4" s="396"/>
      <c r="C4" s="396"/>
      <c r="D4" s="396"/>
      <c r="E4" s="396"/>
      <c r="F4" s="396"/>
      <c r="G4" s="396"/>
      <c r="H4" s="396"/>
    </row>
    <row r="5" spans="1:8" ht="12.75">
      <c r="A5" s="396"/>
      <c r="B5" s="396"/>
      <c r="C5" s="396"/>
      <c r="D5" s="396"/>
      <c r="E5" s="396"/>
      <c r="F5" s="396"/>
      <c r="G5" s="396"/>
      <c r="H5" s="396"/>
    </row>
    <row r="6" spans="1:8" ht="12.75">
      <c r="A6" s="396"/>
      <c r="B6" s="396"/>
      <c r="C6" s="396"/>
      <c r="D6" s="396"/>
      <c r="E6" s="396"/>
      <c r="F6" s="396"/>
      <c r="G6" s="396"/>
      <c r="H6" s="396"/>
    </row>
    <row r="7" spans="1:8" ht="12.75">
      <c r="A7" s="396"/>
      <c r="B7" s="396"/>
      <c r="C7" s="396"/>
      <c r="D7" s="396"/>
      <c r="E7" s="396"/>
      <c r="F7" s="396"/>
      <c r="G7" s="396"/>
      <c r="H7" s="396"/>
    </row>
    <row r="8" spans="1:8" ht="12.75">
      <c r="A8" s="396"/>
      <c r="B8" s="396"/>
      <c r="C8" s="396"/>
      <c r="D8" s="396"/>
      <c r="E8" s="396"/>
      <c r="F8" s="396"/>
      <c r="G8" s="396"/>
      <c r="H8" s="396"/>
    </row>
    <row r="9" spans="1:8" ht="12.75">
      <c r="A9" s="396"/>
      <c r="B9" s="396"/>
      <c r="C9" s="396"/>
      <c r="D9" s="396"/>
      <c r="E9" s="396"/>
      <c r="F9" s="396"/>
      <c r="G9" s="396"/>
      <c r="H9" s="396"/>
    </row>
    <row r="10" spans="6:7" ht="12.75">
      <c r="F10" s="10"/>
      <c r="G10" s="10"/>
    </row>
    <row r="11" spans="1:9" ht="38.25">
      <c r="A11" s="197" t="s">
        <v>0</v>
      </c>
      <c r="B11" s="197" t="s">
        <v>1</v>
      </c>
      <c r="C11" s="11" t="s">
        <v>4</v>
      </c>
      <c r="D11" s="11" t="s">
        <v>3</v>
      </c>
      <c r="E11" s="11" t="s">
        <v>5</v>
      </c>
      <c r="F11" s="401" t="s">
        <v>265</v>
      </c>
      <c r="G11" s="401"/>
      <c r="H11" s="210" t="s">
        <v>325</v>
      </c>
      <c r="I11" s="210" t="s">
        <v>326</v>
      </c>
    </row>
    <row r="12" spans="1:9" ht="13.5" customHeight="1">
      <c r="A12" s="389">
        <v>23890.199999999997</v>
      </c>
      <c r="B12" s="389">
        <v>3.2</v>
      </c>
      <c r="C12" s="391">
        <v>1556805</v>
      </c>
      <c r="D12" s="397">
        <v>8.9</v>
      </c>
      <c r="E12" s="399">
        <f>+C12/A12</f>
        <v>65.16500489740564</v>
      </c>
      <c r="F12" s="12">
        <v>51.8</v>
      </c>
      <c r="G12" s="13" t="s">
        <v>50</v>
      </c>
      <c r="H12" s="394">
        <v>11.4</v>
      </c>
      <c r="I12" s="394">
        <v>32</v>
      </c>
    </row>
    <row r="13" spans="1:9" ht="12.75">
      <c r="A13" s="390"/>
      <c r="B13" s="390"/>
      <c r="C13" s="392">
        <v>1556805</v>
      </c>
      <c r="D13" s="398"/>
      <c r="E13" s="400"/>
      <c r="F13" s="14">
        <v>48.2</v>
      </c>
      <c r="G13" s="15" t="s">
        <v>266</v>
      </c>
      <c r="H13" s="394"/>
      <c r="I13" s="394"/>
    </row>
    <row r="14" spans="1:7" ht="12.75">
      <c r="A14" s="16" t="s">
        <v>185</v>
      </c>
      <c r="F14" s="17"/>
      <c r="G14" s="17"/>
    </row>
    <row r="15" spans="1:8" ht="12.75">
      <c r="A15" s="395" t="s">
        <v>267</v>
      </c>
      <c r="B15" s="395"/>
      <c r="C15" s="395"/>
      <c r="D15" s="395"/>
      <c r="E15" s="395"/>
      <c r="F15" s="395"/>
      <c r="G15" s="395"/>
      <c r="H15" s="395"/>
    </row>
    <row r="16" ht="12.75">
      <c r="F16" s="225"/>
    </row>
    <row r="17" spans="1:8" ht="27.75" customHeight="1">
      <c r="A17" s="393" t="s">
        <v>323</v>
      </c>
      <c r="B17" s="393"/>
      <c r="C17" s="393"/>
      <c r="D17" s="393"/>
      <c r="E17" s="393"/>
      <c r="F17" s="393"/>
      <c r="G17" s="393"/>
      <c r="H17" s="393"/>
    </row>
    <row r="18" spans="1:8" ht="31.5" customHeight="1">
      <c r="A18" s="393" t="s">
        <v>324</v>
      </c>
      <c r="B18" s="393"/>
      <c r="C18" s="393"/>
      <c r="D18" s="393"/>
      <c r="E18" s="393"/>
      <c r="F18" s="393"/>
      <c r="G18" s="393"/>
      <c r="H18" s="393"/>
    </row>
    <row r="36" ht="12.75">
      <c r="G36" s="107"/>
    </row>
    <row r="37" ht="12.75">
      <c r="G37" s="107"/>
    </row>
    <row r="38" ht="12.75">
      <c r="G38" s="107"/>
    </row>
    <row r="39" ht="12.75">
      <c r="G39" s="107"/>
    </row>
    <row r="40" ht="12.75">
      <c r="G40" s="107"/>
    </row>
    <row r="41" ht="12.75">
      <c r="G41" s="107"/>
    </row>
    <row r="42" ht="12.75">
      <c r="G42" s="107"/>
    </row>
    <row r="43" ht="12.75">
      <c r="G43" s="107"/>
    </row>
    <row r="44" ht="12.75">
      <c r="G44" s="107"/>
    </row>
    <row r="45" ht="12.75">
      <c r="G45" s="107"/>
    </row>
  </sheetData>
  <sheetProtection/>
  <mergeCells count="12">
    <mergeCell ref="A3:H9"/>
    <mergeCell ref="D12:D13"/>
    <mergeCell ref="E12:E13"/>
    <mergeCell ref="F11:G11"/>
    <mergeCell ref="A12:A13"/>
    <mergeCell ref="B12:B13"/>
    <mergeCell ref="C12:C13"/>
    <mergeCell ref="A17:H17"/>
    <mergeCell ref="A18:H18"/>
    <mergeCell ref="I12:I13"/>
    <mergeCell ref="A15:H15"/>
    <mergeCell ref="H12:H13"/>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Biobío</oddHeader>
  </headerFooter>
</worksheet>
</file>

<file path=xl/worksheets/sheet6.xml><?xml version="1.0" encoding="utf-8"?>
<worksheet xmlns="http://schemas.openxmlformats.org/spreadsheetml/2006/main" xmlns:r="http://schemas.openxmlformats.org/officeDocument/2006/relationships">
  <dimension ref="A1:AK129"/>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32" customWidth="1"/>
    <col min="2" max="2" width="18.421875" style="32" customWidth="1"/>
    <col min="3" max="3" width="16.7109375" style="32" customWidth="1"/>
    <col min="4" max="4" width="19.28125" style="32" customWidth="1"/>
    <col min="5" max="5" width="18.00390625" style="32" customWidth="1"/>
    <col min="6" max="7" width="16.57421875" style="32" customWidth="1"/>
    <col min="8" max="9" width="11.421875" style="32" customWidth="1"/>
    <col min="10" max="11" width="12.28125" style="32" bestFit="1" customWidth="1"/>
    <col min="12" max="12" width="12.00390625" style="32" bestFit="1" customWidth="1"/>
    <col min="13" max="13" width="13.00390625" style="32" customWidth="1"/>
    <col min="14" max="15" width="11.421875" style="32" customWidth="1"/>
    <col min="16" max="16" width="14.00390625" style="32" customWidth="1"/>
    <col min="17" max="31" width="11.421875" style="32" customWidth="1"/>
    <col min="32" max="35" width="16.28125" style="32" customWidth="1"/>
    <col min="36" max="16384" width="11.421875" style="32" customWidth="1"/>
  </cols>
  <sheetData>
    <row r="1" ht="17.25">
      <c r="A1" s="31" t="s">
        <v>42</v>
      </c>
    </row>
    <row r="2" ht="17.25">
      <c r="A2" s="31"/>
    </row>
    <row r="3" ht="17.25">
      <c r="A3" s="31" t="s">
        <v>59</v>
      </c>
    </row>
    <row r="4" ht="17.25">
      <c r="A4" s="31"/>
    </row>
    <row r="5" spans="1:6" ht="15" customHeight="1">
      <c r="A5" s="403" t="s">
        <v>78</v>
      </c>
      <c r="B5" s="403"/>
      <c r="C5" s="403"/>
      <c r="D5" s="403"/>
      <c r="E5" s="403"/>
      <c r="F5" s="403"/>
    </row>
    <row r="6" spans="1:6" ht="17.25">
      <c r="A6" s="403"/>
      <c r="B6" s="403"/>
      <c r="C6" s="403"/>
      <c r="D6" s="403"/>
      <c r="E6" s="403"/>
      <c r="F6" s="403"/>
    </row>
    <row r="7" spans="1:6" ht="17.25">
      <c r="A7" s="33"/>
      <c r="B7" s="33"/>
      <c r="C7" s="33"/>
      <c r="D7" s="33"/>
      <c r="E7" s="33"/>
      <c r="F7" s="33"/>
    </row>
    <row r="8" spans="1:5" ht="17.25">
      <c r="A8" s="34" t="s">
        <v>292</v>
      </c>
      <c r="B8" s="33"/>
      <c r="C8" s="33"/>
      <c r="D8" s="33"/>
      <c r="E8" s="33"/>
    </row>
    <row r="9" spans="1:4" ht="17.25">
      <c r="A9" s="35" t="s">
        <v>31</v>
      </c>
      <c r="B9" s="35" t="s">
        <v>356</v>
      </c>
      <c r="C9" s="35" t="s">
        <v>56</v>
      </c>
      <c r="D9" s="35" t="s">
        <v>51</v>
      </c>
    </row>
    <row r="10" spans="1:4" ht="17.25">
      <c r="A10" s="36" t="s">
        <v>297</v>
      </c>
      <c r="B10" s="272">
        <v>1941.239999999999</v>
      </c>
      <c r="C10" s="41">
        <v>15815.050000000005</v>
      </c>
      <c r="D10" s="38">
        <f>+B10/C10</f>
        <v>0.12274637133616388</v>
      </c>
    </row>
    <row r="11" spans="1:4" ht="17.25">
      <c r="A11" s="36" t="s">
        <v>63</v>
      </c>
      <c r="B11" s="272">
        <v>1426.48</v>
      </c>
      <c r="C11" s="41">
        <v>36818.569999999985</v>
      </c>
      <c r="D11" s="38">
        <f aca="true" t="shared" si="0" ref="D11:D21">+B11/C11</f>
        <v>0.03874349275379246</v>
      </c>
    </row>
    <row r="12" spans="1:4" ht="17.25">
      <c r="A12" s="36" t="s">
        <v>109</v>
      </c>
      <c r="B12" s="272">
        <v>1031.8299999999995</v>
      </c>
      <c r="C12" s="41">
        <v>28260.37999999998</v>
      </c>
      <c r="D12" s="38">
        <f t="shared" si="0"/>
        <v>0.036511540184526896</v>
      </c>
    </row>
    <row r="13" spans="1:4" ht="17.25">
      <c r="A13" s="36" t="s">
        <v>298</v>
      </c>
      <c r="B13" s="272">
        <v>575.1400000000002</v>
      </c>
      <c r="C13" s="41">
        <v>13103.549999999994</v>
      </c>
      <c r="D13" s="38">
        <f t="shared" si="0"/>
        <v>0.04389192241797074</v>
      </c>
    </row>
    <row r="14" spans="1:4" ht="17.25">
      <c r="A14" s="36" t="s">
        <v>77</v>
      </c>
      <c r="B14" s="272">
        <v>538.5199999999999</v>
      </c>
      <c r="C14" s="41">
        <v>30179.120000000003</v>
      </c>
      <c r="D14" s="38">
        <f t="shared" si="0"/>
        <v>0.01784412534228963</v>
      </c>
    </row>
    <row r="15" spans="1:4" ht="17.25">
      <c r="A15" s="36" t="s">
        <v>110</v>
      </c>
      <c r="B15" s="272">
        <v>95.18</v>
      </c>
      <c r="C15" s="41">
        <v>3204.3300000000027</v>
      </c>
      <c r="D15" s="38">
        <f t="shared" si="0"/>
        <v>0.02970355737392838</v>
      </c>
    </row>
    <row r="16" spans="1:4" ht="17.25">
      <c r="A16" s="36" t="s">
        <v>229</v>
      </c>
      <c r="B16" s="272">
        <v>58.92</v>
      </c>
      <c r="C16" s="41">
        <v>960.3999999999997</v>
      </c>
      <c r="D16" s="38">
        <f t="shared" si="0"/>
        <v>0.0613494377342774</v>
      </c>
    </row>
    <row r="17" spans="1:4" ht="17.25">
      <c r="A17" s="36" t="s">
        <v>108</v>
      </c>
      <c r="B17" s="272">
        <v>48.30999999999999</v>
      </c>
      <c r="C17" s="41">
        <v>8679.160000000002</v>
      </c>
      <c r="D17" s="38">
        <f t="shared" si="0"/>
        <v>0.005566206867945744</v>
      </c>
    </row>
    <row r="18" spans="1:4" ht="17.25">
      <c r="A18" s="36" t="s">
        <v>230</v>
      </c>
      <c r="B18" s="272">
        <v>47.98000000000001</v>
      </c>
      <c r="C18" s="41">
        <v>65.97</v>
      </c>
      <c r="D18" s="38">
        <f t="shared" si="0"/>
        <v>0.7273002880097016</v>
      </c>
    </row>
    <row r="19" spans="1:4" ht="17.25">
      <c r="A19" s="36" t="s">
        <v>299</v>
      </c>
      <c r="B19" s="272">
        <v>43.69</v>
      </c>
      <c r="C19" s="41">
        <v>6167.06</v>
      </c>
      <c r="D19" s="38">
        <f t="shared" si="0"/>
        <v>0.007084412994198207</v>
      </c>
    </row>
    <row r="20" spans="1:4" ht="17.25">
      <c r="A20" s="36" t="s">
        <v>6</v>
      </c>
      <c r="B20" s="272">
        <f>B21-SUM(B10:B19)</f>
        <v>35.70999999999913</v>
      </c>
      <c r="C20" s="37">
        <f>C21-SUM(C10:C19)</f>
        <v>199400.62000000014</v>
      </c>
      <c r="D20" s="38">
        <f t="shared" si="0"/>
        <v>0.00017908670494604833</v>
      </c>
    </row>
    <row r="21" spans="1:7" ht="17.25">
      <c r="A21" s="39" t="s">
        <v>2</v>
      </c>
      <c r="B21" s="273">
        <v>5842.999999999998</v>
      </c>
      <c r="C21" s="116">
        <v>342654.2100000001</v>
      </c>
      <c r="D21" s="223">
        <f t="shared" si="0"/>
        <v>0.017052176303335064</v>
      </c>
      <c r="E21" s="109"/>
      <c r="F21" s="109"/>
      <c r="G21" s="109"/>
    </row>
    <row r="22" spans="1:6" ht="17.25" customHeight="1">
      <c r="A22" s="405" t="s">
        <v>182</v>
      </c>
      <c r="B22" s="405"/>
      <c r="C22" s="405"/>
      <c r="D22" s="405"/>
      <c r="E22" s="406"/>
      <c r="F22" s="406"/>
    </row>
    <row r="23" spans="1:5" ht="17.25">
      <c r="A23" s="34"/>
      <c r="B23" s="195"/>
      <c r="C23" s="195"/>
      <c r="D23" s="33"/>
      <c r="E23" s="195"/>
    </row>
    <row r="24" ht="17.25">
      <c r="A24" s="31" t="s">
        <v>327</v>
      </c>
    </row>
    <row r="25" spans="1:5" ht="17.25">
      <c r="A25" s="39" t="s">
        <v>31</v>
      </c>
      <c r="B25" s="35" t="s">
        <v>255</v>
      </c>
      <c r="C25" s="35" t="s">
        <v>56</v>
      </c>
      <c r="D25" s="35" t="s">
        <v>51</v>
      </c>
      <c r="E25" s="110"/>
    </row>
    <row r="26" spans="1:5" ht="17.25">
      <c r="A26" s="245" t="s">
        <v>30</v>
      </c>
      <c r="B26" s="246">
        <v>269.5793</v>
      </c>
      <c r="C26" s="246">
        <v>10151.336900000002</v>
      </c>
      <c r="D26" s="42">
        <f>+B26/C26</f>
        <v>0.02655603913608659</v>
      </c>
      <c r="E26" s="114"/>
    </row>
    <row r="27" spans="1:5" ht="17.25">
      <c r="A27" s="245" t="s">
        <v>217</v>
      </c>
      <c r="B27" s="246">
        <v>156.8894</v>
      </c>
      <c r="C27" s="246">
        <v>1743.4405</v>
      </c>
      <c r="D27" s="42">
        <f aca="true" t="shared" si="1" ref="D27:D37">+B27/C27</f>
        <v>0.08998838790311456</v>
      </c>
      <c r="E27" s="114"/>
    </row>
    <row r="28" spans="1:5" ht="17.25">
      <c r="A28" s="245" t="s">
        <v>284</v>
      </c>
      <c r="B28" s="246">
        <v>149.1217</v>
      </c>
      <c r="C28" s="246">
        <v>1381.4986999999996</v>
      </c>
      <c r="D28" s="42">
        <f t="shared" si="1"/>
        <v>0.10794197634786051</v>
      </c>
      <c r="E28" s="114"/>
    </row>
    <row r="29" spans="1:5" ht="17.25">
      <c r="A29" s="245" t="s">
        <v>218</v>
      </c>
      <c r="B29" s="246">
        <v>128.1756</v>
      </c>
      <c r="C29" s="246">
        <v>3892.9907</v>
      </c>
      <c r="D29" s="42">
        <f t="shared" si="1"/>
        <v>0.032924712612336836</v>
      </c>
      <c r="E29" s="114"/>
    </row>
    <row r="30" spans="1:5" ht="17.25">
      <c r="A30" s="245" t="s">
        <v>64</v>
      </c>
      <c r="B30" s="246">
        <v>126.9311</v>
      </c>
      <c r="C30" s="246">
        <v>3951.5085999999997</v>
      </c>
      <c r="D30" s="42">
        <f t="shared" si="1"/>
        <v>0.03212218746025253</v>
      </c>
      <c r="E30" s="114"/>
    </row>
    <row r="31" spans="1:5" ht="17.25">
      <c r="A31" s="245" t="s">
        <v>60</v>
      </c>
      <c r="B31" s="246">
        <v>126.0842</v>
      </c>
      <c r="C31" s="246">
        <v>6475.593500000001</v>
      </c>
      <c r="D31" s="42">
        <f t="shared" si="1"/>
        <v>0.019470678633549184</v>
      </c>
      <c r="E31" s="114"/>
    </row>
    <row r="32" spans="1:5" ht="17.25">
      <c r="A32" s="245" t="s">
        <v>112</v>
      </c>
      <c r="B32" s="246">
        <v>90.6532</v>
      </c>
      <c r="C32" s="246">
        <v>2631.9193999999998</v>
      </c>
      <c r="D32" s="42">
        <f t="shared" si="1"/>
        <v>0.0344437599418888</v>
      </c>
      <c r="E32" s="114"/>
    </row>
    <row r="33" spans="1:5" ht="17.25">
      <c r="A33" s="245" t="s">
        <v>111</v>
      </c>
      <c r="B33" s="246">
        <v>77.7833</v>
      </c>
      <c r="C33" s="246">
        <v>2102.4289</v>
      </c>
      <c r="D33" s="42">
        <f t="shared" si="1"/>
        <v>0.03699687537590451</v>
      </c>
      <c r="E33" s="114"/>
    </row>
    <row r="34" spans="1:5" ht="17.25">
      <c r="A34" s="245" t="s">
        <v>58</v>
      </c>
      <c r="B34" s="246">
        <v>53.0699</v>
      </c>
      <c r="C34" s="246">
        <v>5328.199700000001</v>
      </c>
      <c r="D34" s="42">
        <f>+B34/C34</f>
        <v>0.009960193496501265</v>
      </c>
      <c r="E34" s="114"/>
    </row>
    <row r="35" spans="1:5" ht="17.25">
      <c r="A35" s="245" t="s">
        <v>328</v>
      </c>
      <c r="B35" s="246">
        <v>49.2696</v>
      </c>
      <c r="C35" s="246">
        <v>1253.9276</v>
      </c>
      <c r="D35" s="42">
        <f t="shared" si="1"/>
        <v>0.039292220699185504</v>
      </c>
      <c r="E35" s="114"/>
    </row>
    <row r="36" spans="1:5" ht="17.25">
      <c r="A36" s="40" t="s">
        <v>6</v>
      </c>
      <c r="B36" s="41">
        <f>+B37-SUM(B26:B35)</f>
        <v>596.019</v>
      </c>
      <c r="C36" s="41">
        <f>+C37-SUM(C26:C35)</f>
        <v>38330.593</v>
      </c>
      <c r="D36" s="42">
        <f t="shared" si="1"/>
        <v>0.015549433320794176</v>
      </c>
      <c r="E36" s="114"/>
    </row>
    <row r="37" spans="1:5" ht="17.25">
      <c r="A37" s="215" t="s">
        <v>2</v>
      </c>
      <c r="B37" s="247">
        <v>1823.5763000000002</v>
      </c>
      <c r="C37" s="247">
        <v>77243.4375</v>
      </c>
      <c r="D37" s="170">
        <f t="shared" si="1"/>
        <v>0.02360817124432092</v>
      </c>
      <c r="E37" s="199"/>
    </row>
    <row r="38" spans="1:6" ht="17.25">
      <c r="A38" s="404" t="s">
        <v>446</v>
      </c>
      <c r="B38" s="404"/>
      <c r="C38" s="404"/>
      <c r="D38" s="404"/>
      <c r="E38" s="404"/>
      <c r="F38" s="404"/>
    </row>
    <row r="39" spans="1:4" ht="17.25">
      <c r="A39" s="43"/>
      <c r="B39" s="169"/>
      <c r="C39" s="169"/>
      <c r="D39" s="169"/>
    </row>
    <row r="40" spans="1:3" ht="17.25">
      <c r="A40" s="340" t="s">
        <v>457</v>
      </c>
      <c r="C40" s="196"/>
    </row>
    <row r="41" spans="1:5" s="343" customFormat="1" ht="17.25">
      <c r="A41" s="341" t="s">
        <v>458</v>
      </c>
      <c r="B41" s="35" t="s">
        <v>14</v>
      </c>
      <c r="C41" s="35" t="s">
        <v>56</v>
      </c>
      <c r="D41" s="35" t="s">
        <v>51</v>
      </c>
      <c r="E41" s="342"/>
    </row>
    <row r="42" spans="1:6" ht="17.25">
      <c r="A42" s="341" t="s">
        <v>2</v>
      </c>
      <c r="B42" s="344">
        <f>+B48+B54</f>
        <v>2523.6899999999996</v>
      </c>
      <c r="C42" s="345">
        <f>+C48+C54</f>
        <v>137190.58999999997</v>
      </c>
      <c r="D42" s="42">
        <f>+B42/C42</f>
        <v>0.018395503656628346</v>
      </c>
      <c r="E42" s="343"/>
      <c r="F42" s="343"/>
    </row>
    <row r="43" spans="1:7" ht="19.5" customHeight="1">
      <c r="A43" s="407" t="s">
        <v>459</v>
      </c>
      <c r="B43" s="408"/>
      <c r="C43" s="408"/>
      <c r="D43" s="409"/>
      <c r="E43" s="343"/>
      <c r="F43" s="343"/>
      <c r="G43" s="106"/>
    </row>
    <row r="44" spans="1:7" ht="19.5" customHeight="1">
      <c r="A44" s="346" t="s">
        <v>460</v>
      </c>
      <c r="B44" s="347">
        <v>591.73</v>
      </c>
      <c r="C44" s="347">
        <v>4143.610000000001</v>
      </c>
      <c r="D44" s="42">
        <f>+B44/C44</f>
        <v>0.14280542811702837</v>
      </c>
      <c r="G44" s="106"/>
    </row>
    <row r="45" spans="1:4" ht="17.25">
      <c r="A45" s="346" t="s">
        <v>461</v>
      </c>
      <c r="B45" s="347">
        <v>511.49</v>
      </c>
      <c r="C45" s="347">
        <v>10236.539999999999</v>
      </c>
      <c r="D45" s="42">
        <f aca="true" t="shared" si="2" ref="D45:D54">+B45/C45</f>
        <v>0.04996707871995812</v>
      </c>
    </row>
    <row r="46" spans="1:4" ht="17.25">
      <c r="A46" s="346" t="s">
        <v>466</v>
      </c>
      <c r="B46" s="347">
        <v>65.16</v>
      </c>
      <c r="C46" s="347">
        <v>876.29</v>
      </c>
      <c r="D46" s="42">
        <f t="shared" si="2"/>
        <v>0.07435894509808397</v>
      </c>
    </row>
    <row r="47" spans="1:6" s="343" customFormat="1" ht="17.25">
      <c r="A47" s="346" t="s">
        <v>256</v>
      </c>
      <c r="B47" s="201">
        <f>+B48-SUM(B44:B46)</f>
        <v>87.59999999999991</v>
      </c>
      <c r="C47" s="201">
        <f>+C48-SUM(C44:C46)</f>
        <v>85703.66999999995</v>
      </c>
      <c r="D47" s="42">
        <f t="shared" si="2"/>
        <v>0.0010221265903782178</v>
      </c>
      <c r="E47" s="309"/>
      <c r="F47" s="32"/>
    </row>
    <row r="48" spans="1:4" ht="17.25">
      <c r="A48" s="348" t="s">
        <v>372</v>
      </c>
      <c r="B48" s="349">
        <v>1255.98</v>
      </c>
      <c r="C48" s="349">
        <v>100960.10999999996</v>
      </c>
      <c r="D48" s="170">
        <f t="shared" si="2"/>
        <v>0.012440358870448939</v>
      </c>
    </row>
    <row r="49" spans="1:7" ht="31.5" customHeight="1">
      <c r="A49" s="407" t="s">
        <v>462</v>
      </c>
      <c r="B49" s="408"/>
      <c r="C49" s="408"/>
      <c r="D49" s="409"/>
      <c r="G49" s="106"/>
    </row>
    <row r="50" spans="1:7" ht="34.5">
      <c r="A50" s="346" t="s">
        <v>467</v>
      </c>
      <c r="B50" s="350">
        <v>406.42</v>
      </c>
      <c r="C50" s="347">
        <v>11241.53</v>
      </c>
      <c r="D50" s="42">
        <f t="shared" si="2"/>
        <v>0.036153441746808485</v>
      </c>
      <c r="G50" s="106"/>
    </row>
    <row r="51" spans="1:7" ht="34.5">
      <c r="A51" s="346" t="s">
        <v>464</v>
      </c>
      <c r="B51" s="350">
        <v>383.38</v>
      </c>
      <c r="C51" s="347">
        <v>4285.36</v>
      </c>
      <c r="D51" s="42">
        <f t="shared" si="2"/>
        <v>0.08946272891892397</v>
      </c>
      <c r="G51" s="106"/>
    </row>
    <row r="52" spans="1:7" ht="17.25">
      <c r="A52" s="346" t="s">
        <v>463</v>
      </c>
      <c r="B52" s="350">
        <v>264.46</v>
      </c>
      <c r="C52" s="347">
        <v>15383.48</v>
      </c>
      <c r="D52" s="42">
        <f t="shared" si="2"/>
        <v>0.01719116870825067</v>
      </c>
      <c r="G52" s="106"/>
    </row>
    <row r="53" spans="1:7" ht="17.25">
      <c r="A53" s="346" t="s">
        <v>256</v>
      </c>
      <c r="B53" s="201">
        <f>+B54-SUM(B50:B52)</f>
        <v>213.44999999999982</v>
      </c>
      <c r="C53" s="201">
        <f>+C54-SUM(C50:C52)</f>
        <v>5320.110000000004</v>
      </c>
      <c r="D53" s="42">
        <f t="shared" si="2"/>
        <v>0.04012135087432396</v>
      </c>
      <c r="G53" s="106"/>
    </row>
    <row r="54" spans="1:7" s="31" customFormat="1" ht="17.25">
      <c r="A54" s="351" t="s">
        <v>372</v>
      </c>
      <c r="B54" s="352">
        <v>1267.7099999999998</v>
      </c>
      <c r="C54" s="353">
        <v>36230.48</v>
      </c>
      <c r="D54" s="170">
        <f t="shared" si="2"/>
        <v>0.03499015193836791</v>
      </c>
      <c r="G54" s="354"/>
    </row>
    <row r="55" spans="1:7" ht="31.5" customHeight="1">
      <c r="A55" s="402" t="s">
        <v>465</v>
      </c>
      <c r="B55" s="402"/>
      <c r="C55" s="402"/>
      <c r="D55" s="402"/>
      <c r="E55" s="402"/>
      <c r="F55" s="402"/>
      <c r="G55" s="106"/>
    </row>
    <row r="56" spans="1:7" ht="17.25">
      <c r="A56" s="31" t="s">
        <v>42</v>
      </c>
      <c r="G56" s="106"/>
    </row>
    <row r="57" spans="1:7" ht="17.25">
      <c r="A57" s="31"/>
      <c r="G57" s="106"/>
    </row>
    <row r="58" ht="17.25">
      <c r="A58" s="31" t="s">
        <v>59</v>
      </c>
    </row>
    <row r="59" ht="17.25">
      <c r="A59" s="31"/>
    </row>
    <row r="60" ht="17.25">
      <c r="A60" s="31" t="s">
        <v>329</v>
      </c>
    </row>
    <row r="61" spans="1:6" ht="34.5">
      <c r="A61" s="216" t="s">
        <v>31</v>
      </c>
      <c r="B61" s="35" t="s">
        <v>442</v>
      </c>
      <c r="C61" s="35" t="s">
        <v>443</v>
      </c>
      <c r="D61" s="35" t="s">
        <v>51</v>
      </c>
      <c r="E61" s="110"/>
      <c r="F61" s="110"/>
    </row>
    <row r="62" spans="1:6" ht="17.25">
      <c r="A62" s="36" t="s">
        <v>257</v>
      </c>
      <c r="B62" s="322">
        <v>22218</v>
      </c>
      <c r="C62" s="322">
        <v>183073</v>
      </c>
      <c r="D62" s="205">
        <f>+B62/C62</f>
        <v>0.12136142413135743</v>
      </c>
      <c r="E62" s="114"/>
      <c r="F62" s="114"/>
    </row>
    <row r="63" spans="1:6" ht="17.25">
      <c r="A63" s="36" t="s">
        <v>74</v>
      </c>
      <c r="B63" s="322">
        <v>10069</v>
      </c>
      <c r="C63" s="322">
        <v>96994</v>
      </c>
      <c r="D63" s="205">
        <f aca="true" t="shared" si="3" ref="D63:D82">+B63/C63</f>
        <v>0.10381054498216384</v>
      </c>
      <c r="E63" s="114"/>
      <c r="F63" s="114"/>
    </row>
    <row r="64" spans="1:6" ht="17.25">
      <c r="A64" s="36" t="s">
        <v>258</v>
      </c>
      <c r="B64" s="322">
        <v>8288</v>
      </c>
      <c r="C64" s="322">
        <v>54679</v>
      </c>
      <c r="D64" s="205">
        <f t="shared" si="3"/>
        <v>0.1515755591726257</v>
      </c>
      <c r="E64" s="114"/>
      <c r="F64" s="114"/>
    </row>
    <row r="65" spans="1:6" ht="17.25">
      <c r="A65" s="36" t="s">
        <v>260</v>
      </c>
      <c r="B65" s="322">
        <v>5527</v>
      </c>
      <c r="C65" s="322">
        <v>21963</v>
      </c>
      <c r="D65" s="205">
        <f t="shared" si="3"/>
        <v>0.25165050311888176</v>
      </c>
      <c r="E65" s="114"/>
      <c r="F65" s="114"/>
    </row>
    <row r="66" spans="1:6" ht="17.25">
      <c r="A66" s="36" t="s">
        <v>211</v>
      </c>
      <c r="B66" s="322">
        <v>4463</v>
      </c>
      <c r="C66" s="322">
        <v>44145</v>
      </c>
      <c r="D66" s="205">
        <f t="shared" si="3"/>
        <v>0.10109865216898856</v>
      </c>
      <c r="E66" s="114"/>
      <c r="F66" s="114"/>
    </row>
    <row r="67" spans="1:6" ht="17.25">
      <c r="A67" s="36" t="s">
        <v>213</v>
      </c>
      <c r="B67" s="322">
        <v>3782</v>
      </c>
      <c r="C67" s="322">
        <v>37942</v>
      </c>
      <c r="D67" s="205">
        <f t="shared" si="3"/>
        <v>0.09967845659163987</v>
      </c>
      <c r="E67" s="114"/>
      <c r="F67" s="114"/>
    </row>
    <row r="68" spans="1:6" ht="17.25">
      <c r="A68" s="36" t="s">
        <v>286</v>
      </c>
      <c r="B68" s="322">
        <v>3446</v>
      </c>
      <c r="C68" s="322">
        <v>22158</v>
      </c>
      <c r="D68" s="205">
        <f t="shared" si="3"/>
        <v>0.15551945121400848</v>
      </c>
      <c r="E68" s="114"/>
      <c r="F68" s="114"/>
    </row>
    <row r="69" spans="1:6" ht="17.25">
      <c r="A69" s="36" t="s">
        <v>285</v>
      </c>
      <c r="B69" s="322">
        <v>2114</v>
      </c>
      <c r="C69" s="322">
        <v>3589</v>
      </c>
      <c r="D69" s="205">
        <f t="shared" si="3"/>
        <v>0.5890220117024241</v>
      </c>
      <c r="E69" s="114"/>
      <c r="F69" s="114"/>
    </row>
    <row r="70" spans="1:6" ht="17.25">
      <c r="A70" s="36" t="s">
        <v>259</v>
      </c>
      <c r="B70" s="322">
        <v>1971</v>
      </c>
      <c r="C70" s="322">
        <v>11853</v>
      </c>
      <c r="D70" s="205">
        <f t="shared" si="3"/>
        <v>0.1662870159453303</v>
      </c>
      <c r="E70" s="114"/>
      <c r="F70" s="114"/>
    </row>
    <row r="71" spans="1:6" ht="17.25">
      <c r="A71" s="36" t="s">
        <v>212</v>
      </c>
      <c r="B71" s="322">
        <v>1684</v>
      </c>
      <c r="C71" s="322">
        <v>7189</v>
      </c>
      <c r="D71" s="205">
        <f t="shared" si="3"/>
        <v>0.2342467658923355</v>
      </c>
      <c r="E71" s="114"/>
      <c r="F71" s="114"/>
    </row>
    <row r="72" spans="1:6" ht="17.25">
      <c r="A72" s="36" t="s">
        <v>287</v>
      </c>
      <c r="B72" s="322">
        <v>1157</v>
      </c>
      <c r="C72" s="322">
        <v>18373</v>
      </c>
      <c r="D72" s="205">
        <f t="shared" si="3"/>
        <v>0.06297284058128776</v>
      </c>
      <c r="E72" s="114"/>
      <c r="F72" s="114"/>
    </row>
    <row r="73" spans="1:6" ht="17.25">
      <c r="A73" s="36" t="s">
        <v>214</v>
      </c>
      <c r="B73" s="322">
        <v>730</v>
      </c>
      <c r="C73" s="322">
        <v>3609</v>
      </c>
      <c r="D73" s="205">
        <f t="shared" si="3"/>
        <v>0.20227209753394293</v>
      </c>
      <c r="E73" s="114"/>
      <c r="F73" s="114"/>
    </row>
    <row r="74" spans="1:6" ht="17.25">
      <c r="A74" s="36" t="s">
        <v>353</v>
      </c>
      <c r="B74" s="322">
        <v>714</v>
      </c>
      <c r="C74" s="322">
        <v>7500</v>
      </c>
      <c r="D74" s="205">
        <f t="shared" si="3"/>
        <v>0.0952</v>
      </c>
      <c r="E74" s="114"/>
      <c r="F74" s="114"/>
    </row>
    <row r="75" spans="1:6" ht="17.25">
      <c r="A75" s="36" t="s">
        <v>290</v>
      </c>
      <c r="B75" s="322">
        <v>652</v>
      </c>
      <c r="C75" s="322">
        <v>7656</v>
      </c>
      <c r="D75" s="205">
        <f t="shared" si="3"/>
        <v>0.0851619644723093</v>
      </c>
      <c r="E75" s="114"/>
      <c r="F75" s="114"/>
    </row>
    <row r="76" spans="1:6" ht="17.25">
      <c r="A76" s="36" t="s">
        <v>444</v>
      </c>
      <c r="B76" s="322">
        <v>505</v>
      </c>
      <c r="C76" s="322">
        <v>9907</v>
      </c>
      <c r="D76" s="205">
        <f t="shared" si="3"/>
        <v>0.05097405874634097</v>
      </c>
      <c r="E76" s="114"/>
      <c r="F76" s="114"/>
    </row>
    <row r="77" spans="1:6" ht="17.25">
      <c r="A77" s="36" t="s">
        <v>289</v>
      </c>
      <c r="B77" s="322">
        <v>359</v>
      </c>
      <c r="C77" s="322">
        <v>1270</v>
      </c>
      <c r="D77" s="205">
        <f t="shared" si="3"/>
        <v>0.2826771653543307</v>
      </c>
      <c r="E77" s="114"/>
      <c r="F77" s="114"/>
    </row>
    <row r="78" spans="1:6" ht="17.25">
      <c r="A78" s="36" t="s">
        <v>288</v>
      </c>
      <c r="B78" s="322">
        <v>256</v>
      </c>
      <c r="C78" s="322">
        <v>1125</v>
      </c>
      <c r="D78" s="205">
        <f t="shared" si="3"/>
        <v>0.22755555555555557</v>
      </c>
      <c r="E78" s="114"/>
      <c r="F78" s="114"/>
    </row>
    <row r="79" spans="1:6" ht="17.25">
      <c r="A79" s="36" t="s">
        <v>445</v>
      </c>
      <c r="B79" s="322">
        <v>82</v>
      </c>
      <c r="C79" s="322">
        <v>239</v>
      </c>
      <c r="D79" s="205">
        <f t="shared" si="3"/>
        <v>0.34309623430962344</v>
      </c>
      <c r="E79" s="114"/>
      <c r="F79" s="114"/>
    </row>
    <row r="80" spans="1:6" ht="17.25">
      <c r="A80" s="36" t="s">
        <v>291</v>
      </c>
      <c r="B80" s="322">
        <v>72</v>
      </c>
      <c r="C80" s="322">
        <v>2195</v>
      </c>
      <c r="D80" s="205">
        <f t="shared" si="3"/>
        <v>0.03280182232346242</v>
      </c>
      <c r="E80" s="114"/>
      <c r="F80" s="114"/>
    </row>
    <row r="81" spans="1:6" ht="17.25">
      <c r="A81" s="36" t="s">
        <v>6</v>
      </c>
      <c r="B81" s="201">
        <f>+B82-SUM(B62:B80)</f>
        <v>73</v>
      </c>
      <c r="C81" s="201">
        <f>+C82-SUM(C62:C80)</f>
        <v>40956</v>
      </c>
      <c r="D81" s="205">
        <f t="shared" si="3"/>
        <v>0.001782400625061041</v>
      </c>
      <c r="E81" s="199"/>
      <c r="F81" s="203"/>
    </row>
    <row r="82" spans="1:6" ht="17.25" customHeight="1">
      <c r="A82" s="44" t="s">
        <v>2</v>
      </c>
      <c r="B82" s="321">
        <v>68162</v>
      </c>
      <c r="C82" s="321">
        <v>576415</v>
      </c>
      <c r="D82" s="217">
        <f t="shared" si="3"/>
        <v>0.11825160691515661</v>
      </c>
      <c r="E82" s="204"/>
      <c r="F82" s="204"/>
    </row>
    <row r="83" spans="1:6" ht="17.25">
      <c r="A83" s="31" t="s">
        <v>210</v>
      </c>
      <c r="B83" s="31"/>
      <c r="C83" s="31"/>
      <c r="D83" s="31"/>
      <c r="E83" s="109"/>
      <c r="F83" s="109"/>
    </row>
    <row r="86" ht="17.25">
      <c r="A86" s="31" t="s">
        <v>42</v>
      </c>
    </row>
    <row r="87" spans="1:31" ht="17.25">
      <c r="A87" s="31"/>
      <c r="Y87" s="301"/>
      <c r="AC87" s="32" t="s">
        <v>68</v>
      </c>
      <c r="AD87" s="32" t="s">
        <v>118</v>
      </c>
      <c r="AE87" s="32" t="s">
        <v>69</v>
      </c>
    </row>
    <row r="88" spans="1:31" ht="17.25">
      <c r="A88" s="31" t="s">
        <v>59</v>
      </c>
      <c r="J88" s="297"/>
      <c r="K88" s="297"/>
      <c r="L88" s="297"/>
      <c r="AA88" s="32" t="s">
        <v>392</v>
      </c>
      <c r="AB88" s="32" t="s">
        <v>312</v>
      </c>
      <c r="AC88" s="297">
        <v>72105.2</v>
      </c>
      <c r="AD88" s="297">
        <v>15916.8</v>
      </c>
      <c r="AE88" s="297">
        <v>180093.1</v>
      </c>
    </row>
    <row r="89" spans="10:12" ht="17.25">
      <c r="J89" s="297"/>
      <c r="L89" s="297"/>
    </row>
    <row r="90" spans="1:31" ht="17.25">
      <c r="A90" s="31" t="s">
        <v>413</v>
      </c>
      <c r="D90" s="109"/>
      <c r="E90" s="109"/>
      <c r="F90" s="109"/>
      <c r="J90" s="297"/>
      <c r="L90" s="297"/>
      <c r="Y90" s="301"/>
      <c r="AA90" s="32" t="s">
        <v>394</v>
      </c>
      <c r="AB90" s="32" t="s">
        <v>395</v>
      </c>
      <c r="AC90" s="297">
        <v>4029.2</v>
      </c>
      <c r="AD90" s="32">
        <v>5</v>
      </c>
      <c r="AE90" s="297">
        <v>2580.4</v>
      </c>
    </row>
    <row r="91" spans="1:31" ht="17.25">
      <c r="A91" s="35" t="s">
        <v>75</v>
      </c>
      <c r="B91" s="35" t="s">
        <v>14</v>
      </c>
      <c r="C91" s="35" t="s">
        <v>56</v>
      </c>
      <c r="D91" s="35" t="s">
        <v>190</v>
      </c>
      <c r="E91" s="110"/>
      <c r="F91" s="110"/>
      <c r="G91" s="200"/>
      <c r="J91" s="297"/>
      <c r="L91" s="297"/>
      <c r="Y91" s="301"/>
      <c r="AA91" s="108" t="s">
        <v>403</v>
      </c>
      <c r="AB91" s="108"/>
      <c r="AC91" s="298">
        <v>5134.4</v>
      </c>
      <c r="AD91" s="108">
        <v>0.3</v>
      </c>
      <c r="AE91" s="298">
        <v>4330.8</v>
      </c>
    </row>
    <row r="92" spans="1:31" ht="17.25">
      <c r="A92" s="36" t="s">
        <v>69</v>
      </c>
      <c r="B92" s="201">
        <v>351404.30000000005</v>
      </c>
      <c r="C92" s="201">
        <v>1277081</v>
      </c>
      <c r="D92" s="198">
        <f>+B92/C92</f>
        <v>0.2751621079633947</v>
      </c>
      <c r="E92" s="112"/>
      <c r="F92" s="112"/>
      <c r="G92" s="200"/>
      <c r="J92" s="297"/>
      <c r="L92" s="297"/>
      <c r="Y92" s="301"/>
      <c r="AA92" s="32" t="s">
        <v>412</v>
      </c>
      <c r="AC92" s="32">
        <v>218.3</v>
      </c>
      <c r="AD92" s="297">
        <v>4220.4</v>
      </c>
      <c r="AE92" s="297">
        <v>18923.9</v>
      </c>
    </row>
    <row r="93" spans="1:31" ht="17.25">
      <c r="A93" s="36" t="s">
        <v>68</v>
      </c>
      <c r="B93" s="201">
        <v>169698.5</v>
      </c>
      <c r="C93" s="201">
        <v>588543</v>
      </c>
      <c r="D93" s="198">
        <f>+B93/C93</f>
        <v>0.2883366211134955</v>
      </c>
      <c r="E93" s="111"/>
      <c r="F93" s="111"/>
      <c r="G93" s="200"/>
      <c r="J93" s="297"/>
      <c r="L93" s="297"/>
      <c r="Y93" s="301"/>
      <c r="AA93" s="305" t="s">
        <v>406</v>
      </c>
      <c r="AB93" s="305" t="s">
        <v>407</v>
      </c>
      <c r="AC93" s="306">
        <v>3998.6</v>
      </c>
      <c r="AD93" s="305">
        <v>111</v>
      </c>
      <c r="AE93" s="306">
        <v>5128.8</v>
      </c>
    </row>
    <row r="94" spans="1:31" ht="17.25">
      <c r="A94" s="36" t="s">
        <v>118</v>
      </c>
      <c r="B94" s="201">
        <v>90354.59999999999</v>
      </c>
      <c r="C94" s="201">
        <v>270076</v>
      </c>
      <c r="D94" s="198">
        <f>+B94/C94</f>
        <v>0.3345524963343651</v>
      </c>
      <c r="E94" s="115"/>
      <c r="F94" s="115"/>
      <c r="G94" s="200"/>
      <c r="J94" s="297"/>
      <c r="K94" s="297"/>
      <c r="L94" s="297"/>
      <c r="Y94" s="301"/>
      <c r="AA94" s="305" t="s">
        <v>406</v>
      </c>
      <c r="AB94" s="305" t="s">
        <v>408</v>
      </c>
      <c r="AC94" s="305">
        <v>319</v>
      </c>
      <c r="AD94" s="306">
        <v>2457.5</v>
      </c>
      <c r="AE94" s="306">
        <v>7489</v>
      </c>
    </row>
    <row r="95" spans="1:31" ht="17.25">
      <c r="A95" s="36" t="s">
        <v>256</v>
      </c>
      <c r="B95" s="201"/>
      <c r="C95" s="201">
        <f>+C96-SUM(C92:C94)</f>
        <v>153825</v>
      </c>
      <c r="D95" s="198">
        <f>+B95/C95</f>
        <v>0</v>
      </c>
      <c r="E95" s="115"/>
      <c r="F95" s="115"/>
      <c r="G95" s="200"/>
      <c r="K95" s="297"/>
      <c r="L95" s="297"/>
      <c r="Y95" s="301"/>
      <c r="AA95" s="305" t="s">
        <v>406</v>
      </c>
      <c r="AB95" s="305" t="s">
        <v>409</v>
      </c>
      <c r="AC95" s="305">
        <v>706.4</v>
      </c>
      <c r="AD95" s="305">
        <v>302.8</v>
      </c>
      <c r="AE95" s="306">
        <v>2680.5</v>
      </c>
    </row>
    <row r="96" spans="1:31" ht="17.25">
      <c r="A96" s="44" t="s">
        <v>2</v>
      </c>
      <c r="B96" s="202">
        <f>SUM(B92:B95)</f>
        <v>611457.4</v>
      </c>
      <c r="C96" s="202">
        <v>2289525</v>
      </c>
      <c r="D96" s="171">
        <f>+B96/C96</f>
        <v>0.26706736113385965</v>
      </c>
      <c r="E96" s="109"/>
      <c r="F96" s="109"/>
      <c r="G96" s="200"/>
      <c r="J96" s="297"/>
      <c r="L96" s="297"/>
      <c r="Y96" s="301"/>
      <c r="AA96" s="305" t="s">
        <v>406</v>
      </c>
      <c r="AB96" s="305" t="s">
        <v>410</v>
      </c>
      <c r="AC96" s="306">
        <v>8346.1</v>
      </c>
      <c r="AD96" s="305">
        <v>183.1</v>
      </c>
      <c r="AE96" s="306">
        <v>6074.2</v>
      </c>
    </row>
    <row r="97" spans="1:31" ht="17.25">
      <c r="A97" s="402" t="s">
        <v>391</v>
      </c>
      <c r="B97" s="402"/>
      <c r="C97" s="402"/>
      <c r="D97" s="402"/>
      <c r="E97" s="402"/>
      <c r="F97" s="402"/>
      <c r="G97" s="200"/>
      <c r="J97" s="297"/>
      <c r="L97" s="297"/>
      <c r="Y97" s="301"/>
      <c r="AA97" s="32" t="s">
        <v>393</v>
      </c>
      <c r="AC97" s="297">
        <v>3200.8</v>
      </c>
      <c r="AD97" s="32">
        <v>76.9</v>
      </c>
      <c r="AE97" s="297">
        <v>1661.6</v>
      </c>
    </row>
    <row r="98" spans="1:31" ht="17.25">
      <c r="A98" s="234"/>
      <c r="B98" s="234"/>
      <c r="C98" s="234"/>
      <c r="D98" s="234"/>
      <c r="E98" s="234"/>
      <c r="F98" s="234"/>
      <c r="G98" s="200"/>
      <c r="J98" s="297"/>
      <c r="L98" s="297"/>
      <c r="Y98" s="302"/>
      <c r="AA98" s="32" t="s">
        <v>398</v>
      </c>
      <c r="AB98" s="32" t="s">
        <v>399</v>
      </c>
      <c r="AC98" s="32">
        <v>601</v>
      </c>
      <c r="AD98" s="297">
        <v>1201.3</v>
      </c>
      <c r="AE98" s="297">
        <v>6492.1</v>
      </c>
    </row>
    <row r="99" spans="1:31" ht="17.25">
      <c r="A99" s="234"/>
      <c r="B99" s="234"/>
      <c r="C99" s="234"/>
      <c r="D99" s="234"/>
      <c r="E99" s="234"/>
      <c r="F99" s="234"/>
      <c r="G99" s="200"/>
      <c r="L99" s="297"/>
      <c r="Y99" s="303"/>
      <c r="AA99" s="32" t="s">
        <v>401</v>
      </c>
      <c r="AC99" s="32">
        <v>786.1</v>
      </c>
      <c r="AD99" s="32">
        <v>704.5</v>
      </c>
      <c r="AE99" s="297">
        <v>2800.8</v>
      </c>
    </row>
    <row r="100" spans="1:31" ht="17.25">
      <c r="A100" s="31" t="s">
        <v>300</v>
      </c>
      <c r="D100" s="109"/>
      <c r="E100" s="109"/>
      <c r="F100" s="109"/>
      <c r="J100" s="297"/>
      <c r="L100" s="297"/>
      <c r="Y100" s="303"/>
      <c r="AA100" s="32" t="s">
        <v>396</v>
      </c>
      <c r="AC100" s="297">
        <v>9436.7</v>
      </c>
      <c r="AD100" s="32">
        <v>226.3</v>
      </c>
      <c r="AE100" s="297">
        <v>12429.8</v>
      </c>
    </row>
    <row r="101" spans="1:31" s="108" customFormat="1" ht="17.25">
      <c r="A101" s="35" t="s">
        <v>75</v>
      </c>
      <c r="B101" s="35" t="s">
        <v>14</v>
      </c>
      <c r="C101" s="35" t="s">
        <v>56</v>
      </c>
      <c r="D101" s="35" t="s">
        <v>190</v>
      </c>
      <c r="E101" s="110"/>
      <c r="F101" s="110"/>
      <c r="J101" s="298"/>
      <c r="L101" s="298"/>
      <c r="Y101" s="303"/>
      <c r="AA101" s="32" t="s">
        <v>405</v>
      </c>
      <c r="AB101" s="32"/>
      <c r="AC101" s="297">
        <v>2467</v>
      </c>
      <c r="AD101" s="32" t="s">
        <v>18</v>
      </c>
      <c r="AE101" s="297">
        <v>5473.9</v>
      </c>
    </row>
    <row r="102" spans="1:31" ht="17.25">
      <c r="A102" s="36" t="s">
        <v>113</v>
      </c>
      <c r="B102" s="37">
        <v>38795.8</v>
      </c>
      <c r="C102" s="37">
        <v>252216.9</v>
      </c>
      <c r="D102" s="198">
        <f>+B102/C102</f>
        <v>0.15381919292481988</v>
      </c>
      <c r="E102" s="112"/>
      <c r="F102" s="112"/>
      <c r="J102" s="297"/>
      <c r="L102" s="297"/>
      <c r="Y102" s="303"/>
      <c r="AA102" s="32" t="s">
        <v>402</v>
      </c>
      <c r="AC102" s="297">
        <v>2353</v>
      </c>
      <c r="AD102" s="32">
        <v>2.9</v>
      </c>
      <c r="AE102" s="297">
        <v>7171.9</v>
      </c>
    </row>
    <row r="103" spans="1:31" ht="17.25">
      <c r="A103" s="36" t="s">
        <v>114</v>
      </c>
      <c r="B103" s="37">
        <v>24296.2</v>
      </c>
      <c r="C103" s="37">
        <v>73005.6</v>
      </c>
      <c r="D103" s="198">
        <f aca="true" t="shared" si="4" ref="D103:D111">+B103/C103</f>
        <v>0.33279912773814607</v>
      </c>
      <c r="E103" s="111"/>
      <c r="F103" s="111"/>
      <c r="J103" s="297"/>
      <c r="L103" s="297"/>
      <c r="Y103" s="303"/>
      <c r="AA103" s="32" t="s">
        <v>411</v>
      </c>
      <c r="AC103" s="297">
        <v>2377.4</v>
      </c>
      <c r="AD103" s="32">
        <v>4.2</v>
      </c>
      <c r="AE103" s="297">
        <v>7607.4</v>
      </c>
    </row>
    <row r="104" spans="1:31" ht="17.25">
      <c r="A104" s="36" t="s">
        <v>115</v>
      </c>
      <c r="B104" s="37">
        <v>147617.2</v>
      </c>
      <c r="C104" s="37">
        <v>3633340.2</v>
      </c>
      <c r="D104" s="198">
        <f t="shared" si="4"/>
        <v>0.040628510371806086</v>
      </c>
      <c r="E104" s="115"/>
      <c r="F104" s="115"/>
      <c r="H104" s="305"/>
      <c r="I104" s="305"/>
      <c r="J104" s="306"/>
      <c r="K104" s="305"/>
      <c r="L104" s="306"/>
      <c r="Y104" s="303"/>
      <c r="AA104" s="32" t="s">
        <v>400</v>
      </c>
      <c r="AC104" s="297">
        <v>6888.6</v>
      </c>
      <c r="AD104" s="32" t="s">
        <v>18</v>
      </c>
      <c r="AE104" s="297">
        <v>8448.8</v>
      </c>
    </row>
    <row r="105" spans="1:36" ht="17.25">
      <c r="A105" s="36" t="s">
        <v>76</v>
      </c>
      <c r="B105" s="37">
        <v>13374.6</v>
      </c>
      <c r="C105" s="37">
        <v>230870.5</v>
      </c>
      <c r="D105" s="198">
        <f t="shared" si="4"/>
        <v>0.057931177868112214</v>
      </c>
      <c r="E105" s="115"/>
      <c r="F105" s="115"/>
      <c r="H105" s="305"/>
      <c r="I105" s="305"/>
      <c r="J105" s="305"/>
      <c r="K105" s="306"/>
      <c r="L105" s="306"/>
      <c r="Y105" s="303"/>
      <c r="AA105" s="32" t="s">
        <v>404</v>
      </c>
      <c r="AC105" s="297">
        <v>8984.5</v>
      </c>
      <c r="AD105" s="32">
        <v>133.1</v>
      </c>
      <c r="AE105" s="297">
        <v>19201.1</v>
      </c>
      <c r="AJ105" s="300"/>
    </row>
    <row r="106" spans="1:37" ht="17.25">
      <c r="A106" s="36" t="s">
        <v>119</v>
      </c>
      <c r="B106" s="37">
        <v>514058.1</v>
      </c>
      <c r="C106" s="37">
        <v>1654880.1</v>
      </c>
      <c r="D106" s="198">
        <f t="shared" si="4"/>
        <v>0.3106316282369943</v>
      </c>
      <c r="E106" s="115"/>
      <c r="F106" s="115"/>
      <c r="H106" s="305"/>
      <c r="I106" s="305"/>
      <c r="J106" s="305"/>
      <c r="K106" s="305"/>
      <c r="L106" s="306"/>
      <c r="Y106" s="304"/>
      <c r="AA106" s="32" t="s">
        <v>397</v>
      </c>
      <c r="AC106" s="297">
        <v>4912.7</v>
      </c>
      <c r="AD106" s="32">
        <v>506.7</v>
      </c>
      <c r="AE106" s="297">
        <v>8299</v>
      </c>
      <c r="AK106" s="300"/>
    </row>
    <row r="107" spans="1:36" ht="17.25">
      <c r="A107" s="36" t="s">
        <v>116</v>
      </c>
      <c r="B107" s="37">
        <v>52095.5</v>
      </c>
      <c r="C107" s="37">
        <v>845921.5</v>
      </c>
      <c r="D107" s="198">
        <f t="shared" si="4"/>
        <v>0.06158431958520974</v>
      </c>
      <c r="E107" s="109"/>
      <c r="F107" s="109"/>
      <c r="H107" s="305"/>
      <c r="I107" s="305"/>
      <c r="J107" s="306"/>
      <c r="K107" s="305"/>
      <c r="L107" s="306"/>
      <c r="Y107" s="303"/>
      <c r="AJ107" s="300"/>
    </row>
    <row r="108" spans="1:37" ht="17.25">
      <c r="A108" s="36" t="s">
        <v>67</v>
      </c>
      <c r="B108" s="37">
        <v>40144.9</v>
      </c>
      <c r="C108" s="37">
        <v>1628216.5</v>
      </c>
      <c r="D108" s="198">
        <f t="shared" si="4"/>
        <v>0.024655750632670777</v>
      </c>
      <c r="E108" s="109"/>
      <c r="F108" s="109"/>
      <c r="J108" s="297"/>
      <c r="L108" s="297"/>
      <c r="Y108" s="301"/>
      <c r="AK108" s="300"/>
    </row>
    <row r="109" spans="1:37" ht="17.25">
      <c r="A109" s="36" t="s">
        <v>117</v>
      </c>
      <c r="B109" s="37">
        <v>15170.2</v>
      </c>
      <c r="C109" s="37">
        <v>3504793.4</v>
      </c>
      <c r="D109" s="198">
        <f t="shared" si="4"/>
        <v>0.004328414907423645</v>
      </c>
      <c r="E109" s="110"/>
      <c r="F109" s="110"/>
      <c r="K109" s="297"/>
      <c r="L109" s="297"/>
      <c r="Y109" s="301"/>
      <c r="AK109" s="300"/>
    </row>
    <row r="110" spans="1:36" ht="17.25">
      <c r="A110" s="36" t="s">
        <v>6</v>
      </c>
      <c r="B110" s="45" t="s">
        <v>18</v>
      </c>
      <c r="C110" s="37">
        <f>+C111-SUM(C102:C109)</f>
        <v>2810534.499999998</v>
      </c>
      <c r="D110" s="198"/>
      <c r="E110" s="113"/>
      <c r="F110" s="114"/>
      <c r="J110" s="297"/>
      <c r="K110" s="297"/>
      <c r="L110" s="297"/>
      <c r="Y110" s="301"/>
      <c r="AJ110" s="300"/>
    </row>
    <row r="111" spans="1:36" ht="17.25">
      <c r="A111" s="44" t="s">
        <v>2</v>
      </c>
      <c r="B111" s="116">
        <v>845552.4</v>
      </c>
      <c r="C111" s="116">
        <v>14633779.2</v>
      </c>
      <c r="D111" s="171">
        <f t="shared" si="4"/>
        <v>0.05778086360630616</v>
      </c>
      <c r="E111" s="113"/>
      <c r="F111" s="114"/>
      <c r="J111" s="309"/>
      <c r="K111" s="309"/>
      <c r="L111" s="309"/>
      <c r="Y111" s="301"/>
      <c r="AJ111" s="300"/>
    </row>
    <row r="112" spans="1:36" ht="17.25">
      <c r="A112" s="402" t="s">
        <v>391</v>
      </c>
      <c r="B112" s="402"/>
      <c r="C112" s="402"/>
      <c r="D112" s="402"/>
      <c r="E112" s="402"/>
      <c r="F112" s="402"/>
      <c r="L112" s="309"/>
      <c r="Y112" s="301"/>
      <c r="AJ112" s="300"/>
    </row>
    <row r="113" spans="12:36" ht="17.25">
      <c r="L113" s="309"/>
      <c r="AJ113" s="300"/>
    </row>
    <row r="114" spans="7:36" ht="17.25">
      <c r="G114" s="200"/>
      <c r="H114" s="34"/>
      <c r="I114" s="307"/>
      <c r="J114" s="307"/>
      <c r="K114" s="307"/>
      <c r="L114" s="307"/>
      <c r="M114" s="307"/>
      <c r="N114" s="307"/>
      <c r="O114" s="307"/>
      <c r="P114" s="307"/>
      <c r="AJ114" s="300"/>
    </row>
    <row r="115" spans="9:36" ht="17.25">
      <c r="I115" s="299"/>
      <c r="J115" s="299"/>
      <c r="O115" s="299"/>
      <c r="P115" s="299"/>
      <c r="AJ115" s="300"/>
    </row>
    <row r="116" spans="10:16" ht="17.25">
      <c r="J116" s="299"/>
      <c r="M116" s="299"/>
      <c r="O116" s="299"/>
      <c r="P116" s="299"/>
    </row>
    <row r="117" spans="10:16" ht="17.25">
      <c r="J117" s="299"/>
      <c r="P117" s="299"/>
    </row>
    <row r="118" spans="10:16" ht="17.25">
      <c r="J118" s="299"/>
      <c r="M118" s="299"/>
      <c r="O118" s="299"/>
      <c r="P118" s="299"/>
    </row>
    <row r="119" spans="10:35" ht="17.25">
      <c r="J119" s="299"/>
      <c r="K119" s="299"/>
      <c r="M119" s="299"/>
      <c r="O119" s="299"/>
      <c r="P119" s="299"/>
      <c r="AB119" s="296"/>
      <c r="AC119" s="296"/>
      <c r="AD119" s="296"/>
      <c r="AE119" s="296"/>
      <c r="AF119" s="296"/>
      <c r="AG119" s="296"/>
      <c r="AH119" s="296"/>
      <c r="AI119" s="296"/>
    </row>
    <row r="120" spans="10:35" ht="17.25">
      <c r="J120" s="299"/>
      <c r="K120" s="299"/>
      <c r="M120" s="299"/>
      <c r="O120" s="299"/>
      <c r="P120" s="299"/>
      <c r="AB120" s="296"/>
      <c r="AC120" s="296"/>
      <c r="AD120" s="296"/>
      <c r="AE120" s="296"/>
      <c r="AF120" s="296"/>
      <c r="AG120" s="296"/>
      <c r="AH120" s="296"/>
      <c r="AI120" s="296"/>
    </row>
    <row r="121" spans="10:35" ht="17.25">
      <c r="J121" s="299"/>
      <c r="K121" s="299"/>
      <c r="L121" s="299"/>
      <c r="M121" s="299"/>
      <c r="N121" s="299"/>
      <c r="O121" s="299"/>
      <c r="P121" s="299"/>
      <c r="AB121" s="296"/>
      <c r="AC121" s="296"/>
      <c r="AD121" s="296"/>
      <c r="AE121" s="296"/>
      <c r="AF121" s="296"/>
      <c r="AG121" s="296"/>
      <c r="AH121" s="296"/>
      <c r="AI121" s="296"/>
    </row>
    <row r="122" spans="10:35" ht="17.25">
      <c r="J122" s="299"/>
      <c r="K122" s="299"/>
      <c r="M122" s="299"/>
      <c r="N122" s="299"/>
      <c r="O122" s="299"/>
      <c r="P122" s="299"/>
      <c r="AB122" s="296"/>
      <c r="AC122" s="296"/>
      <c r="AD122" s="296"/>
      <c r="AE122" s="296"/>
      <c r="AF122" s="296"/>
      <c r="AG122" s="296"/>
      <c r="AH122" s="296"/>
      <c r="AI122" s="296"/>
    </row>
    <row r="123" spans="10:35" ht="17.25">
      <c r="J123" s="299"/>
      <c r="K123" s="299"/>
      <c r="M123" s="299"/>
      <c r="O123" s="299"/>
      <c r="P123" s="299"/>
      <c r="AB123" s="296"/>
      <c r="AC123" s="296"/>
      <c r="AD123" s="296"/>
      <c r="AE123" s="296"/>
      <c r="AF123" s="296"/>
      <c r="AG123" s="296"/>
      <c r="AH123" s="296"/>
      <c r="AI123" s="296"/>
    </row>
    <row r="124" spans="12:35" ht="17.25">
      <c r="L124" s="299"/>
      <c r="N124" s="299"/>
      <c r="O124" s="299"/>
      <c r="P124" s="299"/>
      <c r="AB124" s="296"/>
      <c r="AC124" s="296"/>
      <c r="AD124" s="296"/>
      <c r="AE124" s="296"/>
      <c r="AF124" s="296"/>
      <c r="AG124" s="296"/>
      <c r="AH124" s="296"/>
      <c r="AI124" s="296"/>
    </row>
    <row r="125" spans="8:35" ht="17.25">
      <c r="H125" s="31"/>
      <c r="I125" s="308"/>
      <c r="J125" s="308"/>
      <c r="K125" s="308"/>
      <c r="L125" s="308"/>
      <c r="M125" s="308"/>
      <c r="N125" s="308"/>
      <c r="O125" s="308"/>
      <c r="P125" s="308"/>
      <c r="AB125" s="296"/>
      <c r="AC125" s="296"/>
      <c r="AD125" s="296"/>
      <c r="AE125" s="296"/>
      <c r="AF125" s="296"/>
      <c r="AG125" s="296"/>
      <c r="AH125" s="296"/>
      <c r="AI125" s="296"/>
    </row>
    <row r="126" spans="28:35" ht="17.25">
      <c r="AB126" s="296"/>
      <c r="AC126" s="296"/>
      <c r="AD126" s="296"/>
      <c r="AE126" s="296"/>
      <c r="AF126" s="296"/>
      <c r="AG126" s="296"/>
      <c r="AH126" s="296"/>
      <c r="AI126" s="296"/>
    </row>
    <row r="127" spans="28:35" ht="17.25">
      <c r="AB127" s="296"/>
      <c r="AC127" s="296"/>
      <c r="AD127" s="296"/>
      <c r="AE127" s="296"/>
      <c r="AF127" s="296"/>
      <c r="AG127" s="296"/>
      <c r="AH127" s="296"/>
      <c r="AI127" s="296"/>
    </row>
    <row r="128" spans="28:35" ht="17.25">
      <c r="AB128" s="296"/>
      <c r="AC128" s="296"/>
      <c r="AD128" s="296"/>
      <c r="AE128" s="296"/>
      <c r="AF128" s="296"/>
      <c r="AG128" s="296"/>
      <c r="AH128" s="296"/>
      <c r="AI128" s="296"/>
    </row>
    <row r="129" spans="28:35" ht="17.25">
      <c r="AB129" s="296"/>
      <c r="AC129" s="296"/>
      <c r="AD129" s="296"/>
      <c r="AE129" s="296"/>
      <c r="AF129" s="296"/>
      <c r="AG129" s="296"/>
      <c r="AH129" s="296"/>
      <c r="AI129" s="296"/>
    </row>
  </sheetData>
  <sheetProtection/>
  <mergeCells count="8">
    <mergeCell ref="A112:F112"/>
    <mergeCell ref="A97:F97"/>
    <mergeCell ref="A5:F6"/>
    <mergeCell ref="A38:F38"/>
    <mergeCell ref="A22:F22"/>
    <mergeCell ref="A43:D43"/>
    <mergeCell ref="A49:D49"/>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Biobío, Información Anual</oddHeader>
  </headerFooter>
  <rowBreaks count="2" manualBreakCount="2">
    <brk id="55" max="5" man="1"/>
    <brk id="85" max="5" man="1"/>
  </rowBreaks>
</worksheet>
</file>

<file path=xl/worksheets/sheet7.xml><?xml version="1.0" encoding="utf-8"?>
<worksheet xmlns="http://schemas.openxmlformats.org/spreadsheetml/2006/main" xmlns:r="http://schemas.openxmlformats.org/officeDocument/2006/relationships">
  <dimension ref="A1:O87"/>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5.8515625" style="2" customWidth="1"/>
    <col min="4" max="4" width="14.8515625" style="2" bestFit="1" customWidth="1"/>
    <col min="5" max="6" width="11.421875" style="2" customWidth="1"/>
    <col min="7" max="7" width="12.7109375" style="2" customWidth="1"/>
    <col min="8" max="16384" width="11.421875" style="2" customWidth="1"/>
  </cols>
  <sheetData>
    <row r="1" ht="15.75">
      <c r="A1" s="1" t="s">
        <v>43</v>
      </c>
    </row>
    <row r="2" ht="15.75">
      <c r="A2" s="1"/>
    </row>
    <row r="3" ht="15.75">
      <c r="A3" s="18" t="s">
        <v>29</v>
      </c>
    </row>
    <row r="4" spans="1:9" ht="15" customHeight="1">
      <c r="A4" s="26"/>
      <c r="B4" s="26"/>
      <c r="C4" s="26"/>
      <c r="D4" s="26"/>
      <c r="E4" s="26"/>
      <c r="F4" s="26"/>
      <c r="G4" s="26"/>
      <c r="H4" s="26"/>
      <c r="I4" s="26"/>
    </row>
    <row r="5" ht="15.75">
      <c r="A5" s="1" t="s">
        <v>320</v>
      </c>
    </row>
    <row r="6" spans="1:4" ht="15.75">
      <c r="A6" s="163" t="s">
        <v>31</v>
      </c>
      <c r="B6" s="163" t="s">
        <v>14</v>
      </c>
      <c r="C6" s="163" t="s">
        <v>56</v>
      </c>
      <c r="D6" s="163" t="s">
        <v>51</v>
      </c>
    </row>
    <row r="7" spans="1:4" ht="15.75">
      <c r="A7" s="21" t="s">
        <v>41</v>
      </c>
      <c r="B7" s="5">
        <v>295590</v>
      </c>
      <c r="C7" s="5">
        <v>3789697</v>
      </c>
      <c r="D7" s="22">
        <f>B7/C7</f>
        <v>0.07799832018232593</v>
      </c>
    </row>
    <row r="8" spans="1:4" ht="15.75">
      <c r="A8" s="21" t="s">
        <v>40</v>
      </c>
      <c r="B8" s="5">
        <v>182100</v>
      </c>
      <c r="C8" s="5">
        <v>3292707</v>
      </c>
      <c r="D8" s="22">
        <f>B8/C8</f>
        <v>0.055304040110462305</v>
      </c>
    </row>
    <row r="9" spans="1:4" ht="15.75">
      <c r="A9" s="21" t="s">
        <v>38</v>
      </c>
      <c r="B9" s="5">
        <v>73558</v>
      </c>
      <c r="C9" s="5">
        <v>3938895</v>
      </c>
      <c r="D9" s="22">
        <f>B9/C9</f>
        <v>0.01867478061740666</v>
      </c>
    </row>
    <row r="10" spans="1:4" ht="15.75">
      <c r="A10" s="21" t="s">
        <v>39</v>
      </c>
      <c r="B10" s="5">
        <v>25495</v>
      </c>
      <c r="C10" s="5">
        <v>738887</v>
      </c>
      <c r="D10" s="22">
        <f>B10/C10</f>
        <v>0.034504599485442294</v>
      </c>
    </row>
    <row r="11" spans="1:8" ht="15.75">
      <c r="A11" s="416" t="s">
        <v>19</v>
      </c>
      <c r="B11" s="416"/>
      <c r="C11" s="416"/>
      <c r="D11" s="416"/>
      <c r="E11" s="416"/>
      <c r="F11" s="416"/>
      <c r="G11" s="416"/>
      <c r="H11" s="416"/>
    </row>
    <row r="12" spans="1:8" ht="15.75">
      <c r="A12" s="416"/>
      <c r="B12" s="416"/>
      <c r="C12" s="416"/>
      <c r="D12" s="416"/>
      <c r="E12" s="416"/>
      <c r="F12" s="416"/>
      <c r="G12" s="416"/>
      <c r="H12" s="416"/>
    </row>
    <row r="13" spans="1:8" ht="15.75">
      <c r="A13" s="47"/>
      <c r="B13" s="47"/>
      <c r="C13" s="47"/>
      <c r="D13" s="47"/>
      <c r="E13" s="47"/>
      <c r="F13" s="47"/>
      <c r="G13" s="47"/>
      <c r="H13" s="47"/>
    </row>
    <row r="14" ht="15.75">
      <c r="A14" s="1" t="s">
        <v>70</v>
      </c>
    </row>
    <row r="15" spans="1:8" ht="6" customHeight="1">
      <c r="A15" s="3"/>
      <c r="B15" s="3"/>
      <c r="C15" s="3"/>
      <c r="D15" s="3"/>
      <c r="E15" s="3"/>
      <c r="F15" s="3"/>
      <c r="G15" s="3"/>
      <c r="H15" s="3"/>
    </row>
    <row r="16" ht="15.75">
      <c r="A16" s="1" t="s">
        <v>355</v>
      </c>
    </row>
    <row r="17" spans="1:4" ht="15.75">
      <c r="A17" s="4" t="s">
        <v>72</v>
      </c>
      <c r="B17" s="4" t="s">
        <v>14</v>
      </c>
      <c r="C17" s="4" t="s">
        <v>56</v>
      </c>
      <c r="D17" s="4" t="s">
        <v>51</v>
      </c>
    </row>
    <row r="18" spans="1:4" ht="15.75">
      <c r="A18" s="21">
        <v>2011</v>
      </c>
      <c r="B18" s="168">
        <v>28312.381</v>
      </c>
      <c r="C18" s="168">
        <v>190978.87</v>
      </c>
      <c r="D18" s="22">
        <v>0.14824876176092153</v>
      </c>
    </row>
    <row r="19" spans="1:4" ht="15.75">
      <c r="A19" s="21">
        <v>2012</v>
      </c>
      <c r="B19" s="168">
        <v>22973.299</v>
      </c>
      <c r="C19" s="168">
        <v>197570.622</v>
      </c>
      <c r="D19" s="22">
        <v>0.11627892227823224</v>
      </c>
    </row>
    <row r="20" spans="1:4" ht="15.75">
      <c r="A20" s="21">
        <v>2013</v>
      </c>
      <c r="B20" s="168">
        <v>20455.971</v>
      </c>
      <c r="C20" s="168">
        <v>206284.748</v>
      </c>
      <c r="D20" s="22">
        <v>0.09916375882525257</v>
      </c>
    </row>
    <row r="21" spans="1:4" ht="15.75">
      <c r="A21" s="21">
        <v>2014</v>
      </c>
      <c r="B21" s="168">
        <v>23478.458</v>
      </c>
      <c r="C21" s="168">
        <v>224110.98</v>
      </c>
      <c r="D21" s="22">
        <v>0.10476264036683967</v>
      </c>
    </row>
    <row r="22" spans="1:4" ht="15.75">
      <c r="A22" s="21">
        <v>2015</v>
      </c>
      <c r="B22" s="168">
        <v>33225.88</v>
      </c>
      <c r="C22" s="168">
        <v>225261.27000000002</v>
      </c>
      <c r="D22" s="22">
        <f>+B22/C22</f>
        <v>0.14749930158877286</v>
      </c>
    </row>
    <row r="23" spans="1:4" ht="15.75">
      <c r="A23" s="21">
        <v>2016</v>
      </c>
      <c r="B23" s="168">
        <f>29504638/1000</f>
        <v>29504.638</v>
      </c>
      <c r="C23" s="168">
        <f>215267461/1000</f>
        <v>215267.461</v>
      </c>
      <c r="D23" s="22">
        <f>+B23/C23</f>
        <v>0.13706037067998864</v>
      </c>
    </row>
    <row r="24" spans="1:4" ht="15.75">
      <c r="A24" s="21">
        <v>2017</v>
      </c>
      <c r="B24" s="168">
        <v>19608.067</v>
      </c>
      <c r="C24" s="168">
        <v>199788.687</v>
      </c>
      <c r="D24" s="22">
        <f>+B24/C24</f>
        <v>0.09814403054763556</v>
      </c>
    </row>
    <row r="25" spans="1:4" ht="15.75">
      <c r="A25" s="21">
        <v>2018</v>
      </c>
      <c r="B25" s="168">
        <v>12303.916</v>
      </c>
      <c r="C25" s="168">
        <v>201043.57</v>
      </c>
      <c r="D25" s="22">
        <f>+B25/C25</f>
        <v>0.06120024629487031</v>
      </c>
    </row>
    <row r="26" spans="1:4" ht="15.75">
      <c r="A26" s="21">
        <v>2019</v>
      </c>
      <c r="B26" s="168">
        <v>13822.115</v>
      </c>
      <c r="C26" s="168">
        <v>211999.986</v>
      </c>
      <c r="D26" s="22">
        <f>+B26/C26</f>
        <v>0.06519865996594924</v>
      </c>
    </row>
    <row r="27" spans="1:8" ht="15.75">
      <c r="A27" s="416" t="s">
        <v>71</v>
      </c>
      <c r="B27" s="416"/>
      <c r="C27" s="416"/>
      <c r="D27" s="416"/>
      <c r="E27" s="416"/>
      <c r="F27" s="416"/>
      <c r="G27" s="416"/>
      <c r="H27" s="416"/>
    </row>
    <row r="28" ht="9.75" customHeight="1">
      <c r="A28" s="1"/>
    </row>
    <row r="29" ht="15.75" customHeight="1">
      <c r="A29" s="1" t="s">
        <v>454</v>
      </c>
    </row>
    <row r="30" spans="1:7" ht="18">
      <c r="A30" s="414" t="s">
        <v>72</v>
      </c>
      <c r="B30" s="411" t="s">
        <v>232</v>
      </c>
      <c r="C30" s="412"/>
      <c r="D30" s="413"/>
      <c r="E30" s="411" t="s">
        <v>231</v>
      </c>
      <c r="F30" s="412"/>
      <c r="G30" s="413"/>
    </row>
    <row r="31" spans="1:7" ht="15.75">
      <c r="A31" s="415"/>
      <c r="B31" s="206" t="s">
        <v>14</v>
      </c>
      <c r="C31" s="206" t="s">
        <v>56</v>
      </c>
      <c r="D31" s="206" t="s">
        <v>51</v>
      </c>
      <c r="E31" s="206" t="s">
        <v>14</v>
      </c>
      <c r="F31" s="206" t="s">
        <v>56</v>
      </c>
      <c r="G31" s="206" t="s">
        <v>51</v>
      </c>
    </row>
    <row r="32" spans="1:7" ht="15.75">
      <c r="A32" s="21">
        <v>2018</v>
      </c>
      <c r="B32" s="23">
        <v>64.41839</v>
      </c>
      <c r="C32" s="23">
        <v>2174.410313</v>
      </c>
      <c r="D32" s="22">
        <v>0.029625682703428205</v>
      </c>
      <c r="E32" s="23">
        <v>27.956026</v>
      </c>
      <c r="F32" s="207">
        <v>171.526484</v>
      </c>
      <c r="G32" s="6">
        <v>0.16298372908990544</v>
      </c>
    </row>
    <row r="33" spans="1:7" ht="15.75">
      <c r="A33" s="21">
        <v>2019</v>
      </c>
      <c r="B33" s="23">
        <v>63.430372</v>
      </c>
      <c r="C33" s="23">
        <v>2144.634769</v>
      </c>
      <c r="D33" s="22">
        <v>0.02957630498062675</v>
      </c>
      <c r="E33" s="23">
        <v>29.158734</v>
      </c>
      <c r="F33" s="207">
        <v>176.701217</v>
      </c>
      <c r="G33" s="6">
        <v>0.16501716567124716</v>
      </c>
    </row>
    <row r="34" spans="1:8" ht="15.75" customHeight="1">
      <c r="A34" s="416" t="s">
        <v>233</v>
      </c>
      <c r="B34" s="416"/>
      <c r="C34" s="416"/>
      <c r="D34" s="416"/>
      <c r="E34" s="416"/>
      <c r="F34" s="416"/>
      <c r="G34" s="417"/>
      <c r="H34" s="416"/>
    </row>
    <row r="35" spans="1:7" ht="15" customHeight="1">
      <c r="A35" s="1" t="s">
        <v>234</v>
      </c>
      <c r="G35" s="105"/>
    </row>
    <row r="36" spans="1:8" ht="8.25" customHeight="1">
      <c r="A36" s="179"/>
      <c r="B36" s="179"/>
      <c r="C36" s="179"/>
      <c r="D36" s="179"/>
      <c r="E36" s="179"/>
      <c r="F36" s="179"/>
      <c r="G36" s="180"/>
      <c r="H36" s="179"/>
    </row>
    <row r="37" spans="1:8" ht="15.75">
      <c r="A37" s="1" t="s">
        <v>224</v>
      </c>
      <c r="B37" s="1"/>
      <c r="C37" s="1"/>
      <c r="D37" s="1"/>
      <c r="E37" s="1"/>
      <c r="F37"/>
      <c r="G37"/>
      <c r="H37"/>
    </row>
    <row r="38" spans="1:8" ht="15.75" customHeight="1">
      <c r="A38" s="181" t="s">
        <v>14</v>
      </c>
      <c r="B38" s="418" t="s">
        <v>225</v>
      </c>
      <c r="C38" s="419"/>
      <c r="D38" s="419"/>
      <c r="E38" s="419"/>
      <c r="F38" s="420"/>
      <c r="G38"/>
      <c r="H38"/>
    </row>
    <row r="39" spans="1:8" ht="15.75">
      <c r="A39" s="183"/>
      <c r="B39" s="182">
        <v>2007</v>
      </c>
      <c r="C39" s="182">
        <v>2010</v>
      </c>
      <c r="D39" s="182">
        <v>2013</v>
      </c>
      <c r="E39" s="184">
        <v>2015</v>
      </c>
      <c r="F39" s="184">
        <v>2017</v>
      </c>
      <c r="G39"/>
      <c r="H39"/>
    </row>
    <row r="40" spans="1:8" ht="15.75">
      <c r="A40" s="185" t="s">
        <v>319</v>
      </c>
      <c r="B40" s="186">
        <v>30090</v>
      </c>
      <c r="C40" s="186">
        <v>33841</v>
      </c>
      <c r="D40" s="186">
        <v>29218</v>
      </c>
      <c r="E40" s="186">
        <v>21738</v>
      </c>
      <c r="F40" s="186">
        <v>18485</v>
      </c>
      <c r="G40"/>
      <c r="H40"/>
    </row>
    <row r="41" spans="1:8" ht="15.75">
      <c r="A41" s="187" t="s">
        <v>13</v>
      </c>
      <c r="B41" s="188">
        <v>607940</v>
      </c>
      <c r="C41" s="188">
        <v>667052</v>
      </c>
      <c r="D41" s="188">
        <v>461645</v>
      </c>
      <c r="E41" s="188">
        <v>412538</v>
      </c>
      <c r="F41" s="188">
        <v>447141</v>
      </c>
      <c r="G41"/>
      <c r="H41"/>
    </row>
    <row r="42" spans="1:8" ht="25.5">
      <c r="A42" s="187" t="s">
        <v>226</v>
      </c>
      <c r="B42" s="189">
        <f>+B40/B41</f>
        <v>0.04949501595552193</v>
      </c>
      <c r="C42" s="189">
        <f>+C40/C41</f>
        <v>0.050732176801808554</v>
      </c>
      <c r="D42" s="189">
        <f>+D40/D41</f>
        <v>0.06329105698101355</v>
      </c>
      <c r="E42" s="189">
        <f>+E40/E41</f>
        <v>0.052693327644968466</v>
      </c>
      <c r="F42" s="189">
        <f>+F40/F41</f>
        <v>0.04134042729250952</v>
      </c>
      <c r="G42" s="190"/>
      <c r="H42" s="190"/>
    </row>
    <row r="43" spans="1:8" ht="15.75">
      <c r="A43" s="7" t="s">
        <v>262</v>
      </c>
      <c r="B43" s="7"/>
      <c r="C43" s="7"/>
      <c r="D43" s="7"/>
      <c r="E43" s="7"/>
      <c r="F43" s="191"/>
      <c r="G43" s="191"/>
      <c r="H43" s="191"/>
    </row>
    <row r="44" spans="1:8" ht="15.75">
      <c r="A44" s="422" t="s">
        <v>71</v>
      </c>
      <c r="B44" s="422"/>
      <c r="C44" s="422"/>
      <c r="D44" s="422"/>
      <c r="E44" s="422"/>
      <c r="F44" s="422"/>
      <c r="G44" s="422"/>
      <c r="H44" s="422"/>
    </row>
    <row r="45" spans="1:8" ht="15.75">
      <c r="A45" s="179"/>
      <c r="B45" s="179"/>
      <c r="C45" s="179"/>
      <c r="D45" s="179"/>
      <c r="E45" s="179"/>
      <c r="F45" s="179"/>
      <c r="G45" s="180"/>
      <c r="H45" s="179"/>
    </row>
    <row r="46" spans="1:8" ht="15.75">
      <c r="A46" s="1" t="s">
        <v>321</v>
      </c>
      <c r="B46" s="1"/>
      <c r="C46" s="1"/>
      <c r="D46" s="1"/>
      <c r="E46" s="1"/>
      <c r="F46" s="1"/>
      <c r="G46" s="1"/>
      <c r="H46" s="1"/>
    </row>
    <row r="47" spans="1:8" ht="15" customHeight="1">
      <c r="A47" s="181" t="s">
        <v>72</v>
      </c>
      <c r="B47" s="410" t="s">
        <v>227</v>
      </c>
      <c r="C47" s="410"/>
      <c r="D47" s="410"/>
      <c r="G47"/>
      <c r="H47"/>
    </row>
    <row r="48" spans="1:8" ht="15.75">
      <c r="A48" s="183"/>
      <c r="B48" s="222" t="s">
        <v>14</v>
      </c>
      <c r="C48" s="222" t="s">
        <v>56</v>
      </c>
      <c r="D48" s="221" t="s">
        <v>51</v>
      </c>
      <c r="G48"/>
      <c r="H48"/>
    </row>
    <row r="49" spans="1:8" s="1" customFormat="1" ht="15.75">
      <c r="A49" s="192">
        <v>2017</v>
      </c>
      <c r="B49" s="235">
        <v>22517</v>
      </c>
      <c r="C49" s="235">
        <v>2037516</v>
      </c>
      <c r="D49" s="236">
        <f>+B49/C49</f>
        <v>0.011051201561116575</v>
      </c>
      <c r="G49" s="237"/>
      <c r="H49" s="237"/>
    </row>
    <row r="50" spans="1:8" ht="15.75">
      <c r="A50" s="7" t="s">
        <v>301</v>
      </c>
      <c r="B50" s="7"/>
      <c r="C50" s="7"/>
      <c r="D50" s="7"/>
      <c r="E50" s="7"/>
      <c r="F50" s="191"/>
      <c r="G50" s="191"/>
      <c r="H50" s="191"/>
    </row>
    <row r="51" spans="1:8" ht="15.75">
      <c r="A51" s="422" t="s">
        <v>71</v>
      </c>
      <c r="B51" s="422"/>
      <c r="C51" s="422"/>
      <c r="D51" s="422"/>
      <c r="E51" s="422"/>
      <c r="F51" s="422"/>
      <c r="G51" s="422"/>
      <c r="H51" s="422"/>
    </row>
    <row r="52" spans="1:8" ht="15.75">
      <c r="A52" s="179"/>
      <c r="B52" s="179"/>
      <c r="C52" s="179"/>
      <c r="D52" s="179"/>
      <c r="E52" s="179"/>
      <c r="F52" s="179"/>
      <c r="G52" s="180"/>
      <c r="H52" s="179"/>
    </row>
    <row r="53" spans="1:8" ht="15.75">
      <c r="A53" s="1" t="s">
        <v>322</v>
      </c>
      <c r="B53" s="1"/>
      <c r="C53" s="1"/>
      <c r="D53" s="1"/>
      <c r="E53" s="1"/>
      <c r="F53" s="1"/>
      <c r="G53"/>
      <c r="H53"/>
    </row>
    <row r="54" spans="1:8" ht="15" customHeight="1">
      <c r="A54" s="181" t="s">
        <v>72</v>
      </c>
      <c r="B54" s="410" t="s">
        <v>228</v>
      </c>
      <c r="C54" s="410"/>
      <c r="D54" s="410"/>
      <c r="E54" s="238"/>
      <c r="F54"/>
      <c r="G54"/>
      <c r="H54"/>
    </row>
    <row r="55" spans="1:8" ht="15.75">
      <c r="A55" s="183"/>
      <c r="B55" s="184" t="s">
        <v>14</v>
      </c>
      <c r="C55" s="184" t="s">
        <v>56</v>
      </c>
      <c r="D55" s="184" t="s">
        <v>190</v>
      </c>
      <c r="E55" s="239"/>
      <c r="F55"/>
      <c r="G55"/>
      <c r="H55"/>
    </row>
    <row r="56" spans="1:8" ht="15.75">
      <c r="A56" s="193">
        <v>2017</v>
      </c>
      <c r="B56" s="194">
        <v>226080</v>
      </c>
      <c r="C56" s="241">
        <v>2890840</v>
      </c>
      <c r="D56" s="242">
        <f>+B56/C56</f>
        <v>0.07820564265057907</v>
      </c>
      <c r="E56" s="240"/>
      <c r="F56"/>
      <c r="G56"/>
      <c r="H56"/>
    </row>
    <row r="57" spans="1:8" ht="15.75">
      <c r="A57" s="193">
        <v>2019</v>
      </c>
      <c r="B57" s="194">
        <v>156361.02667616546</v>
      </c>
      <c r="C57" s="241">
        <v>3108089.123026897</v>
      </c>
      <c r="D57" s="242">
        <f>+B57/C57</f>
        <v>0.05030776804877751</v>
      </c>
      <c r="E57" s="240"/>
      <c r="F57"/>
      <c r="G57"/>
      <c r="H57"/>
    </row>
    <row r="58" spans="1:8" ht="15.75">
      <c r="A58" s="7" t="s">
        <v>456</v>
      </c>
      <c r="B58" s="7"/>
      <c r="C58" s="7"/>
      <c r="D58" s="7"/>
      <c r="E58" s="7"/>
      <c r="F58" s="191"/>
      <c r="G58" s="191"/>
      <c r="H58" s="191"/>
    </row>
    <row r="59" spans="1:8" ht="15" customHeight="1">
      <c r="A59" s="422" t="s">
        <v>71</v>
      </c>
      <c r="B59" s="422"/>
      <c r="C59" s="422"/>
      <c r="D59" s="422"/>
      <c r="E59" s="422"/>
      <c r="F59" s="422"/>
      <c r="G59" s="422"/>
      <c r="H59" s="422"/>
    </row>
    <row r="60" spans="1:7" ht="15.75">
      <c r="A60" s="1"/>
      <c r="G60" s="105"/>
    </row>
    <row r="61" spans="1:7" ht="15" customHeight="1">
      <c r="A61" s="1" t="s">
        <v>44</v>
      </c>
      <c r="G61" s="105"/>
    </row>
    <row r="62" spans="1:7" ht="15.75">
      <c r="A62" s="1"/>
      <c r="G62" s="105"/>
    </row>
    <row r="63" spans="1:7" ht="15.75">
      <c r="A63" s="1" t="s">
        <v>381</v>
      </c>
      <c r="G63" s="105"/>
    </row>
    <row r="64" spans="1:7" ht="15.75">
      <c r="A64" s="19" t="s">
        <v>33</v>
      </c>
      <c r="B64" s="163" t="s">
        <v>45</v>
      </c>
      <c r="G64" s="105"/>
    </row>
    <row r="65" spans="1:2" ht="15.75">
      <c r="A65" s="162" t="s">
        <v>120</v>
      </c>
      <c r="B65" s="23">
        <v>78055.02999999997</v>
      </c>
    </row>
    <row r="66" spans="1:2" ht="15.75">
      <c r="A66" s="162" t="s">
        <v>121</v>
      </c>
      <c r="B66" s="23">
        <v>1343.89</v>
      </c>
    </row>
    <row r="67" spans="1:2" ht="15.75">
      <c r="A67" s="162" t="s">
        <v>122</v>
      </c>
      <c r="B67" s="23">
        <v>1103.9699999999998</v>
      </c>
    </row>
    <row r="68" spans="1:2" ht="15.75">
      <c r="A68" s="164" t="s">
        <v>2</v>
      </c>
      <c r="B68" s="165">
        <f>SUM(B65:B67)</f>
        <v>80502.88999999997</v>
      </c>
    </row>
    <row r="69" spans="1:8" ht="15.75">
      <c r="A69" s="416" t="s">
        <v>19</v>
      </c>
      <c r="B69" s="416"/>
      <c r="C69" s="416"/>
      <c r="D69" s="416"/>
      <c r="E69" s="416"/>
      <c r="F69" s="416"/>
      <c r="G69" s="416"/>
      <c r="H69" s="416"/>
    </row>
    <row r="70" spans="1:8" ht="15.75">
      <c r="A70" s="416"/>
      <c r="B70" s="416"/>
      <c r="C70" s="416"/>
      <c r="D70" s="416"/>
      <c r="E70" s="416"/>
      <c r="F70" s="416"/>
      <c r="G70" s="416"/>
      <c r="H70" s="416"/>
    </row>
    <row r="71" spans="1:8" ht="15.75">
      <c r="A71" s="47"/>
      <c r="B71" s="47"/>
      <c r="C71" s="47"/>
      <c r="D71" s="47"/>
      <c r="E71" s="47"/>
      <c r="F71" s="47"/>
      <c r="G71" s="47"/>
      <c r="H71" s="47"/>
    </row>
    <row r="72" ht="15.75">
      <c r="A72" s="1" t="s">
        <v>382</v>
      </c>
    </row>
    <row r="73" spans="1:9" ht="47.25">
      <c r="A73" s="19" t="s">
        <v>33</v>
      </c>
      <c r="B73" s="19" t="s">
        <v>235</v>
      </c>
      <c r="C73" s="19" t="s">
        <v>236</v>
      </c>
      <c r="D73" s="19" t="s">
        <v>46</v>
      </c>
      <c r="E73" s="19" t="s">
        <v>237</v>
      </c>
      <c r="F73" s="19" t="s">
        <v>238</v>
      </c>
      <c r="G73" s="19" t="s">
        <v>239</v>
      </c>
      <c r="H73" s="19" t="s">
        <v>47</v>
      </c>
      <c r="I73" s="46"/>
    </row>
    <row r="74" spans="1:8" ht="15.75">
      <c r="A74" s="21" t="s">
        <v>313</v>
      </c>
      <c r="B74" s="166">
        <v>62478.23000833991</v>
      </c>
      <c r="C74" s="166">
        <v>3244.2900315523502</v>
      </c>
      <c r="D74" s="166">
        <v>614.8000023289101</v>
      </c>
      <c r="E74" s="166">
        <v>2460.090005934649</v>
      </c>
      <c r="F74" s="166">
        <v>6537.999990101491</v>
      </c>
      <c r="G74" s="166">
        <v>2356.4500025529005</v>
      </c>
      <c r="H74" s="166">
        <v>363.1699989381665</v>
      </c>
    </row>
    <row r="75" spans="1:8" ht="15.75">
      <c r="A75" s="21" t="s">
        <v>121</v>
      </c>
      <c r="B75" s="166">
        <v>386.70000102370295</v>
      </c>
      <c r="C75" s="166">
        <v>115.90000043068</v>
      </c>
      <c r="D75" s="166">
        <v>518.3000033797609</v>
      </c>
      <c r="E75" s="166">
        <v>179.48999873551003</v>
      </c>
      <c r="F75" s="166">
        <v>90.5</v>
      </c>
      <c r="G75" s="166">
        <v>45.599999897232</v>
      </c>
      <c r="H75" s="166">
        <v>7.400000065562001</v>
      </c>
    </row>
    <row r="76" spans="1:8" ht="15.75">
      <c r="A76" s="21" t="s">
        <v>122</v>
      </c>
      <c r="B76" s="166">
        <v>322.4499985166</v>
      </c>
      <c r="C76" s="166">
        <v>8.60000000149</v>
      </c>
      <c r="D76" s="166">
        <v>30.900000281631</v>
      </c>
      <c r="E76" s="166">
        <v>575.9000000428</v>
      </c>
      <c r="F76" s="166">
        <v>130</v>
      </c>
      <c r="G76" s="166">
        <v>24.22000021115</v>
      </c>
      <c r="H76" s="166">
        <v>11.900000020861</v>
      </c>
    </row>
    <row r="77" spans="1:8" ht="15.75">
      <c r="A77" s="164" t="s">
        <v>2</v>
      </c>
      <c r="B77" s="167">
        <f aca="true" t="shared" si="0" ref="B77:H77">SUM(B74:B76)</f>
        <v>63187.38000788021</v>
      </c>
      <c r="C77" s="167">
        <f t="shared" si="0"/>
        <v>3368.7900319845203</v>
      </c>
      <c r="D77" s="167">
        <f t="shared" si="0"/>
        <v>1164.000005990302</v>
      </c>
      <c r="E77" s="167">
        <f t="shared" si="0"/>
        <v>3215.4800047129593</v>
      </c>
      <c r="F77" s="167">
        <f t="shared" si="0"/>
        <v>6758.499990101491</v>
      </c>
      <c r="G77" s="167">
        <f t="shared" si="0"/>
        <v>2426.2700026612824</v>
      </c>
      <c r="H77" s="167">
        <f t="shared" si="0"/>
        <v>382.46999902458947</v>
      </c>
    </row>
    <row r="78" spans="1:8" ht="15.75">
      <c r="A78" s="421" t="s">
        <v>19</v>
      </c>
      <c r="B78" s="421"/>
      <c r="C78" s="421"/>
      <c r="D78" s="421"/>
      <c r="E78" s="421"/>
      <c r="F78" s="421"/>
      <c r="G78" s="421"/>
      <c r="H78" s="421"/>
    </row>
    <row r="79" spans="1:8" ht="15.75">
      <c r="A79" s="416"/>
      <c r="B79" s="416"/>
      <c r="C79" s="416"/>
      <c r="D79" s="416"/>
      <c r="E79" s="416"/>
      <c r="F79" s="416"/>
      <c r="G79" s="416"/>
      <c r="H79" s="416"/>
    </row>
    <row r="81" ht="15.75">
      <c r="A81" s="1" t="s">
        <v>383</v>
      </c>
    </row>
    <row r="82" spans="1:7" ht="31.5">
      <c r="A82" s="292" t="s">
        <v>33</v>
      </c>
      <c r="B82" s="292" t="s">
        <v>385</v>
      </c>
      <c r="C82" s="292" t="s">
        <v>386</v>
      </c>
      <c r="D82" s="292" t="s">
        <v>387</v>
      </c>
      <c r="E82" s="292" t="s">
        <v>388</v>
      </c>
      <c r="F82" s="292" t="s">
        <v>389</v>
      </c>
      <c r="G82" s="292" t="s">
        <v>390</v>
      </c>
    </row>
    <row r="83" spans="1:7" ht="15.75">
      <c r="A83" s="21" t="s">
        <v>122</v>
      </c>
      <c r="B83" s="294">
        <v>17.599999999999998</v>
      </c>
      <c r="C83" s="294"/>
      <c r="D83" s="294"/>
      <c r="E83" s="294"/>
      <c r="F83" s="294"/>
      <c r="G83" s="294">
        <v>17.599999999999998</v>
      </c>
    </row>
    <row r="84" spans="1:15" ht="15.75">
      <c r="A84" s="21" t="s">
        <v>184</v>
      </c>
      <c r="B84" s="294">
        <v>4601.309999999999</v>
      </c>
      <c r="C84" s="294">
        <v>921.2000000000004</v>
      </c>
      <c r="D84" s="294">
        <v>26.47</v>
      </c>
      <c r="E84" s="294">
        <v>162.85999999999996</v>
      </c>
      <c r="F84" s="294">
        <v>3</v>
      </c>
      <c r="G84" s="294">
        <v>5714.839999999999</v>
      </c>
      <c r="J84" s="293"/>
      <c r="K84" s="293"/>
      <c r="L84" s="293"/>
      <c r="M84" s="293"/>
      <c r="N84" s="293"/>
      <c r="O84" s="293"/>
    </row>
    <row r="85" spans="1:15" ht="15.75">
      <c r="A85" s="21" t="s">
        <v>121</v>
      </c>
      <c r="B85" s="294">
        <v>32.43</v>
      </c>
      <c r="C85" s="294">
        <v>66.5</v>
      </c>
      <c r="D85" s="294">
        <v>11.629999999999999</v>
      </c>
      <c r="E85" s="294"/>
      <c r="F85" s="294"/>
      <c r="G85" s="294">
        <v>110.56</v>
      </c>
      <c r="J85" s="293"/>
      <c r="K85" s="293"/>
      <c r="L85" s="293"/>
      <c r="M85" s="293"/>
      <c r="N85" s="293"/>
      <c r="O85" s="293"/>
    </row>
    <row r="86" spans="1:15" ht="15.75">
      <c r="A86" s="164" t="s">
        <v>2</v>
      </c>
      <c r="B86" s="295">
        <v>4651.339999999999</v>
      </c>
      <c r="C86" s="295">
        <v>987.7000000000004</v>
      </c>
      <c r="D86" s="295">
        <v>38.099999999999994</v>
      </c>
      <c r="E86" s="295">
        <v>162.85999999999996</v>
      </c>
      <c r="F86" s="295">
        <v>3</v>
      </c>
      <c r="G86" s="295">
        <v>5843</v>
      </c>
      <c r="J86" s="293"/>
      <c r="K86" s="293"/>
      <c r="L86" s="293"/>
      <c r="M86" s="293"/>
      <c r="N86" s="293"/>
      <c r="O86" s="293"/>
    </row>
    <row r="87" spans="1:15" ht="35.25" customHeight="1">
      <c r="A87" s="405" t="s">
        <v>384</v>
      </c>
      <c r="B87" s="405"/>
      <c r="C87" s="405"/>
      <c r="D87" s="405"/>
      <c r="E87" s="406"/>
      <c r="F87" s="406"/>
      <c r="J87" s="293"/>
      <c r="K87" s="293"/>
      <c r="L87" s="293"/>
      <c r="M87" s="293"/>
      <c r="N87" s="293"/>
      <c r="O87" s="293"/>
    </row>
  </sheetData>
  <sheetProtection/>
  <mergeCells count="15">
    <mergeCell ref="A69:H70"/>
    <mergeCell ref="A78:H79"/>
    <mergeCell ref="A87:F87"/>
    <mergeCell ref="A11:H12"/>
    <mergeCell ref="A27:H27"/>
    <mergeCell ref="A44:H44"/>
    <mergeCell ref="A51:H51"/>
    <mergeCell ref="A59:H59"/>
    <mergeCell ref="B47:D47"/>
    <mergeCell ref="B54:D54"/>
    <mergeCell ref="E30:G30"/>
    <mergeCell ref="A30:A31"/>
    <mergeCell ref="B30:D30"/>
    <mergeCell ref="A34:H34"/>
    <mergeCell ref="B38:F38"/>
  </mergeCells>
  <printOptions horizontalCentered="1"/>
  <pageMargins left="0.5905511811023623" right="0.5905511811023623" top="0.5905511811023623" bottom="0.5905511811023623" header="0.31496062992125984" footer="0.31496062992125984"/>
  <pageSetup horizontalDpi="600" verticalDpi="600" orientation="portrait" scale="77" r:id="rId1"/>
  <headerFooter>
    <oddHeader>&amp;R&amp;12Región del Biobío, Información Censo 2007 y Anual</oddHeader>
  </headerFooter>
  <rowBreaks count="1" manualBreakCount="1">
    <brk id="45" max="7" man="1"/>
  </rowBreaks>
</worksheet>
</file>

<file path=xl/worksheets/sheet8.xml><?xml version="1.0" encoding="utf-8"?>
<worksheet xmlns="http://schemas.openxmlformats.org/spreadsheetml/2006/main" xmlns:r="http://schemas.openxmlformats.org/officeDocument/2006/relationships">
  <dimension ref="A1:AB95"/>
  <sheetViews>
    <sheetView view="pageBreakPreview" zoomScale="69" zoomScaleNormal="70" zoomScaleSheetLayoutView="69" zoomScalePageLayoutView="0" workbookViewId="0" topLeftCell="B1">
      <selection activeCell="B1" sqref="B1"/>
    </sheetView>
  </sheetViews>
  <sheetFormatPr defaultColWidth="11.421875" defaultRowHeight="15"/>
  <cols>
    <col min="1" max="1" width="11.421875" style="118" hidden="1" customWidth="1"/>
    <col min="2" max="2" width="12.00390625" style="118" customWidth="1"/>
    <col min="3" max="3" width="23.00390625" style="118" customWidth="1"/>
    <col min="4" max="4" width="13.57421875" style="118" bestFit="1" customWidth="1"/>
    <col min="5" max="5" width="12.7109375" style="118" bestFit="1" customWidth="1"/>
    <col min="6" max="6" width="11.28125" style="118" customWidth="1"/>
    <col min="7" max="7" width="13.421875" style="118" bestFit="1" customWidth="1"/>
    <col min="8" max="8" width="13.8515625" style="118" bestFit="1" customWidth="1"/>
    <col min="9" max="9" width="11.57421875" style="119" customWidth="1"/>
    <col min="10" max="10" width="11.00390625" style="119" customWidth="1"/>
    <col min="11" max="11" width="12.7109375" style="118" bestFit="1" customWidth="1"/>
    <col min="12" max="13" width="10.421875" style="119" customWidth="1"/>
    <col min="14" max="14" width="10.421875" style="118" customWidth="1"/>
    <col min="15" max="15" width="11.8515625" style="118" customWidth="1"/>
    <col min="16" max="16" width="11.57421875" style="118" bestFit="1" customWidth="1"/>
    <col min="17" max="19" width="11.421875" style="118" customWidth="1"/>
    <col min="20" max="22" width="12.8515625" style="118" bestFit="1" customWidth="1"/>
    <col min="23" max="23" width="11.57421875" style="118" bestFit="1" customWidth="1"/>
    <col min="24" max="26" width="12.8515625" style="118" bestFit="1" customWidth="1"/>
    <col min="27" max="27" width="11.57421875" style="118" bestFit="1" customWidth="1"/>
    <col min="28" max="16384" width="11.421875" style="118" customWidth="1"/>
  </cols>
  <sheetData>
    <row r="1" ht="15">
      <c r="B1" s="117" t="s">
        <v>333</v>
      </c>
    </row>
    <row r="3" spans="2:15" ht="15">
      <c r="B3" s="445" t="s">
        <v>187</v>
      </c>
      <c r="C3" s="445"/>
      <c r="D3" s="445"/>
      <c r="E3" s="445"/>
      <c r="F3" s="445"/>
      <c r="G3" s="445"/>
      <c r="H3" s="445"/>
      <c r="I3" s="445"/>
      <c r="J3" s="445"/>
      <c r="K3" s="445"/>
      <c r="L3" s="445"/>
      <c r="M3" s="445"/>
      <c r="N3" s="445"/>
      <c r="O3" s="445"/>
    </row>
    <row r="4" spans="2:15" ht="15">
      <c r="B4" s="445"/>
      <c r="C4" s="445"/>
      <c r="D4" s="445"/>
      <c r="E4" s="445"/>
      <c r="F4" s="445"/>
      <c r="G4" s="445"/>
      <c r="H4" s="445"/>
      <c r="I4" s="445"/>
      <c r="J4" s="445"/>
      <c r="K4" s="445"/>
      <c r="L4" s="445"/>
      <c r="M4" s="445"/>
      <c r="N4" s="445"/>
      <c r="O4" s="445"/>
    </row>
    <row r="5" spans="2:15" ht="15.75" customHeight="1">
      <c r="B5" s="120"/>
      <c r="C5" s="120"/>
      <c r="D5" s="120"/>
      <c r="E5" s="120"/>
      <c r="F5" s="120"/>
      <c r="G5" s="120"/>
      <c r="H5" s="120"/>
      <c r="I5" s="120"/>
      <c r="J5" s="120"/>
      <c r="K5" s="120"/>
      <c r="L5" s="120"/>
      <c r="M5" s="120"/>
      <c r="N5" s="120"/>
      <c r="O5" s="120"/>
    </row>
    <row r="6" spans="2:15" ht="15.75" customHeight="1">
      <c r="B6" s="121" t="s">
        <v>188</v>
      </c>
      <c r="C6" s="120"/>
      <c r="D6" s="120"/>
      <c r="E6" s="120"/>
      <c r="F6" s="120"/>
      <c r="G6" s="120"/>
      <c r="H6" s="120"/>
      <c r="I6" s="120"/>
      <c r="J6" s="120"/>
      <c r="K6" s="120"/>
      <c r="L6" s="120"/>
      <c r="M6" s="120"/>
      <c r="N6" s="120"/>
      <c r="O6" s="120"/>
    </row>
    <row r="7" spans="2:15" ht="15.75" customHeight="1">
      <c r="B7" s="446" t="s">
        <v>14</v>
      </c>
      <c r="C7" s="446" t="s">
        <v>189</v>
      </c>
      <c r="D7" s="446">
        <v>2019</v>
      </c>
      <c r="E7" s="447" t="s">
        <v>470</v>
      </c>
      <c r="F7" s="448"/>
      <c r="G7" s="122" t="s">
        <v>190</v>
      </c>
      <c r="H7" s="122" t="s">
        <v>191</v>
      </c>
      <c r="I7" s="120"/>
      <c r="J7" s="120"/>
      <c r="K7" s="120"/>
      <c r="L7" s="120"/>
      <c r="M7" s="120"/>
      <c r="N7" s="120"/>
      <c r="O7" s="120"/>
    </row>
    <row r="8" spans="2:15" ht="15.75" customHeight="1">
      <c r="B8" s="446"/>
      <c r="C8" s="446"/>
      <c r="D8" s="446"/>
      <c r="E8" s="123">
        <v>2019</v>
      </c>
      <c r="F8" s="124">
        <v>2020</v>
      </c>
      <c r="G8" s="125">
        <v>2020</v>
      </c>
      <c r="H8" s="125">
        <v>2020</v>
      </c>
      <c r="I8" s="120"/>
      <c r="J8" s="120"/>
      <c r="K8" s="120"/>
      <c r="L8" s="120"/>
      <c r="M8" s="120"/>
      <c r="N8" s="120"/>
      <c r="O8" s="120"/>
    </row>
    <row r="9" spans="2:15" ht="15.75" customHeight="1">
      <c r="B9" s="449" t="s">
        <v>184</v>
      </c>
      <c r="C9" s="126" t="s">
        <v>471</v>
      </c>
      <c r="D9" s="127">
        <v>1296836.0778599996</v>
      </c>
      <c r="E9" s="127">
        <v>663424.77321</v>
      </c>
      <c r="F9" s="127">
        <v>430810.4570399999</v>
      </c>
      <c r="G9" s="128">
        <v>0.4205749573763464</v>
      </c>
      <c r="H9" s="129">
        <v>0.3049566456033067</v>
      </c>
      <c r="I9" s="120"/>
      <c r="J9" s="120"/>
      <c r="K9" s="120"/>
      <c r="L9" s="120"/>
      <c r="M9" s="120"/>
      <c r="N9" s="120"/>
      <c r="O9" s="120"/>
    </row>
    <row r="10" spans="2:15" ht="15.75" customHeight="1">
      <c r="B10" s="449"/>
      <c r="C10" s="126" t="s">
        <v>472</v>
      </c>
      <c r="D10" s="127">
        <v>928538.6712400003</v>
      </c>
      <c r="E10" s="127">
        <v>457213.24169000005</v>
      </c>
      <c r="F10" s="127">
        <v>399307.96440000035</v>
      </c>
      <c r="G10" s="128">
        <v>0.8082074362470308</v>
      </c>
      <c r="H10" s="129">
        <v>0.2826570604222879</v>
      </c>
      <c r="I10" s="120"/>
      <c r="J10" s="120"/>
      <c r="K10" s="120"/>
      <c r="L10" s="120"/>
      <c r="M10" s="120"/>
      <c r="N10" s="120"/>
      <c r="O10" s="120"/>
    </row>
    <row r="11" spans="2:15" ht="15.75" customHeight="1">
      <c r="B11" s="449"/>
      <c r="C11" s="126" t="s">
        <v>473</v>
      </c>
      <c r="D11" s="127">
        <v>713715.8759100003</v>
      </c>
      <c r="E11" s="127">
        <v>392738.52232</v>
      </c>
      <c r="F11" s="127">
        <v>276103.65556</v>
      </c>
      <c r="G11" s="128">
        <v>0.8434457135481771</v>
      </c>
      <c r="H11" s="129">
        <v>0.19544475595347632</v>
      </c>
      <c r="I11" s="120"/>
      <c r="J11" s="120"/>
      <c r="K11" s="120"/>
      <c r="L11" s="120"/>
      <c r="M11" s="120"/>
      <c r="N11" s="120"/>
      <c r="O11" s="120"/>
    </row>
    <row r="12" spans="2:15" ht="15.75" customHeight="1">
      <c r="B12" s="449"/>
      <c r="C12" s="126" t="s">
        <v>474</v>
      </c>
      <c r="D12" s="127">
        <v>167803.42174000005</v>
      </c>
      <c r="E12" s="127">
        <v>83323.26794999998</v>
      </c>
      <c r="F12" s="127">
        <v>91036.79604000006</v>
      </c>
      <c r="G12" s="128">
        <v>0.1508365040906028</v>
      </c>
      <c r="H12" s="129">
        <v>0.06444197324637628</v>
      </c>
      <c r="I12" s="120"/>
      <c r="J12" s="120"/>
      <c r="K12" s="120"/>
      <c r="L12" s="120"/>
      <c r="M12" s="120"/>
      <c r="N12" s="120"/>
      <c r="O12" s="120"/>
    </row>
    <row r="13" spans="2:15" ht="15.75" customHeight="1">
      <c r="B13" s="449"/>
      <c r="C13" s="126" t="s">
        <v>475</v>
      </c>
      <c r="D13" s="127">
        <v>67605.15987999998</v>
      </c>
      <c r="E13" s="127">
        <v>53044.147479999985</v>
      </c>
      <c r="F13" s="127">
        <v>75569.59692999999</v>
      </c>
      <c r="G13" s="128">
        <v>0.02197865536551969</v>
      </c>
      <c r="H13" s="129">
        <v>0.05349324839444883</v>
      </c>
      <c r="I13" s="120"/>
      <c r="J13" s="120"/>
      <c r="K13" s="120"/>
      <c r="L13" s="120"/>
      <c r="M13" s="120"/>
      <c r="N13" s="120"/>
      <c r="O13" s="120"/>
    </row>
    <row r="14" spans="2:15" ht="15.75" customHeight="1">
      <c r="B14" s="449"/>
      <c r="C14" s="126" t="s">
        <v>476</v>
      </c>
      <c r="D14" s="127">
        <v>169717.51177999997</v>
      </c>
      <c r="E14" s="127">
        <v>97753.58725999999</v>
      </c>
      <c r="F14" s="127">
        <v>54588.695869999996</v>
      </c>
      <c r="G14" s="128">
        <v>0.2490742234273747</v>
      </c>
      <c r="H14" s="129">
        <v>0.038641554094933736</v>
      </c>
      <c r="I14" s="120"/>
      <c r="J14" s="120"/>
      <c r="K14" s="120"/>
      <c r="L14" s="120"/>
      <c r="M14" s="120"/>
      <c r="N14" s="120"/>
      <c r="O14" s="120"/>
    </row>
    <row r="15" spans="2:15" ht="15.75" customHeight="1">
      <c r="B15" s="449"/>
      <c r="C15" s="126" t="s">
        <v>477</v>
      </c>
      <c r="D15" s="127">
        <v>49286.12512999998</v>
      </c>
      <c r="E15" s="127">
        <v>28903.72885</v>
      </c>
      <c r="F15" s="127">
        <v>29344.294820000003</v>
      </c>
      <c r="G15" s="128">
        <v>0.34451077910307853</v>
      </c>
      <c r="H15" s="129">
        <v>0.020771867464374982</v>
      </c>
      <c r="I15" s="120"/>
      <c r="J15" s="120"/>
      <c r="K15" s="120"/>
      <c r="L15" s="120"/>
      <c r="M15" s="120"/>
      <c r="N15" s="120"/>
      <c r="O15" s="120"/>
    </row>
    <row r="16" spans="2:15" ht="15.75" customHeight="1">
      <c r="B16" s="449"/>
      <c r="C16" s="126" t="s">
        <v>478</v>
      </c>
      <c r="D16" s="127">
        <v>21752.590229999998</v>
      </c>
      <c r="E16" s="127">
        <v>13129.29387</v>
      </c>
      <c r="F16" s="127">
        <v>9002.575060000003</v>
      </c>
      <c r="G16" s="128">
        <v>0.0782567185565066</v>
      </c>
      <c r="H16" s="129">
        <v>0.006372628721578789</v>
      </c>
      <c r="I16" s="120"/>
      <c r="J16" s="120"/>
      <c r="K16" s="120"/>
      <c r="L16" s="120"/>
      <c r="M16" s="120"/>
      <c r="N16" s="120"/>
      <c r="O16" s="120"/>
    </row>
    <row r="17" spans="2:15" ht="15.75" customHeight="1">
      <c r="B17" s="449"/>
      <c r="C17" s="126" t="s">
        <v>57</v>
      </c>
      <c r="D17" s="127">
        <v>19082.863859999998</v>
      </c>
      <c r="E17" s="127">
        <v>8017.56269</v>
      </c>
      <c r="F17" s="127">
        <v>8947.097280000002</v>
      </c>
      <c r="G17" s="128">
        <v>0.12435970167763793</v>
      </c>
      <c r="H17" s="129">
        <v>0.006333357813879472</v>
      </c>
      <c r="I17" s="120"/>
      <c r="J17" s="120"/>
      <c r="K17" s="120"/>
      <c r="L17" s="120"/>
      <c r="M17" s="120"/>
      <c r="N17" s="120"/>
      <c r="O17" s="120"/>
    </row>
    <row r="18" spans="2:15" ht="15.75" customHeight="1">
      <c r="B18" s="449"/>
      <c r="C18" s="126" t="s">
        <v>479</v>
      </c>
      <c r="D18" s="127">
        <v>23839.983809999994</v>
      </c>
      <c r="E18" s="127">
        <v>16881.07897</v>
      </c>
      <c r="F18" s="127">
        <v>5861.46509</v>
      </c>
      <c r="G18" s="128">
        <v>0.5485453926542704</v>
      </c>
      <c r="H18" s="129">
        <v>0.004149139611068723</v>
      </c>
      <c r="I18" s="120"/>
      <c r="J18" s="120"/>
      <c r="K18" s="120"/>
      <c r="L18" s="120"/>
      <c r="M18" s="120"/>
      <c r="N18" s="120"/>
      <c r="O18" s="120"/>
    </row>
    <row r="19" spans="2:15" ht="15.75" customHeight="1">
      <c r="B19" s="449"/>
      <c r="C19" s="126" t="s">
        <v>480</v>
      </c>
      <c r="D19" s="127">
        <v>34364.60705</v>
      </c>
      <c r="E19" s="127">
        <v>31595.120339999994</v>
      </c>
      <c r="F19" s="127">
        <v>2508.371890000001</v>
      </c>
      <c r="G19" s="128">
        <v>0.01099036804680844</v>
      </c>
      <c r="H19" s="129">
        <v>0.001775594498693896</v>
      </c>
      <c r="I19" s="120"/>
      <c r="J19" s="120"/>
      <c r="K19" s="120"/>
      <c r="L19" s="120"/>
      <c r="M19" s="120"/>
      <c r="N19" s="120"/>
      <c r="O19" s="120"/>
    </row>
    <row r="20" spans="2:15" ht="15.75" customHeight="1">
      <c r="B20" s="449"/>
      <c r="C20" s="126" t="s">
        <v>6</v>
      </c>
      <c r="D20" s="127">
        <v>85592.29806999862</v>
      </c>
      <c r="E20" s="127">
        <v>46025.0633300005</v>
      </c>
      <c r="F20" s="127">
        <v>29613.139989999123</v>
      </c>
      <c r="G20" s="128"/>
      <c r="H20" s="129">
        <v>0.020962174175574357</v>
      </c>
      <c r="I20" s="120"/>
      <c r="J20" s="120"/>
      <c r="K20" s="120"/>
      <c r="L20" s="120"/>
      <c r="M20" s="120"/>
      <c r="N20" s="120"/>
      <c r="O20" s="120"/>
    </row>
    <row r="21" spans="2:15" ht="15.75" customHeight="1">
      <c r="B21" s="450"/>
      <c r="C21" s="122" t="s">
        <v>16</v>
      </c>
      <c r="D21" s="130">
        <v>3578135.1865599994</v>
      </c>
      <c r="E21" s="130">
        <v>1892049.3879600004</v>
      </c>
      <c r="F21" s="130">
        <v>1412694.1099699994</v>
      </c>
      <c r="G21" s="131"/>
      <c r="H21" s="131">
        <v>1</v>
      </c>
      <c r="I21" s="120"/>
      <c r="J21" s="120"/>
      <c r="K21" s="120"/>
      <c r="L21" s="120"/>
      <c r="M21" s="120"/>
      <c r="N21" s="120"/>
      <c r="O21" s="120"/>
    </row>
    <row r="22" spans="2:15" ht="15.75" customHeight="1">
      <c r="B22" s="132" t="s">
        <v>192</v>
      </c>
      <c r="C22" s="133"/>
      <c r="D22" s="134"/>
      <c r="E22" s="134"/>
      <c r="F22" s="134"/>
      <c r="G22" s="135"/>
      <c r="H22" s="135"/>
      <c r="I22" s="120"/>
      <c r="J22" s="120"/>
      <c r="K22" s="120"/>
      <c r="L22" s="120"/>
      <c r="M22" s="120"/>
      <c r="N22" s="120"/>
      <c r="O22" s="120"/>
    </row>
    <row r="23" spans="2:15" ht="15.75" customHeight="1">
      <c r="B23" s="136" t="s">
        <v>193</v>
      </c>
      <c r="C23" s="133"/>
      <c r="D23" s="134"/>
      <c r="E23" s="134"/>
      <c r="F23" s="134"/>
      <c r="G23" s="135"/>
      <c r="H23" s="135"/>
      <c r="I23" s="120"/>
      <c r="J23" s="120"/>
      <c r="K23" s="120"/>
      <c r="L23" s="120"/>
      <c r="M23" s="120"/>
      <c r="N23" s="120"/>
      <c r="O23" s="120"/>
    </row>
    <row r="24" spans="2:15" ht="15.75" customHeight="1">
      <c r="B24" s="121" t="s">
        <v>194</v>
      </c>
      <c r="C24" s="120"/>
      <c r="D24" s="120"/>
      <c r="E24" s="120"/>
      <c r="F24" s="120"/>
      <c r="G24" s="137"/>
      <c r="H24" s="137"/>
      <c r="I24" s="137"/>
      <c r="J24" s="137"/>
      <c r="K24" s="137"/>
      <c r="L24" s="137"/>
      <c r="M24" s="137"/>
      <c r="N24" s="137"/>
      <c r="O24" s="137"/>
    </row>
    <row r="25" spans="2:15" ht="30.75" customHeight="1">
      <c r="B25" s="430" t="s">
        <v>195</v>
      </c>
      <c r="C25" s="431"/>
      <c r="D25" s="431"/>
      <c r="E25" s="432"/>
      <c r="F25" s="439" t="s">
        <v>196</v>
      </c>
      <c r="G25" s="439" t="s">
        <v>197</v>
      </c>
      <c r="H25" s="440" t="s">
        <v>198</v>
      </c>
      <c r="I25" s="441"/>
      <c r="J25" s="442"/>
      <c r="K25" s="440" t="s">
        <v>199</v>
      </c>
      <c r="L25" s="441"/>
      <c r="M25" s="441"/>
      <c r="N25" s="441"/>
      <c r="O25" s="442"/>
    </row>
    <row r="26" spans="2:15" ht="15.75" customHeight="1">
      <c r="B26" s="433"/>
      <c r="C26" s="434"/>
      <c r="D26" s="434"/>
      <c r="E26" s="435"/>
      <c r="F26" s="439"/>
      <c r="G26" s="439"/>
      <c r="H26" s="443" t="s">
        <v>470</v>
      </c>
      <c r="I26" s="444"/>
      <c r="J26" s="138" t="s">
        <v>17</v>
      </c>
      <c r="K26" s="443" t="s">
        <v>470</v>
      </c>
      <c r="L26" s="444"/>
      <c r="M26" s="138" t="s">
        <v>17</v>
      </c>
      <c r="N26" s="139" t="s">
        <v>200</v>
      </c>
      <c r="O26" s="138" t="s">
        <v>190</v>
      </c>
    </row>
    <row r="27" spans="2:15" ht="15" customHeight="1">
      <c r="B27" s="436"/>
      <c r="C27" s="437"/>
      <c r="D27" s="437"/>
      <c r="E27" s="438"/>
      <c r="F27" s="439"/>
      <c r="G27" s="439"/>
      <c r="H27" s="123">
        <v>2019</v>
      </c>
      <c r="I27" s="124">
        <v>2020</v>
      </c>
      <c r="J27" s="140" t="s">
        <v>481</v>
      </c>
      <c r="K27" s="123">
        <v>2019</v>
      </c>
      <c r="L27" s="124">
        <v>2020</v>
      </c>
      <c r="M27" s="140" t="s">
        <v>481</v>
      </c>
      <c r="N27" s="141">
        <v>2020</v>
      </c>
      <c r="O27" s="142">
        <v>2020</v>
      </c>
    </row>
    <row r="28" spans="1:27" s="143" customFormat="1" ht="15">
      <c r="A28" s="143">
        <v>1</v>
      </c>
      <c r="B28" s="423" t="s">
        <v>484</v>
      </c>
      <c r="C28" s="424"/>
      <c r="D28" s="424"/>
      <c r="E28" s="425"/>
      <c r="F28" s="144">
        <v>47032910</v>
      </c>
      <c r="G28" s="126" t="s">
        <v>482</v>
      </c>
      <c r="H28" s="145">
        <v>675645.253</v>
      </c>
      <c r="I28" s="145">
        <v>618711.671</v>
      </c>
      <c r="J28" s="146">
        <v>-0.08426549546112189</v>
      </c>
      <c r="K28" s="145">
        <v>422968.74927</v>
      </c>
      <c r="L28" s="145">
        <v>261044.7059</v>
      </c>
      <c r="M28" s="146">
        <v>-0.3828274397327557</v>
      </c>
      <c r="N28" s="147">
        <f>+L28/$L$49</f>
        <v>0.18478501754746018</v>
      </c>
      <c r="O28" s="148">
        <v>0.18478501754746018</v>
      </c>
      <c r="P28" s="119"/>
      <c r="Q28" s="118"/>
      <c r="R28" s="118"/>
      <c r="S28" s="118"/>
      <c r="T28" s="118"/>
      <c r="U28" s="118"/>
      <c r="V28" s="118"/>
      <c r="W28" s="118"/>
      <c r="X28" s="118"/>
      <c r="Y28" s="118"/>
      <c r="Z28" s="118"/>
      <c r="AA28" s="118"/>
    </row>
    <row r="29" spans="2:27" s="143" customFormat="1" ht="15">
      <c r="B29" s="423" t="s">
        <v>485</v>
      </c>
      <c r="C29" s="424"/>
      <c r="D29" s="424"/>
      <c r="E29" s="425"/>
      <c r="F29" s="144">
        <v>44071112</v>
      </c>
      <c r="G29" s="126" t="s">
        <v>483</v>
      </c>
      <c r="H29" s="145">
        <v>2357.5983186000003</v>
      </c>
      <c r="I29" s="145">
        <v>1018.2770930999999</v>
      </c>
      <c r="J29" s="146">
        <v>-0.5680871143033908</v>
      </c>
      <c r="K29" s="145">
        <v>279031.24943</v>
      </c>
      <c r="L29" s="145">
        <v>173973.97877</v>
      </c>
      <c r="M29" s="146">
        <v>-0.37650718646964854</v>
      </c>
      <c r="N29" s="147">
        <f aca="true" t="shared" si="0" ref="N29:N48">+L29/$L$49</f>
        <v>0.12315049488929672</v>
      </c>
      <c r="O29" s="148">
        <v>0.12315049488929672</v>
      </c>
      <c r="P29" s="119"/>
      <c r="Q29" s="118"/>
      <c r="R29" s="118"/>
      <c r="S29" s="118"/>
      <c r="T29" s="118"/>
      <c r="U29" s="118"/>
      <c r="V29" s="118"/>
      <c r="W29" s="118"/>
      <c r="X29" s="118"/>
      <c r="Y29" s="118"/>
      <c r="Z29" s="118"/>
      <c r="AA29" s="118"/>
    </row>
    <row r="30" spans="2:27" s="143" customFormat="1" ht="15">
      <c r="B30" s="423" t="s">
        <v>486</v>
      </c>
      <c r="C30" s="424"/>
      <c r="D30" s="424"/>
      <c r="E30" s="425"/>
      <c r="F30" s="144">
        <v>47032100</v>
      </c>
      <c r="G30" s="126" t="s">
        <v>482</v>
      </c>
      <c r="H30" s="145">
        <v>359615.107</v>
      </c>
      <c r="I30" s="145">
        <v>280683.2</v>
      </c>
      <c r="J30" s="146">
        <v>-0.21948996430786763</v>
      </c>
      <c r="K30" s="145">
        <v>238211.02453000002</v>
      </c>
      <c r="L30" s="145">
        <v>151228.98359999998</v>
      </c>
      <c r="M30" s="149">
        <v>-0.3651469998150553</v>
      </c>
      <c r="N30" s="147">
        <f t="shared" si="0"/>
        <v>0.10705005601192147</v>
      </c>
      <c r="O30" s="148">
        <v>0.10705005601192147</v>
      </c>
      <c r="P30" s="119"/>
      <c r="Q30" s="118"/>
      <c r="R30" s="118"/>
      <c r="S30" s="118"/>
      <c r="T30" s="118"/>
      <c r="U30" s="118"/>
      <c r="V30" s="118"/>
      <c r="W30" s="118"/>
      <c r="X30" s="118"/>
      <c r="Y30" s="118"/>
      <c r="Z30" s="118"/>
      <c r="AA30" s="118"/>
    </row>
    <row r="31" spans="2:27" s="143" customFormat="1" ht="15">
      <c r="B31" s="423" t="s">
        <v>487</v>
      </c>
      <c r="C31" s="424"/>
      <c r="D31" s="424"/>
      <c r="E31" s="425"/>
      <c r="F31" s="144">
        <v>44123900</v>
      </c>
      <c r="G31" s="126" t="s">
        <v>483</v>
      </c>
      <c r="H31" s="145">
        <v>2848.8632769000005</v>
      </c>
      <c r="I31" s="145">
        <v>359.3424795</v>
      </c>
      <c r="J31" s="146">
        <v>-0.8738646103469663</v>
      </c>
      <c r="K31" s="145">
        <v>163002.20135000002</v>
      </c>
      <c r="L31" s="145">
        <v>126415.56466999999</v>
      </c>
      <c r="M31" s="146">
        <v>-0.22445486243121845</v>
      </c>
      <c r="N31" s="147">
        <f t="shared" si="0"/>
        <v>0.08948544754156625</v>
      </c>
      <c r="O31" s="148">
        <v>0.08948544754156625</v>
      </c>
      <c r="P31" s="119"/>
      <c r="Q31" s="118"/>
      <c r="R31" s="118"/>
      <c r="S31" s="118"/>
      <c r="T31" s="118"/>
      <c r="U31" s="118"/>
      <c r="V31" s="118"/>
      <c r="W31" s="118"/>
      <c r="X31" s="118"/>
      <c r="Y31" s="118"/>
      <c r="Z31" s="118"/>
      <c r="AA31" s="118"/>
    </row>
    <row r="32" spans="2:27" s="143" customFormat="1" ht="15">
      <c r="B32" s="423" t="s">
        <v>488</v>
      </c>
      <c r="C32" s="424"/>
      <c r="D32" s="424"/>
      <c r="E32" s="425"/>
      <c r="F32" s="144">
        <v>44111400</v>
      </c>
      <c r="G32" s="126" t="s">
        <v>482</v>
      </c>
      <c r="H32" s="145">
        <v>120784.0249052</v>
      </c>
      <c r="I32" s="145">
        <v>129727.488127</v>
      </c>
      <c r="J32" s="146">
        <v>0.07404508360124179</v>
      </c>
      <c r="K32" s="145">
        <v>100232.58266</v>
      </c>
      <c r="L32" s="145">
        <v>101203.59484000002</v>
      </c>
      <c r="M32" s="146">
        <v>0.009687590145150709</v>
      </c>
      <c r="N32" s="147">
        <f t="shared" si="0"/>
        <v>0.07163871791194006</v>
      </c>
      <c r="O32" s="148">
        <v>0.07163871791194006</v>
      </c>
      <c r="P32" s="119"/>
      <c r="Q32" s="118"/>
      <c r="R32" s="118"/>
      <c r="S32" s="118"/>
      <c r="T32" s="118"/>
      <c r="U32" s="118"/>
      <c r="V32" s="118"/>
      <c r="W32" s="118"/>
      <c r="X32" s="118"/>
      <c r="Y32" s="118"/>
      <c r="Z32" s="118"/>
      <c r="AA32" s="118"/>
    </row>
    <row r="33" spans="2:27" s="143" customFormat="1" ht="15">
      <c r="B33" s="423" t="s">
        <v>489</v>
      </c>
      <c r="C33" s="424"/>
      <c r="D33" s="424"/>
      <c r="E33" s="425"/>
      <c r="F33" s="144">
        <v>44091022</v>
      </c>
      <c r="G33" s="126" t="s">
        <v>482</v>
      </c>
      <c r="H33" s="145">
        <v>67246.7960366</v>
      </c>
      <c r="I33" s="145">
        <v>53997.638907199995</v>
      </c>
      <c r="J33" s="146">
        <v>-0.19702287559081583</v>
      </c>
      <c r="K33" s="145">
        <v>116656.37052999999</v>
      </c>
      <c r="L33" s="145">
        <v>88440.82346000001</v>
      </c>
      <c r="M33" s="146">
        <v>-0.2418688918728524</v>
      </c>
      <c r="N33" s="147">
        <f t="shared" si="0"/>
        <v>0.06260436908162531</v>
      </c>
      <c r="O33" s="148">
        <v>0.06260436908162531</v>
      </c>
      <c r="P33" s="119"/>
      <c r="Q33" s="118"/>
      <c r="R33" s="118"/>
      <c r="S33" s="118"/>
      <c r="T33" s="118"/>
      <c r="U33" s="118"/>
      <c r="V33" s="118"/>
      <c r="W33" s="118"/>
      <c r="X33" s="118"/>
      <c r="Y33" s="118"/>
      <c r="Z33" s="118"/>
      <c r="AA33" s="118"/>
    </row>
    <row r="34" spans="2:27" s="143" customFormat="1" ht="15">
      <c r="B34" s="423" t="s">
        <v>490</v>
      </c>
      <c r="C34" s="424"/>
      <c r="D34" s="424"/>
      <c r="E34" s="425"/>
      <c r="F34" s="144">
        <v>8104029</v>
      </c>
      <c r="G34" s="126" t="s">
        <v>482</v>
      </c>
      <c r="H34" s="145">
        <v>6357.184649999998</v>
      </c>
      <c r="I34" s="145">
        <v>11691.753496000001</v>
      </c>
      <c r="J34" s="146">
        <v>0.8391401445292302</v>
      </c>
      <c r="K34" s="145">
        <v>28863.0986</v>
      </c>
      <c r="L34" s="145">
        <v>55945.99029000001</v>
      </c>
      <c r="M34" s="146">
        <v>0.9383223909992813</v>
      </c>
      <c r="N34" s="147">
        <f t="shared" si="0"/>
        <v>0.039602338464615035</v>
      </c>
      <c r="O34" s="148">
        <v>0.039602338464615035</v>
      </c>
      <c r="P34" s="119"/>
      <c r="Q34" s="118"/>
      <c r="R34" s="118"/>
      <c r="S34" s="118"/>
      <c r="T34" s="118"/>
      <c r="U34" s="118"/>
      <c r="V34" s="118"/>
      <c r="W34" s="118"/>
      <c r="X34" s="118"/>
      <c r="Y34" s="118"/>
      <c r="Z34" s="118"/>
      <c r="AA34" s="118"/>
    </row>
    <row r="35" spans="2:27" s="143" customFormat="1" ht="15">
      <c r="B35" s="423" t="s">
        <v>491</v>
      </c>
      <c r="C35" s="424"/>
      <c r="D35" s="424"/>
      <c r="E35" s="425"/>
      <c r="F35" s="144">
        <v>44012211</v>
      </c>
      <c r="G35" s="126" t="s">
        <v>482</v>
      </c>
      <c r="H35" s="145">
        <v>639581.9</v>
      </c>
      <c r="I35" s="145">
        <v>502486.39</v>
      </c>
      <c r="J35" s="146">
        <v>-0.21435176636487055</v>
      </c>
      <c r="K35" s="145">
        <v>52673.573150000004</v>
      </c>
      <c r="L35" s="145">
        <v>45119.42512</v>
      </c>
      <c r="M35" s="146">
        <v>-0.14341438368891068</v>
      </c>
      <c r="N35" s="147">
        <f t="shared" si="0"/>
        <v>0.03193856674390621</v>
      </c>
      <c r="O35" s="148">
        <v>0.03193856674390621</v>
      </c>
      <c r="P35" s="119"/>
      <c r="Q35" s="118"/>
      <c r="R35" s="118"/>
      <c r="S35" s="118"/>
      <c r="T35" s="118"/>
      <c r="U35" s="118"/>
      <c r="V35" s="118"/>
      <c r="W35" s="118"/>
      <c r="X35" s="118"/>
      <c r="Y35" s="118"/>
      <c r="Z35" s="118"/>
      <c r="AA35" s="118"/>
    </row>
    <row r="36" spans="2:27" s="143" customFormat="1" ht="15">
      <c r="B36" s="423" t="s">
        <v>492</v>
      </c>
      <c r="C36" s="424"/>
      <c r="D36" s="424"/>
      <c r="E36" s="425"/>
      <c r="F36" s="144">
        <v>44071116</v>
      </c>
      <c r="G36" s="126" t="s">
        <v>483</v>
      </c>
      <c r="H36" s="145">
        <v>260.37034189999997</v>
      </c>
      <c r="I36" s="145">
        <v>56.175770899999996</v>
      </c>
      <c r="J36" s="146">
        <v>-0.7842466600071704</v>
      </c>
      <c r="K36" s="145">
        <v>30612.727560000003</v>
      </c>
      <c r="L36" s="145">
        <v>35479.19612999999</v>
      </c>
      <c r="M36" s="149">
        <v>0.15896880016528608</v>
      </c>
      <c r="N36" s="147">
        <f t="shared" si="0"/>
        <v>0.025114563640923966</v>
      </c>
      <c r="O36" s="148">
        <v>0.025114563640923966</v>
      </c>
      <c r="P36" s="119"/>
      <c r="Q36" s="118"/>
      <c r="R36" s="118"/>
      <c r="S36" s="118"/>
      <c r="T36" s="118"/>
      <c r="U36" s="118"/>
      <c r="V36" s="118"/>
      <c r="W36" s="118"/>
      <c r="X36" s="118"/>
      <c r="Y36" s="118"/>
      <c r="Z36" s="118"/>
      <c r="AA36" s="118"/>
    </row>
    <row r="37" spans="2:27" s="143" customFormat="1" ht="15">
      <c r="B37" s="423" t="s">
        <v>493</v>
      </c>
      <c r="C37" s="424"/>
      <c r="D37" s="424"/>
      <c r="E37" s="425"/>
      <c r="F37" s="144">
        <v>44071113</v>
      </c>
      <c r="G37" s="126" t="s">
        <v>483</v>
      </c>
      <c r="H37" s="145">
        <v>224.6674033</v>
      </c>
      <c r="I37" s="145">
        <v>195.068388</v>
      </c>
      <c r="J37" s="146">
        <v>-0.13174592693572112</v>
      </c>
      <c r="K37" s="145">
        <v>41304.326819999995</v>
      </c>
      <c r="L37" s="145">
        <v>32063.38174</v>
      </c>
      <c r="M37" s="146">
        <v>-0.22372825782323197</v>
      </c>
      <c r="N37" s="147">
        <f t="shared" si="0"/>
        <v>0.022696620247592673</v>
      </c>
      <c r="O37" s="148">
        <v>0.022696620247592673</v>
      </c>
      <c r="P37" s="119"/>
      <c r="Q37" s="118"/>
      <c r="R37" s="118"/>
      <c r="S37" s="118"/>
      <c r="T37" s="118"/>
      <c r="U37" s="118"/>
      <c r="V37" s="118"/>
      <c r="W37" s="118"/>
      <c r="X37" s="118"/>
      <c r="Y37" s="118"/>
      <c r="Z37" s="118"/>
      <c r="AA37" s="118"/>
    </row>
    <row r="38" spans="2:27" s="143" customFormat="1" ht="15">
      <c r="B38" s="423" t="s">
        <v>494</v>
      </c>
      <c r="C38" s="424"/>
      <c r="D38" s="424"/>
      <c r="E38" s="425"/>
      <c r="F38" s="144">
        <v>44182010</v>
      </c>
      <c r="G38" s="126" t="s">
        <v>482</v>
      </c>
      <c r="H38" s="145">
        <v>8728.1718549</v>
      </c>
      <c r="I38" s="145">
        <v>9328.49988</v>
      </c>
      <c r="J38" s="146">
        <v>0.0687805000955584</v>
      </c>
      <c r="K38" s="145">
        <v>24089.62971</v>
      </c>
      <c r="L38" s="145">
        <v>26270.531899999998</v>
      </c>
      <c r="M38" s="146">
        <v>0.09053282330423987</v>
      </c>
      <c r="N38" s="147">
        <f t="shared" si="0"/>
        <v>0.018596051129963223</v>
      </c>
      <c r="O38" s="148">
        <v>0.018596051129963223</v>
      </c>
      <c r="P38" s="119"/>
      <c r="Q38" s="118"/>
      <c r="R38" s="118"/>
      <c r="S38" s="118"/>
      <c r="T38" s="118"/>
      <c r="U38" s="118"/>
      <c r="V38" s="118"/>
      <c r="W38" s="118"/>
      <c r="X38" s="118"/>
      <c r="Y38" s="118"/>
      <c r="Z38" s="118"/>
      <c r="AA38" s="118"/>
    </row>
    <row r="39" spans="2:27" s="143" customFormat="1" ht="15">
      <c r="B39" s="423" t="s">
        <v>495</v>
      </c>
      <c r="C39" s="424"/>
      <c r="D39" s="424"/>
      <c r="E39" s="425"/>
      <c r="F39" s="144">
        <v>8119019</v>
      </c>
      <c r="G39" s="126" t="s">
        <v>482</v>
      </c>
      <c r="H39" s="145">
        <v>8151.18277</v>
      </c>
      <c r="I39" s="145">
        <v>9443.486010000002</v>
      </c>
      <c r="J39" s="146">
        <v>0.1585418063199682</v>
      </c>
      <c r="K39" s="145">
        <v>23984.34173</v>
      </c>
      <c r="L39" s="145">
        <v>26005.521230000006</v>
      </c>
      <c r="M39" s="146">
        <v>0.08427079311799006</v>
      </c>
      <c r="N39" s="147">
        <f t="shared" si="0"/>
        <v>0.01840845873601913</v>
      </c>
      <c r="O39" s="148">
        <v>0.01840845873601913</v>
      </c>
      <c r="P39" s="119"/>
      <c r="Q39" s="118"/>
      <c r="R39" s="118"/>
      <c r="S39" s="118"/>
      <c r="T39" s="118"/>
      <c r="U39" s="118"/>
      <c r="V39" s="118"/>
      <c r="W39" s="118"/>
      <c r="X39" s="118"/>
      <c r="Y39" s="118"/>
      <c r="Z39" s="118"/>
      <c r="AA39" s="118"/>
    </row>
    <row r="40" spans="2:27" s="143" customFormat="1" ht="15">
      <c r="B40" s="423" t="s">
        <v>496</v>
      </c>
      <c r="C40" s="424"/>
      <c r="D40" s="424"/>
      <c r="E40" s="425"/>
      <c r="F40" s="144">
        <v>4029910</v>
      </c>
      <c r="G40" s="126" t="s">
        <v>482</v>
      </c>
      <c r="H40" s="145">
        <v>14405.996572</v>
      </c>
      <c r="I40" s="145">
        <v>14954.512752000002</v>
      </c>
      <c r="J40" s="146">
        <v>0.03807554564229993</v>
      </c>
      <c r="K40" s="145">
        <v>23704.59761</v>
      </c>
      <c r="L40" s="145">
        <v>25117.99977</v>
      </c>
      <c r="M40" s="146">
        <v>0.05962565504186164</v>
      </c>
      <c r="N40" s="147">
        <f t="shared" si="0"/>
        <v>0.017780211294668325</v>
      </c>
      <c r="O40" s="148">
        <v>0.017780211294668325</v>
      </c>
      <c r="P40" s="119"/>
      <c r="Q40" s="118"/>
      <c r="R40" s="118"/>
      <c r="S40" s="118"/>
      <c r="T40" s="118"/>
      <c r="U40" s="118"/>
      <c r="V40" s="118"/>
      <c r="W40" s="118"/>
      <c r="X40" s="118"/>
      <c r="Y40" s="118"/>
      <c r="Z40" s="118"/>
      <c r="AA40" s="118"/>
    </row>
    <row r="41" spans="2:27" s="143" customFormat="1" ht="15">
      <c r="B41" s="423" t="s">
        <v>497</v>
      </c>
      <c r="C41" s="424"/>
      <c r="D41" s="424"/>
      <c r="E41" s="425"/>
      <c r="F41" s="144">
        <v>44101100</v>
      </c>
      <c r="G41" s="126" t="s">
        <v>482</v>
      </c>
      <c r="H41" s="145">
        <v>39117.2179811</v>
      </c>
      <c r="I41" s="145">
        <v>45710.61624620001</v>
      </c>
      <c r="J41" s="146">
        <v>0.16855488721835207</v>
      </c>
      <c r="K41" s="145">
        <v>19134.48185</v>
      </c>
      <c r="L41" s="145">
        <v>24961.50255000001</v>
      </c>
      <c r="M41" s="146">
        <v>0.3045298401952812</v>
      </c>
      <c r="N41" s="147">
        <f t="shared" si="0"/>
        <v>0.017669432026250962</v>
      </c>
      <c r="O41" s="148">
        <v>0.017669432026250962</v>
      </c>
      <c r="P41" s="119"/>
      <c r="Q41" s="118"/>
      <c r="R41" s="118"/>
      <c r="S41" s="118"/>
      <c r="T41" s="118"/>
      <c r="U41" s="118"/>
      <c r="V41" s="118"/>
      <c r="W41" s="118"/>
      <c r="X41" s="118"/>
      <c r="Y41" s="118"/>
      <c r="Z41" s="118"/>
      <c r="AA41" s="118"/>
    </row>
    <row r="42" spans="1:27" s="143" customFormat="1" ht="15">
      <c r="A42" s="143">
        <v>2</v>
      </c>
      <c r="B42" s="423" t="s">
        <v>498</v>
      </c>
      <c r="C42" s="424"/>
      <c r="D42" s="424"/>
      <c r="E42" s="425"/>
      <c r="F42" s="144">
        <v>44071115</v>
      </c>
      <c r="G42" s="126" t="s">
        <v>483</v>
      </c>
      <c r="H42" s="145">
        <v>156.22957309999998</v>
      </c>
      <c r="I42" s="145">
        <v>285.29316099999994</v>
      </c>
      <c r="J42" s="146">
        <v>0.8261149623534366</v>
      </c>
      <c r="K42" s="145">
        <v>35290.042199999996</v>
      </c>
      <c r="L42" s="145">
        <v>24718.49984</v>
      </c>
      <c r="M42" s="146">
        <v>-0.2995616242136428</v>
      </c>
      <c r="N42" s="147">
        <f t="shared" si="0"/>
        <v>0.017497418348070365</v>
      </c>
      <c r="O42" s="148">
        <v>0.017497418348070365</v>
      </c>
      <c r="P42" s="119"/>
      <c r="Q42" s="118"/>
      <c r="R42" s="118"/>
      <c r="S42" s="118"/>
      <c r="T42" s="118"/>
      <c r="U42" s="118"/>
      <c r="V42" s="118"/>
      <c r="W42" s="118"/>
      <c r="X42" s="118"/>
      <c r="Y42" s="118"/>
      <c r="Z42" s="118"/>
      <c r="AA42" s="118"/>
    </row>
    <row r="43" spans="1:27" s="143" customFormat="1" ht="15">
      <c r="A43" s="143">
        <v>3</v>
      </c>
      <c r="B43" s="423" t="s">
        <v>499</v>
      </c>
      <c r="C43" s="424"/>
      <c r="D43" s="424"/>
      <c r="E43" s="425"/>
      <c r="F43" s="144">
        <v>47031100</v>
      </c>
      <c r="G43" s="126" t="s">
        <v>482</v>
      </c>
      <c r="H43" s="145">
        <v>2848.738</v>
      </c>
      <c r="I43" s="145">
        <v>34839.023</v>
      </c>
      <c r="J43" s="149">
        <v>11.229633964232583</v>
      </c>
      <c r="K43" s="145">
        <v>2243.56469</v>
      </c>
      <c r="L43" s="145">
        <v>18207.467249999998</v>
      </c>
      <c r="M43" s="149">
        <v>7.115418882795841</v>
      </c>
      <c r="N43" s="147">
        <f t="shared" si="0"/>
        <v>0.012888471128676724</v>
      </c>
      <c r="O43" s="148">
        <v>0.012888471128676724</v>
      </c>
      <c r="P43" s="119"/>
      <c r="Q43" s="118"/>
      <c r="R43" s="118"/>
      <c r="S43" s="118"/>
      <c r="T43" s="118"/>
      <c r="U43" s="118"/>
      <c r="V43" s="118"/>
      <c r="W43" s="118"/>
      <c r="X43" s="118"/>
      <c r="Y43" s="118"/>
      <c r="Z43" s="118"/>
      <c r="AA43" s="118"/>
    </row>
    <row r="44" spans="2:27" s="143" customFormat="1" ht="15">
      <c r="B44" s="423" t="s">
        <v>500</v>
      </c>
      <c r="C44" s="424"/>
      <c r="D44" s="424"/>
      <c r="E44" s="425"/>
      <c r="F44" s="144">
        <v>48010010</v>
      </c>
      <c r="G44" s="126" t="s">
        <v>482</v>
      </c>
      <c r="H44" s="145">
        <v>26801.61583</v>
      </c>
      <c r="I44" s="145">
        <v>37578.707</v>
      </c>
      <c r="J44" s="146">
        <v>0.40210602369491555</v>
      </c>
      <c r="K44" s="145">
        <v>15466.021550000001</v>
      </c>
      <c r="L44" s="145">
        <v>14198.639809999999</v>
      </c>
      <c r="M44" s="146">
        <v>-0.08194620290051273</v>
      </c>
      <c r="N44" s="147">
        <f t="shared" si="0"/>
        <v>0.010050753174232126</v>
      </c>
      <c r="O44" s="148">
        <v>0.010050753174232126</v>
      </c>
      <c r="P44" s="119"/>
      <c r="Q44" s="118"/>
      <c r="R44" s="118"/>
      <c r="S44" s="118"/>
      <c r="T44" s="118"/>
      <c r="U44" s="118"/>
      <c r="V44" s="118"/>
      <c r="W44" s="118"/>
      <c r="X44" s="118"/>
      <c r="Y44" s="118"/>
      <c r="Z44" s="118"/>
      <c r="AA44" s="118"/>
    </row>
    <row r="45" spans="2:27" s="143" customFormat="1" ht="15">
      <c r="B45" s="423" t="s">
        <v>501</v>
      </c>
      <c r="C45" s="424"/>
      <c r="D45" s="424"/>
      <c r="E45" s="425"/>
      <c r="F45" s="144">
        <v>8112029</v>
      </c>
      <c r="G45" s="126" t="s">
        <v>482</v>
      </c>
      <c r="H45" s="145">
        <v>4286.22073</v>
      </c>
      <c r="I45" s="145">
        <v>3980.97017</v>
      </c>
      <c r="J45" s="146">
        <v>-0.07121671496372049</v>
      </c>
      <c r="K45" s="145">
        <v>12227.3913</v>
      </c>
      <c r="L45" s="145">
        <v>12276.82658</v>
      </c>
      <c r="M45" s="146">
        <v>0.004042994845515536</v>
      </c>
      <c r="N45" s="147">
        <f t="shared" si="0"/>
        <v>0.008690364384870775</v>
      </c>
      <c r="O45" s="148">
        <v>0.008690364384870775</v>
      </c>
      <c r="P45" s="119"/>
      <c r="Q45" s="118"/>
      <c r="R45" s="118"/>
      <c r="S45" s="118"/>
      <c r="T45" s="118"/>
      <c r="U45" s="118"/>
      <c r="V45" s="118"/>
      <c r="W45" s="118"/>
      <c r="X45" s="118"/>
      <c r="Y45" s="118"/>
      <c r="Z45" s="118"/>
      <c r="AA45" s="118"/>
    </row>
    <row r="46" spans="2:27" s="143" customFormat="1" ht="15">
      <c r="B46" s="423" t="s">
        <v>502</v>
      </c>
      <c r="C46" s="424"/>
      <c r="D46" s="424"/>
      <c r="E46" s="425"/>
      <c r="F46" s="144">
        <v>44119220</v>
      </c>
      <c r="G46" s="126" t="s">
        <v>482</v>
      </c>
      <c r="H46" s="145">
        <v>12372.615956200001</v>
      </c>
      <c r="I46" s="145">
        <v>14034.225140000002</v>
      </c>
      <c r="J46" s="146">
        <v>0.1342973215755038</v>
      </c>
      <c r="K46" s="145">
        <v>10495.66373</v>
      </c>
      <c r="L46" s="145">
        <v>11986.8604</v>
      </c>
      <c r="M46" s="146">
        <v>0.14207740533242097</v>
      </c>
      <c r="N46" s="147">
        <f t="shared" si="0"/>
        <v>0.00848510680083076</v>
      </c>
      <c r="O46" s="148">
        <v>0.00848510680083076</v>
      </c>
      <c r="P46" s="119"/>
      <c r="Q46" s="118"/>
      <c r="R46" s="118"/>
      <c r="S46" s="118"/>
      <c r="T46" s="118"/>
      <c r="U46" s="118"/>
      <c r="V46" s="118"/>
      <c r="W46" s="118"/>
      <c r="X46" s="118"/>
      <c r="Y46" s="118"/>
      <c r="Z46" s="118"/>
      <c r="AA46" s="118"/>
    </row>
    <row r="47" spans="2:27" s="143" customFormat="1" ht="15">
      <c r="B47" s="423" t="s">
        <v>503</v>
      </c>
      <c r="C47" s="424"/>
      <c r="D47" s="424"/>
      <c r="E47" s="425"/>
      <c r="F47" s="144">
        <v>44012212</v>
      </c>
      <c r="G47" s="126" t="s">
        <v>482</v>
      </c>
      <c r="H47" s="145">
        <v>598913.38</v>
      </c>
      <c r="I47" s="145">
        <v>114076.6</v>
      </c>
      <c r="J47" s="149">
        <v>-0.8095273810713663</v>
      </c>
      <c r="K47" s="145">
        <v>45080.01411</v>
      </c>
      <c r="L47" s="145">
        <v>9469.27075</v>
      </c>
      <c r="M47" s="149">
        <v>-0.7899452576280481</v>
      </c>
      <c r="N47" s="147">
        <f t="shared" si="0"/>
        <v>0.00670298735102753</v>
      </c>
      <c r="O47" s="148">
        <v>0.00670298735102753</v>
      </c>
      <c r="P47" s="119"/>
      <c r="Q47" s="118"/>
      <c r="R47" s="118"/>
      <c r="S47" s="118"/>
      <c r="T47" s="118"/>
      <c r="U47" s="118"/>
      <c r="V47" s="118"/>
      <c r="W47" s="118"/>
      <c r="X47" s="118"/>
      <c r="Y47" s="118"/>
      <c r="Z47" s="118"/>
      <c r="AA47" s="118"/>
    </row>
    <row r="48" spans="2:27" s="143" customFormat="1" ht="15">
      <c r="B48" s="423" t="s">
        <v>6</v>
      </c>
      <c r="C48" s="424"/>
      <c r="D48" s="424"/>
      <c r="E48" s="425"/>
      <c r="F48" s="150"/>
      <c r="G48" s="151"/>
      <c r="H48" s="127"/>
      <c r="I48" s="127"/>
      <c r="J48" s="146"/>
      <c r="K48" s="145">
        <v>206777.7355800001</v>
      </c>
      <c r="L48" s="145">
        <v>148565.34536999906</v>
      </c>
      <c r="M48" s="149">
        <v>-0.28152155766054066</v>
      </c>
      <c r="N48" s="147">
        <f t="shared" si="0"/>
        <v>0.10516455354454197</v>
      </c>
      <c r="O48" s="248">
        <v>0.10516455354454197</v>
      </c>
      <c r="P48" s="119"/>
      <c r="Q48" s="118"/>
      <c r="R48" s="118"/>
      <c r="S48" s="118"/>
      <c r="T48" s="118"/>
      <c r="U48" s="118"/>
      <c r="V48" s="118"/>
      <c r="W48" s="118"/>
      <c r="X48" s="118"/>
      <c r="Y48" s="118"/>
      <c r="Z48" s="118"/>
      <c r="AA48" s="118"/>
    </row>
    <row r="49" spans="2:28" s="117" customFormat="1" ht="15">
      <c r="B49" s="426" t="s">
        <v>16</v>
      </c>
      <c r="C49" s="427"/>
      <c r="D49" s="427"/>
      <c r="E49" s="428"/>
      <c r="F49" s="152"/>
      <c r="G49" s="152"/>
      <c r="H49" s="152"/>
      <c r="I49" s="153"/>
      <c r="J49" s="153"/>
      <c r="K49" s="154">
        <v>1892049.3879600004</v>
      </c>
      <c r="L49" s="154">
        <v>1412694.1099699994</v>
      </c>
      <c r="M49" s="155">
        <v>-0.25335241301858397</v>
      </c>
      <c r="N49" s="147">
        <f>+L49/$L$49</f>
        <v>1</v>
      </c>
      <c r="O49" s="156"/>
      <c r="P49" s="119"/>
      <c r="Q49" s="118"/>
      <c r="R49" s="118"/>
      <c r="S49" s="118"/>
      <c r="T49" s="118"/>
      <c r="U49" s="118"/>
      <c r="V49" s="118"/>
      <c r="W49" s="118"/>
      <c r="X49" s="118"/>
      <c r="Y49" s="118"/>
      <c r="Z49" s="118"/>
      <c r="AA49" s="118"/>
      <c r="AB49" s="118"/>
    </row>
    <row r="50" spans="2:13" ht="15">
      <c r="B50" s="157" t="s">
        <v>201</v>
      </c>
      <c r="I50" s="118"/>
      <c r="J50" s="118"/>
      <c r="L50" s="118"/>
      <c r="M50" s="118"/>
    </row>
    <row r="51" spans="2:15" ht="15">
      <c r="B51" s="429" t="s">
        <v>193</v>
      </c>
      <c r="C51" s="429"/>
      <c r="D51" s="429"/>
      <c r="E51" s="429"/>
      <c r="F51" s="429"/>
      <c r="G51" s="429"/>
      <c r="H51" s="429"/>
      <c r="I51" s="429"/>
      <c r="J51" s="429"/>
      <c r="K51" s="429"/>
      <c r="L51" s="429"/>
      <c r="M51" s="429"/>
      <c r="N51" s="429"/>
      <c r="O51" s="429"/>
    </row>
    <row r="52" spans="20:23" ht="12.75" customHeight="1">
      <c r="T52" s="119"/>
      <c r="U52" s="119"/>
      <c r="V52" s="119"/>
      <c r="W52" s="119"/>
    </row>
    <row r="53" spans="20:23" ht="12.75" customHeight="1">
      <c r="T53" s="119"/>
      <c r="U53" s="119"/>
      <c r="V53" s="119"/>
      <c r="W53" s="119"/>
    </row>
    <row r="54" spans="20:22" ht="12.75" customHeight="1">
      <c r="T54" s="119"/>
      <c r="V54" s="119"/>
    </row>
    <row r="56" spans="21:23" ht="15">
      <c r="U56" s="119"/>
      <c r="W56" s="119"/>
    </row>
    <row r="57" spans="20:22" ht="12.75" customHeight="1">
      <c r="T57" s="119"/>
      <c r="V57" s="119"/>
    </row>
    <row r="59" spans="21:23" ht="15">
      <c r="U59" s="119"/>
      <c r="W59" s="119"/>
    </row>
    <row r="60" spans="21:23" ht="15">
      <c r="U60" s="119"/>
      <c r="W60" s="119"/>
    </row>
    <row r="64" spans="21:23" ht="15">
      <c r="U64" s="119"/>
      <c r="W64" s="119"/>
    </row>
    <row r="67" spans="21:23" ht="15">
      <c r="U67" s="119"/>
      <c r="W67" s="119"/>
    </row>
    <row r="68" spans="21:23" ht="15">
      <c r="U68" s="119"/>
      <c r="W68" s="119"/>
    </row>
    <row r="69" spans="21:23" ht="15">
      <c r="U69" s="119"/>
      <c r="W69" s="119"/>
    </row>
    <row r="70" spans="21:23" ht="15">
      <c r="U70" s="119"/>
      <c r="W70" s="119"/>
    </row>
    <row r="71" ht="15">
      <c r="W71" s="119"/>
    </row>
    <row r="73" spans="21:23" ht="15">
      <c r="U73" s="119"/>
      <c r="W73" s="119"/>
    </row>
    <row r="74" spans="21:23" ht="15">
      <c r="U74" s="119"/>
      <c r="W74" s="119"/>
    </row>
    <row r="75" spans="21:23" ht="15">
      <c r="U75" s="119"/>
      <c r="W75" s="119"/>
    </row>
    <row r="76" spans="21:23" ht="15">
      <c r="U76" s="119"/>
      <c r="W76" s="119"/>
    </row>
    <row r="79" spans="21:23" ht="15">
      <c r="U79" s="119"/>
      <c r="W79" s="119"/>
    </row>
    <row r="80" spans="21:23" ht="15">
      <c r="U80" s="119"/>
      <c r="W80" s="119"/>
    </row>
    <row r="81" ht="15">
      <c r="W81" s="119"/>
    </row>
    <row r="83" spans="21:23" ht="15">
      <c r="U83" s="119"/>
      <c r="W83" s="119"/>
    </row>
    <row r="84" ht="15">
      <c r="W84" s="119"/>
    </row>
    <row r="85" spans="21:23" ht="15">
      <c r="U85" s="119"/>
      <c r="W85" s="119"/>
    </row>
    <row r="86" spans="21:23" ht="15">
      <c r="U86" s="119"/>
      <c r="W86" s="119"/>
    </row>
    <row r="87" spans="21:23" ht="15">
      <c r="U87" s="119"/>
      <c r="W87" s="119"/>
    </row>
    <row r="88" spans="21:23" ht="15">
      <c r="U88" s="119"/>
      <c r="W88" s="119"/>
    </row>
    <row r="89" spans="21:23" ht="15">
      <c r="U89" s="119"/>
      <c r="W89" s="119"/>
    </row>
    <row r="90" spans="21:23" ht="15">
      <c r="U90" s="119"/>
      <c r="W90" s="119"/>
    </row>
    <row r="91" ht="15">
      <c r="W91" s="119"/>
    </row>
    <row r="93" ht="15">
      <c r="W93" s="119"/>
    </row>
    <row r="95" spans="21:23" ht="15">
      <c r="U95" s="119"/>
      <c r="W95" s="119"/>
    </row>
  </sheetData>
  <sheetProtection/>
  <mergeCells count="36">
    <mergeCell ref="B3:O4"/>
    <mergeCell ref="B7:B8"/>
    <mergeCell ref="C7:C8"/>
    <mergeCell ref="D7:D8"/>
    <mergeCell ref="E7:F7"/>
    <mergeCell ref="B9:B21"/>
    <mergeCell ref="B25:E27"/>
    <mergeCell ref="F25:F27"/>
    <mergeCell ref="G25:G27"/>
    <mergeCell ref="H25:J25"/>
    <mergeCell ref="K25:O25"/>
    <mergeCell ref="H26:I26"/>
    <mergeCell ref="K26:L26"/>
    <mergeCell ref="B28:E28"/>
    <mergeCell ref="B29:E29"/>
    <mergeCell ref="B30:E30"/>
    <mergeCell ref="B31:E31"/>
    <mergeCell ref="B32:E32"/>
    <mergeCell ref="B33:E33"/>
    <mergeCell ref="B45:E45"/>
    <mergeCell ref="B34:E34"/>
    <mergeCell ref="B35:E35"/>
    <mergeCell ref="B36:E36"/>
    <mergeCell ref="B38:E38"/>
    <mergeCell ref="B39:E39"/>
    <mergeCell ref="B37:E37"/>
    <mergeCell ref="B46:E46"/>
    <mergeCell ref="B47:E47"/>
    <mergeCell ref="B48:E48"/>
    <mergeCell ref="B49:E49"/>
    <mergeCell ref="B51:O51"/>
    <mergeCell ref="B40:E40"/>
    <mergeCell ref="B41:E41"/>
    <mergeCell ref="B42:E42"/>
    <mergeCell ref="B43:E43"/>
    <mergeCell ref="B44:E44"/>
  </mergeCells>
  <printOptions horizontalCentered="1"/>
  <pageMargins left="0.3937007874015748" right="0.3937007874015748" top="0.4724409448818898" bottom="0.1968503937007874" header="0.31496062992125984" footer="0.31496062992125984"/>
  <pageSetup horizontalDpi="600" verticalDpi="600" orientation="landscape" scale="70" r:id="rId1"/>
  <headerFooter alignWithMargins="0">
    <oddHeader>&amp;R&amp;12Región del Biobío</oddHeader>
  </headerFooter>
  <rowBreaks count="1" manualBreakCount="1">
    <brk id="51" min="1" max="14" man="1"/>
  </rowBreaks>
</worksheet>
</file>

<file path=xl/worksheets/sheet9.xml><?xml version="1.0" encoding="utf-8"?>
<worksheet xmlns="http://schemas.openxmlformats.org/spreadsheetml/2006/main" xmlns:r="http://schemas.openxmlformats.org/officeDocument/2006/relationships">
  <dimension ref="A1:G69"/>
  <sheetViews>
    <sheetView view="pageBreakPreview" zoomScale="90" zoomScaleSheetLayoutView="90" zoomScalePageLayoutView="0" workbookViewId="0" topLeftCell="A1">
      <selection activeCell="E49" sqref="E49"/>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42</v>
      </c>
    </row>
    <row r="2" ht="15.75">
      <c r="A2" s="1"/>
    </row>
    <row r="3" ht="15.75">
      <c r="A3" s="1" t="s">
        <v>29</v>
      </c>
    </row>
    <row r="4" ht="15.75">
      <c r="A4" s="1"/>
    </row>
    <row r="5" spans="1:6" ht="15" customHeight="1">
      <c r="A5" s="381" t="s">
        <v>296</v>
      </c>
      <c r="B5" s="381"/>
      <c r="C5" s="381"/>
      <c r="D5" s="381"/>
      <c r="E5" s="381"/>
      <c r="F5" s="381"/>
    </row>
    <row r="6" spans="1:6" ht="15" customHeight="1">
      <c r="A6" s="381"/>
      <c r="B6" s="381"/>
      <c r="C6" s="381"/>
      <c r="D6" s="381"/>
      <c r="E6" s="381"/>
      <c r="F6" s="381"/>
    </row>
    <row r="7" spans="1:6" ht="15.75">
      <c r="A7" s="381"/>
      <c r="B7" s="381"/>
      <c r="C7" s="381"/>
      <c r="D7" s="381"/>
      <c r="E7" s="381"/>
      <c r="F7" s="381"/>
    </row>
    <row r="8" spans="1:6" ht="15.75">
      <c r="A8" s="3"/>
      <c r="B8" s="3"/>
      <c r="C8" s="3"/>
      <c r="D8" s="3"/>
      <c r="E8" s="3"/>
      <c r="F8" s="3"/>
    </row>
    <row r="9" ht="15.75">
      <c r="A9" s="18" t="s">
        <v>209</v>
      </c>
    </row>
    <row r="10" spans="1:5" ht="15.75">
      <c r="A10" s="4" t="s">
        <v>208</v>
      </c>
      <c r="B10" s="4" t="s">
        <v>20</v>
      </c>
      <c r="C10" s="4" t="s">
        <v>54</v>
      </c>
      <c r="D10" s="4" t="s">
        <v>21</v>
      </c>
      <c r="E10" s="4" t="s">
        <v>51</v>
      </c>
    </row>
    <row r="11" spans="1:5" ht="15" customHeight="1">
      <c r="A11" s="21" t="s">
        <v>25</v>
      </c>
      <c r="B11" s="229">
        <v>700822.240437467</v>
      </c>
      <c r="C11" s="22">
        <f aca="true" t="shared" si="0" ref="C11:C19">B11/$B$19</f>
        <v>0.8979181373425853</v>
      </c>
      <c r="D11" s="229">
        <v>2706038.8198307166</v>
      </c>
      <c r="E11" s="22">
        <f aca="true" t="shared" si="1" ref="E11:E19">B11/D11</f>
        <v>0.2589845479309527</v>
      </c>
    </row>
    <row r="12" spans="1:5" ht="15.75">
      <c r="A12" s="21" t="s">
        <v>57</v>
      </c>
      <c r="B12" s="229">
        <v>23105.85998787811</v>
      </c>
      <c r="C12" s="22">
        <f t="shared" si="0"/>
        <v>0.029604041602708398</v>
      </c>
      <c r="D12" s="229">
        <v>621990.1599999999</v>
      </c>
      <c r="E12" s="22">
        <f t="shared" si="1"/>
        <v>0.037148272551254045</v>
      </c>
    </row>
    <row r="13" spans="1:5" ht="15" customHeight="1">
      <c r="A13" s="21" t="s">
        <v>24</v>
      </c>
      <c r="B13" s="229">
        <v>45038.949991178146</v>
      </c>
      <c r="C13" s="22">
        <f t="shared" si="0"/>
        <v>0.05770548899632563</v>
      </c>
      <c r="D13" s="229">
        <v>513190.82013781375</v>
      </c>
      <c r="E13" s="22">
        <f t="shared" si="1"/>
        <v>0.08776257918854288</v>
      </c>
    </row>
    <row r="14" spans="1:5" ht="15" customHeight="1">
      <c r="A14" s="21" t="s">
        <v>27</v>
      </c>
      <c r="B14" s="229">
        <v>3093.0800000000017</v>
      </c>
      <c r="C14" s="22">
        <f t="shared" si="0"/>
        <v>0.003962963033989817</v>
      </c>
      <c r="D14" s="229">
        <v>137374.93</v>
      </c>
      <c r="E14" s="22">
        <f t="shared" si="1"/>
        <v>0.022515607469281346</v>
      </c>
    </row>
    <row r="15" spans="1:5" ht="15.75">
      <c r="A15" s="21" t="s">
        <v>23</v>
      </c>
      <c r="B15" s="229">
        <v>4149.338999999998</v>
      </c>
      <c r="C15" s="22">
        <f t="shared" si="0"/>
        <v>0.005316279266133516</v>
      </c>
      <c r="D15" s="229">
        <v>321589.59000000014</v>
      </c>
      <c r="E15" s="22">
        <f t="shared" si="1"/>
        <v>0.012902591156635376</v>
      </c>
    </row>
    <row r="16" spans="1:5" ht="15.75">
      <c r="A16" s="21" t="s">
        <v>22</v>
      </c>
      <c r="B16" s="229">
        <v>3579.00322810566</v>
      </c>
      <c r="C16" s="22">
        <f t="shared" si="0"/>
        <v>0.004585544988009669</v>
      </c>
      <c r="D16" s="229">
        <v>95953.72188329409</v>
      </c>
      <c r="E16" s="22">
        <f t="shared" si="1"/>
        <v>0.037299264248016405</v>
      </c>
    </row>
    <row r="17" spans="1:5" ht="15.75">
      <c r="A17" s="21" t="s">
        <v>28</v>
      </c>
      <c r="B17" s="230">
        <v>651.9999963414298</v>
      </c>
      <c r="C17" s="24">
        <f t="shared" si="0"/>
        <v>0.0008353653586918478</v>
      </c>
      <c r="D17" s="230">
        <v>42511.08001550114</v>
      </c>
      <c r="E17" s="24">
        <f t="shared" si="1"/>
        <v>0.015337177886416578</v>
      </c>
    </row>
    <row r="18" spans="1:5" ht="15.75">
      <c r="A18" s="21" t="s">
        <v>26</v>
      </c>
      <c r="B18" s="229">
        <v>56.33580035463401</v>
      </c>
      <c r="C18" s="22">
        <f t="shared" si="0"/>
        <v>7.217941155600401E-05</v>
      </c>
      <c r="D18" s="229">
        <v>2176.41010581238</v>
      </c>
      <c r="E18" s="22">
        <f t="shared" si="1"/>
        <v>0.025884735695805714</v>
      </c>
    </row>
    <row r="19" spans="1:5" ht="15.75">
      <c r="A19" s="4" t="s">
        <v>2</v>
      </c>
      <c r="B19" s="231">
        <f>SUM(B11:B18)</f>
        <v>780496.8084413249</v>
      </c>
      <c r="C19" s="228">
        <f t="shared" si="0"/>
        <v>1</v>
      </c>
      <c r="D19" s="231">
        <v>4453132.772160627</v>
      </c>
      <c r="E19" s="228">
        <f t="shared" si="1"/>
        <v>0.17526915283566397</v>
      </c>
    </row>
    <row r="20" spans="1:6" ht="15" customHeight="1">
      <c r="A20" s="451" t="s">
        <v>19</v>
      </c>
      <c r="B20" s="451"/>
      <c r="C20" s="451"/>
      <c r="D20" s="451"/>
      <c r="E20" s="451"/>
      <c r="F20" s="451"/>
    </row>
    <row r="21" spans="1:6" ht="15" customHeight="1">
      <c r="A21" s="451"/>
      <c r="B21" s="451"/>
      <c r="C21" s="451"/>
      <c r="D21" s="451"/>
      <c r="E21" s="451"/>
      <c r="F21" s="451"/>
    </row>
    <row r="22" spans="1:6" ht="15" customHeight="1">
      <c r="A22" s="25"/>
      <c r="B22" s="161"/>
      <c r="C22" s="161"/>
      <c r="D22" s="161"/>
      <c r="E22" s="25"/>
      <c r="F22" s="25"/>
    </row>
    <row r="23" spans="1:6" ht="15" customHeight="1">
      <c r="A23" s="454" t="s">
        <v>294</v>
      </c>
      <c r="B23" s="381"/>
      <c r="C23" s="381"/>
      <c r="D23" s="381"/>
      <c r="E23" s="381"/>
      <c r="F23" s="381"/>
    </row>
    <row r="24" spans="1:6" ht="15" customHeight="1">
      <c r="A24" s="381"/>
      <c r="B24" s="381"/>
      <c r="C24" s="381"/>
      <c r="D24" s="381"/>
      <c r="E24" s="381"/>
      <c r="F24" s="381"/>
    </row>
    <row r="25" spans="1:6" ht="15" customHeight="1">
      <c r="A25" s="381"/>
      <c r="B25" s="381"/>
      <c r="C25" s="381"/>
      <c r="D25" s="381"/>
      <c r="E25" s="381"/>
      <c r="F25" s="381"/>
    </row>
    <row r="26" spans="1:6" ht="15.75">
      <c r="A26" s="381"/>
      <c r="B26" s="381"/>
      <c r="C26" s="381"/>
      <c r="D26" s="381"/>
      <c r="E26" s="381"/>
      <c r="F26" s="381"/>
    </row>
    <row r="27" spans="1:6" ht="15.75">
      <c r="A27" s="381"/>
      <c r="B27" s="381"/>
      <c r="C27" s="381"/>
      <c r="D27" s="381"/>
      <c r="E27" s="381"/>
      <c r="F27" s="381"/>
    </row>
    <row r="28" spans="1:6" ht="15" customHeight="1">
      <c r="A28" s="26"/>
      <c r="B28" s="26"/>
      <c r="C28" s="26"/>
      <c r="D28" s="26"/>
      <c r="E28" s="26"/>
      <c r="F28" s="26"/>
    </row>
    <row r="29" spans="1:6" ht="15" customHeight="1">
      <c r="A29" s="18" t="s">
        <v>101</v>
      </c>
      <c r="B29" s="27"/>
      <c r="C29" s="27"/>
      <c r="D29" s="27"/>
      <c r="E29" s="27"/>
      <c r="F29" s="27"/>
    </row>
    <row r="30" spans="1:5" ht="15" customHeight="1">
      <c r="A30" s="4" t="s">
        <v>102</v>
      </c>
      <c r="B30" s="4" t="s">
        <v>20</v>
      </c>
      <c r="C30" s="4" t="s">
        <v>55</v>
      </c>
      <c r="D30" s="4" t="s">
        <v>21</v>
      </c>
      <c r="E30" s="4" t="s">
        <v>51</v>
      </c>
    </row>
    <row r="31" spans="1:5" ht="15" customHeight="1">
      <c r="A31" s="21" t="s">
        <v>103</v>
      </c>
      <c r="B31" s="229">
        <v>449087.90102285065</v>
      </c>
      <c r="C31" s="6">
        <f aca="true" t="shared" si="2" ref="C31:C36">B31/$B$36</f>
        <v>0.6406306746592411</v>
      </c>
      <c r="D31" s="229">
        <v>1614019.0496791766</v>
      </c>
      <c r="E31" s="22">
        <f aca="true" t="shared" si="3" ref="E31:E36">B31/D31</f>
        <v>0.2782420078078491</v>
      </c>
    </row>
    <row r="32" spans="1:5" ht="15" customHeight="1">
      <c r="A32" s="21" t="s">
        <v>104</v>
      </c>
      <c r="B32" s="229">
        <v>188049.3695518043</v>
      </c>
      <c r="C32" s="6">
        <f t="shared" si="2"/>
        <v>0.26825526630940677</v>
      </c>
      <c r="D32" s="229">
        <v>655866.9495046207</v>
      </c>
      <c r="E32" s="22">
        <f t="shared" si="3"/>
        <v>0.2867187768705815</v>
      </c>
    </row>
    <row r="33" spans="1:5" ht="15.75">
      <c r="A33" s="21" t="s">
        <v>105</v>
      </c>
      <c r="B33" s="229">
        <v>49094.18026235389</v>
      </c>
      <c r="C33" s="6">
        <f t="shared" si="2"/>
        <v>0.07003358975309792</v>
      </c>
      <c r="D33" s="229">
        <v>239460.78052038932</v>
      </c>
      <c r="E33" s="22">
        <f t="shared" si="3"/>
        <v>0.2050197120199133</v>
      </c>
    </row>
    <row r="34" spans="1:7" ht="15.75">
      <c r="A34" s="21" t="s">
        <v>106</v>
      </c>
      <c r="B34" s="229">
        <v>4146.180011782059</v>
      </c>
      <c r="C34" s="6">
        <f t="shared" si="2"/>
        <v>0.005914588418340507</v>
      </c>
      <c r="D34" s="229">
        <v>44718.649840914884</v>
      </c>
      <c r="E34" s="22">
        <f t="shared" si="3"/>
        <v>0.09271702134415859</v>
      </c>
      <c r="G34" s="105"/>
    </row>
    <row r="35" spans="1:7" ht="15" customHeight="1">
      <c r="A35" s="21" t="s">
        <v>6</v>
      </c>
      <c r="B35" s="229">
        <v>10631.419742996379</v>
      </c>
      <c r="C35" s="6">
        <f t="shared" si="2"/>
        <v>0.015165880859913869</v>
      </c>
      <c r="D35" s="229">
        <v>151973.39028561488</v>
      </c>
      <c r="E35" s="22">
        <f t="shared" si="3"/>
        <v>0.069955797676264</v>
      </c>
      <c r="G35" s="105"/>
    </row>
    <row r="36" spans="1:5" ht="15" customHeight="1">
      <c r="A36" s="163" t="s">
        <v>2</v>
      </c>
      <c r="B36" s="231">
        <f>SUM(B31:B35)</f>
        <v>701009.0505917872</v>
      </c>
      <c r="C36" s="228">
        <f t="shared" si="2"/>
        <v>1</v>
      </c>
      <c r="D36" s="232">
        <v>2706038.8198307166</v>
      </c>
      <c r="E36" s="228">
        <f t="shared" si="3"/>
        <v>0.25905358247434185</v>
      </c>
    </row>
    <row r="37" spans="1:6" ht="15.75">
      <c r="A37" s="451" t="s">
        <v>19</v>
      </c>
      <c r="B37" s="451"/>
      <c r="C37" s="451"/>
      <c r="D37" s="451"/>
      <c r="E37" s="451"/>
      <c r="F37" s="451"/>
    </row>
    <row r="38" spans="1:6" ht="15" customHeight="1">
      <c r="A38" s="451"/>
      <c r="B38" s="451"/>
      <c r="C38" s="451"/>
      <c r="D38" s="451"/>
      <c r="E38" s="451"/>
      <c r="F38" s="451"/>
    </row>
    <row r="39" spans="1:6" ht="15" customHeight="1">
      <c r="A39" s="26"/>
      <c r="B39" s="26"/>
      <c r="C39" s="28"/>
      <c r="D39" s="29"/>
      <c r="E39" s="29"/>
      <c r="F39" s="29"/>
    </row>
    <row r="40" spans="1:6" ht="15" customHeight="1">
      <c r="A40" s="452" t="s">
        <v>295</v>
      </c>
      <c r="B40" s="453"/>
      <c r="C40" s="453"/>
      <c r="D40" s="453"/>
      <c r="E40" s="453"/>
      <c r="F40" s="453"/>
    </row>
    <row r="41" spans="1:6" ht="15" customHeight="1">
      <c r="A41" s="453"/>
      <c r="B41" s="453"/>
      <c r="C41" s="453"/>
      <c r="D41" s="453"/>
      <c r="E41" s="453"/>
      <c r="F41" s="453"/>
    </row>
    <row r="42" spans="1:6" ht="15" customHeight="1">
      <c r="A42" s="453"/>
      <c r="B42" s="453"/>
      <c r="C42" s="453"/>
      <c r="D42" s="453"/>
      <c r="E42" s="453"/>
      <c r="F42" s="453"/>
    </row>
    <row r="43" ht="15.75">
      <c r="A43" s="1" t="s">
        <v>65</v>
      </c>
    </row>
    <row r="44" spans="1:5" ht="15.75">
      <c r="A44" s="4" t="s">
        <v>31</v>
      </c>
      <c r="B44" s="4" t="s">
        <v>20</v>
      </c>
      <c r="C44" s="4" t="s">
        <v>55</v>
      </c>
      <c r="D44" s="4" t="s">
        <v>21</v>
      </c>
      <c r="E44" s="4" t="s">
        <v>51</v>
      </c>
    </row>
    <row r="45" spans="1:5" ht="15.75">
      <c r="A45" s="21" t="s">
        <v>107</v>
      </c>
      <c r="B45" s="229">
        <v>24175.049999999996</v>
      </c>
      <c r="C45" s="22">
        <f>B45/$B$49</f>
        <v>0.5686233463208907</v>
      </c>
      <c r="D45" s="229">
        <v>220131.72999999995</v>
      </c>
      <c r="E45" s="22">
        <f>B45/D45</f>
        <v>0.1098208331892908</v>
      </c>
    </row>
    <row r="46" spans="1:5" ht="15.75">
      <c r="A46" s="21" t="s">
        <v>74</v>
      </c>
      <c r="B46" s="229">
        <v>7142.4000000000015</v>
      </c>
      <c r="C46" s="22">
        <f>B46/$B$49</f>
        <v>0.16799697989300255</v>
      </c>
      <c r="D46" s="229">
        <v>81863.82</v>
      </c>
      <c r="E46" s="22">
        <f>B46/D46</f>
        <v>0.08724733343740862</v>
      </c>
    </row>
    <row r="47" spans="1:5" ht="15.75">
      <c r="A47" s="21" t="s">
        <v>66</v>
      </c>
      <c r="B47" s="229">
        <v>5494.099999999999</v>
      </c>
      <c r="C47" s="22">
        <f>B47/$B$49</f>
        <v>0.12922717955171162</v>
      </c>
      <c r="D47" s="229">
        <v>103660.82999999993</v>
      </c>
      <c r="E47" s="22">
        <f>B47/D47</f>
        <v>0.05300073325671812</v>
      </c>
    </row>
    <row r="48" spans="1:5" ht="15.75">
      <c r="A48" s="21" t="s">
        <v>6</v>
      </c>
      <c r="B48" s="229">
        <v>5703.500000000018</v>
      </c>
      <c r="C48" s="22">
        <f>B48/$B$49</f>
        <v>0.13415249423439501</v>
      </c>
      <c r="D48" s="229">
        <v>74946.17000000016</v>
      </c>
      <c r="E48" s="22">
        <f>B48/D48</f>
        <v>0.07610128709712592</v>
      </c>
    </row>
    <row r="49" spans="1:5" ht="15.75">
      <c r="A49" s="163" t="s">
        <v>2</v>
      </c>
      <c r="B49" s="233">
        <f>SUM(B45:B48)</f>
        <v>42515.05000000002</v>
      </c>
      <c r="C49" s="228">
        <f>B49/$B$49</f>
        <v>1</v>
      </c>
      <c r="D49" s="233">
        <v>480602.55000000005</v>
      </c>
      <c r="E49" s="228">
        <f>B49/D49</f>
        <v>0.0884619734123342</v>
      </c>
    </row>
    <row r="50" spans="1:7" ht="15" customHeight="1">
      <c r="A50" s="451" t="s">
        <v>19</v>
      </c>
      <c r="B50" s="451"/>
      <c r="C50" s="451"/>
      <c r="D50" s="451"/>
      <c r="E50" s="451"/>
      <c r="F50" s="451"/>
      <c r="G50" s="30"/>
    </row>
    <row r="51" spans="1:7" ht="15.75">
      <c r="A51" s="451"/>
      <c r="B51" s="451"/>
      <c r="C51" s="451"/>
      <c r="D51" s="451"/>
      <c r="E51" s="451"/>
      <c r="F51" s="451"/>
      <c r="G51" s="30"/>
    </row>
    <row r="68" ht="15" customHeight="1">
      <c r="G68" s="30"/>
    </row>
    <row r="69" ht="15.75">
      <c r="G69" s="30"/>
    </row>
  </sheetData>
  <sheetProtection/>
  <mergeCells count="6">
    <mergeCell ref="A37:F38"/>
    <mergeCell ref="A50:F51"/>
    <mergeCell ref="A40:F42"/>
    <mergeCell ref="A20:F21"/>
    <mergeCell ref="A5:F7"/>
    <mergeCell ref="A23:F27"/>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del Biobío, Información Censo 2007</oddHeader>
  </headerFooter>
  <rowBreaks count="1" manualBreakCount="1">
    <brk id="52" max="5" man="1"/>
  </rowBreaks>
  <ignoredErrors>
    <ignoredError sqref="C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2020-07-27T16:44:48Z</cp:lastPrinted>
  <dcterms:created xsi:type="dcterms:W3CDTF">2013-06-10T19:00:49Z</dcterms:created>
  <dcterms:modified xsi:type="dcterms:W3CDTF">2020-07-27T16:55:00Z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