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0"/>
  </bookViews>
  <sheets>
    <sheet name="Portada Ficha Regional" sheetId="1" r:id="rId1"/>
    <sheet name="Economía regional" sheetId="2" r:id="rId2"/>
    <sheet name="Antecedentes sociales" sheetId="3" r:id="rId3"/>
    <sheet name="Antecedentes ambientales" sheetId="4" r:id="rId4"/>
    <sheet name="Aspectos GyD - Perfil productor" sheetId="5" r:id="rId5"/>
    <sheet name="Cultivos Información Anual" sheetId="6" r:id="rId6"/>
    <sheet name="Ganadería y Riego" sheetId="7" r:id="rId7"/>
    <sheet name="Exportaciones" sheetId="8" r:id="rId8"/>
    <sheet name="Cultivos Información Censal" sheetId="9" r:id="rId9"/>
    <sheet name="División Político-Adminisrativa" sheetId="10" r:id="rId10"/>
    <sheet name="Autoridades" sheetId="11" r:id="rId11"/>
  </sheets>
  <externalReferences>
    <externalReference r:id="rId14"/>
    <externalReference r:id="rId15"/>
    <externalReference r:id="rId16"/>
  </externalReferences>
  <definedNames>
    <definedName name="_Order1" hidden="1">255</definedName>
    <definedName name="_Sort" localSheetId="7" hidden="1">'[1]Página 7'!#REF!</definedName>
    <definedName name="_Sort" hidden="1">'[1]Página 7'!#REF!</definedName>
    <definedName name="_xlfn.IFERROR" hidden="1">#NAME?</definedName>
    <definedName name="_xlnm.Print_Area" localSheetId="3">'Antecedentes ambientales'!$A$1:$G$16</definedName>
    <definedName name="_xlnm.Print_Area" localSheetId="2">'Antecedentes sociales'!$A$1:$K$28</definedName>
    <definedName name="_xlnm.Print_Area" localSheetId="4">'Aspectos GyD - Perfil productor'!$A$1:$I$48</definedName>
    <definedName name="_xlnm.Print_Area" localSheetId="10">'Autoridades'!$A$1:$F$27</definedName>
    <definedName name="_xlnm.Print_Area" localSheetId="5">'Cultivos Información Anual'!$A$1:$F$95</definedName>
    <definedName name="_xlnm.Print_Area" localSheetId="8">'Cultivos Información Censal'!$A$1:$F$112</definedName>
    <definedName name="_xlnm.Print_Area" localSheetId="9">'División Político-Adminisrativa'!$A$1:$E$22</definedName>
    <definedName name="_xlnm.Print_Area" localSheetId="1">'Economía regional'!$A$1:$J$128</definedName>
    <definedName name="_xlnm.Print_Area" localSheetId="7">'Exportaciones'!$B$1:$O$49</definedName>
    <definedName name="_xlnm.Print_Area" localSheetId="6">'Ganadería y Riego'!$A$1:$H$83</definedName>
    <definedName name="_xlnm.Print_Area" localSheetId="0">'Portada Ficha Regional'!$A$1:$H$85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7">OFFSET(#REF!,0,0,COUNTA(#REF!),COUNTA(#REF!))</definedName>
    <definedName name="rangotd">OFFSET(#REF!,0,0,COUNTA(#REF!),COUNTA(#REF!))</definedName>
    <definedName name="sin_transacciones" localSheetId="7">#REF!</definedName>
    <definedName name="sin_transacciones">#REF!</definedName>
  </definedNames>
  <calcPr fullCalcOnLoad="1"/>
</workbook>
</file>

<file path=xl/sharedStrings.xml><?xml version="1.0" encoding="utf-8"?>
<sst xmlns="http://schemas.openxmlformats.org/spreadsheetml/2006/main" count="732" uniqueCount="457">
  <si>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</si>
  <si>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</si>
  <si>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</si>
  <si>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</si>
  <si>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</si>
  <si>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</si>
  <si>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</si>
  <si>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</si>
  <si>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</si>
  <si>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</si>
  <si>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</si>
  <si>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</si>
  <si>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</si>
  <si>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</si>
  <si>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</si>
  <si>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</si>
  <si>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Rural</t>
  </si>
  <si>
    <t>Total regional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</si>
  <si>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</si>
  <si>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</si>
  <si>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</si>
  <si>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</si>
  <si>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</si>
  <si>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</si>
  <si>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</si>
  <si>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</si>
  <si>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</si>
  <si>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</si>
  <si>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</si>
  <si>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</si>
  <si>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</si>
  <si>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</si>
  <si>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</si>
  <si>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</si>
  <si>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</si>
  <si>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</si>
  <si>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</si>
  <si>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</si>
  <si>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</si>
  <si>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</si>
  <si>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</si>
  <si>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</si>
  <si>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</si>
  <si>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</si>
  <si>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UDI</t>
  </si>
  <si>
    <t>Provincia</t>
  </si>
  <si>
    <t>Partido</t>
  </si>
  <si>
    <t>RN</t>
  </si>
  <si>
    <t>Comuna</t>
  </si>
  <si>
    <t>PS</t>
  </si>
  <si>
    <t>Ovinos</t>
  </si>
  <si>
    <t>Conejos</t>
  </si>
  <si>
    <t>Caprinos</t>
  </si>
  <si>
    <t>Cerdos</t>
  </si>
  <si>
    <t>Bovinos</t>
  </si>
  <si>
    <t>CULTIVOS</t>
  </si>
  <si>
    <t>GANADERÍA</t>
  </si>
  <si>
    <t>RIEGO</t>
  </si>
  <si>
    <t>Total Regado</t>
  </si>
  <si>
    <t>ECONOMÍA REGIONAL</t>
  </si>
  <si>
    <t>Otro tradicional</t>
  </si>
  <si>
    <t>Micro aspersión y microjet</t>
  </si>
  <si>
    <t>PERFIL DE PRODUCTORES</t>
  </si>
  <si>
    <t>ASPECTOS GEOGRÁFICOS Y DEMOGRÁFICOS</t>
  </si>
  <si>
    <t>AUTORIDADES</t>
  </si>
  <si>
    <t>M</t>
  </si>
  <si>
    <t>Superficie regional hortícola por especie</t>
  </si>
  <si>
    <t>Región/País</t>
  </si>
  <si>
    <t>DIVISIÓN POLÍTICO-ADMINISTRATIVA</t>
  </si>
  <si>
    <t>Comunas</t>
  </si>
  <si>
    <t>Cultivo/Región</t>
  </si>
  <si>
    <t>Especie/Región</t>
  </si>
  <si>
    <t>Olivo</t>
  </si>
  <si>
    <t>País</t>
  </si>
  <si>
    <t>Cereales</t>
  </si>
  <si>
    <t>Información anual</t>
  </si>
  <si>
    <t>Lechuga</t>
  </si>
  <si>
    <t>Variedades</t>
  </si>
  <si>
    <t>Variedades tintas</t>
  </si>
  <si>
    <t>Variedades blancas</t>
  </si>
  <si>
    <t>PPD</t>
  </si>
  <si>
    <t>IND</t>
  </si>
  <si>
    <t>Coquimbo</t>
  </si>
  <si>
    <t>Nogal</t>
  </si>
  <si>
    <t>Bosque Natural por tipo Forestal, (ha)</t>
  </si>
  <si>
    <t>Esclerófilo</t>
  </si>
  <si>
    <t>Eucaliptus globulus</t>
  </si>
  <si>
    <t>Otras especies</t>
  </si>
  <si>
    <t>Caballares</t>
  </si>
  <si>
    <t>Información Anual</t>
  </si>
  <si>
    <t>Fuente: elaborado por ODEPA con antecedentes del INE.</t>
  </si>
  <si>
    <t>Año</t>
  </si>
  <si>
    <t>Beneficio de ganado bovino: en toneladas de carne en vara</t>
  </si>
  <si>
    <t>PDC</t>
  </si>
  <si>
    <t>Tipo Forestal</t>
  </si>
  <si>
    <t>Chardonnay - Pinot Chardonnay</t>
  </si>
  <si>
    <t>Sauvignon Blanc</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</si>
  <si>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</si>
  <si>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</si>
  <si>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</si>
  <si>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</si>
  <si>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</si>
  <si>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</si>
  <si>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</si>
  <si>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</si>
  <si>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</si>
  <si>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</si>
  <si>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</si>
  <si>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</si>
  <si>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</si>
  <si>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</si>
  <si>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</si>
  <si>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</si>
  <si>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</si>
  <si>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</si>
  <si>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</si>
  <si>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</si>
  <si>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</si>
  <si>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</si>
  <si>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</si>
  <si>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Siempreverde</t>
  </si>
  <si>
    <t>PRSD</t>
  </si>
  <si>
    <t>Superficie regional frutícola por especie</t>
  </si>
  <si>
    <t>Superficie regional de viñas y parronales por tipo</t>
  </si>
  <si>
    <t>Tipo</t>
  </si>
  <si>
    <t>Tintas</t>
  </si>
  <si>
    <t>Blancas</t>
  </si>
  <si>
    <t>Pisqueras</t>
  </si>
  <si>
    <t>DC</t>
  </si>
  <si>
    <t>de Coquimbo</t>
  </si>
  <si>
    <t>Región de Coquimbo</t>
  </si>
  <si>
    <t>Huertos caseros</t>
  </si>
  <si>
    <r>
      <rPr>
        <b/>
        <sz val="12"/>
        <color indexed="8"/>
        <rFont val="Calibri"/>
        <family val="2"/>
      </rPr>
      <t xml:space="preserve">Hortalizas: </t>
    </r>
    <r>
      <rPr>
        <sz val="12"/>
        <color indexed="8"/>
        <rFont val="Calibri"/>
        <family val="2"/>
      </rPr>
      <t>la Región de Coquimbo es una zona de gran importancia en la conformación de la oferta hortícola de consumo interno a nivel país. Cerca de 11.400 hectáreas que se destinan a este grupo representan el 12% del total de superficie hortícola a nivel nacional. En la tabla de superficie regional hortícola por especie se detallan las principales diez especies hortícolas de la región, según la magnitud de su superficie. Como se observa, la importancia regional respecto del país en algunas especies es sumamente importante y estratégica, lo que es similar para el resto, con excepción de la zanahoria y el choclo. El 88% de la superficie destinada a hortalizas en la región se cultiva en tres comunas: La Serena y Coquimbo, en la provincia de Elqui, y Ovalle, en la provincia de Limarí.</t>
    </r>
  </si>
  <si>
    <t>País(ha)</t>
  </si>
  <si>
    <t>Alcachofa</t>
  </si>
  <si>
    <t>Poroto verde</t>
  </si>
  <si>
    <t>Ají</t>
  </si>
  <si>
    <t>Pimiento</t>
  </si>
  <si>
    <t>Apio</t>
  </si>
  <si>
    <t>Pepino dulce</t>
  </si>
  <si>
    <t>Haba</t>
  </si>
  <si>
    <t>Zanahoria</t>
  </si>
  <si>
    <t>Uva de mesa</t>
  </si>
  <si>
    <t>Palto</t>
  </si>
  <si>
    <t>Clementina</t>
  </si>
  <si>
    <t>Limonero</t>
  </si>
  <si>
    <t>Naranjo</t>
  </si>
  <si>
    <r>
      <rPr>
        <b/>
        <sz val="12"/>
        <rFont val="Calibri"/>
        <family val="2"/>
      </rPr>
      <t xml:space="preserve">Viñas y parronales viníferos: </t>
    </r>
    <r>
      <rPr>
        <sz val="12"/>
        <rFont val="Calibri"/>
        <family val="2"/>
      </rPr>
      <t>la región de Coquimbo tiene el 9,4% de la superficie de viñas del país. A su vez, de la superficie regional en viñas, un 80,3% son viñas pisqueras y el resto viñas viníferas. El 40% de la superficie regional en viñas pisqueras se ubica en la comuna de Ovalle (provincia de Limarí) y otro 40% en las comunas de Salamanca (provincia de Choapa), Monte Patria (provincia de Limarí) y Vicuña (provincia de Elqui). Cabe destacar que la región explica el 93,4% de la superficie pisquera nacional. El detalle se puede encontrar en la tabla de la superficie regional de viñas y parronales por tipo.</t>
    </r>
  </si>
  <si>
    <t>Superficie regional forrajera por especie</t>
  </si>
  <si>
    <t>Acacia saligna</t>
  </si>
  <si>
    <t>Alfalfa</t>
  </si>
  <si>
    <r>
      <rPr>
        <b/>
        <sz val="12"/>
        <rFont val="Calibri"/>
        <family val="2"/>
      </rPr>
      <t>Flores:</t>
    </r>
    <r>
      <rPr>
        <sz val="12"/>
        <rFont val="Calibri"/>
        <family val="2"/>
      </rPr>
      <t xml:space="preserve"> la superficie cultivada con flores en la Región de Coquimbo, a pesar de que es casi insignificante a nivel regional, no lo es en relación a la superficie de flores del país donde asume una participación cercana a 19%. El 75% de la superficie regional con flores se localiza en la comuna de Ovalle, en la provincia de Limarí.</t>
    </r>
  </si>
  <si>
    <t>Mandarino</t>
  </si>
  <si>
    <t>Almendro</t>
  </si>
  <si>
    <t>Chirimoyo</t>
  </si>
  <si>
    <t>Fuente: elaborado por Odepa a partir de información del catastro frutícola para la Región de Coquimbo; Odepa - Ciren.</t>
  </si>
  <si>
    <t>Poroto Verde</t>
  </si>
  <si>
    <t>Repollo</t>
  </si>
  <si>
    <t>Variedades pisqueras</t>
  </si>
  <si>
    <t>Pedro Jimenez</t>
  </si>
  <si>
    <t>Tintoreras</t>
  </si>
  <si>
    <t>Syrah - Sirah, Shiraz</t>
  </si>
  <si>
    <t>Átriplex</t>
  </si>
  <si>
    <t>Asnales</t>
  </si>
  <si>
    <t>Mulares</t>
  </si>
  <si>
    <t>Limarí</t>
  </si>
  <si>
    <t>Elqui</t>
  </si>
  <si>
    <t>Choapa</t>
  </si>
  <si>
    <t>Ovalle</t>
  </si>
  <si>
    <t>Río Hurtado</t>
  </si>
  <si>
    <t>Punitaqui</t>
  </si>
  <si>
    <t>Monte Patria</t>
  </si>
  <si>
    <t>Combarbalá</t>
  </si>
  <si>
    <t>Provincia: Limarí</t>
  </si>
  <si>
    <t>Provincia: Choapa</t>
  </si>
  <si>
    <t>Illapel</t>
  </si>
  <si>
    <t>Los Vilos</t>
  </si>
  <si>
    <t>Salamanca</t>
  </si>
  <si>
    <t>La Higuera</t>
  </si>
  <si>
    <t>Vicuña</t>
  </si>
  <si>
    <t>La Serena</t>
  </si>
  <si>
    <t>Andacollo</t>
  </si>
  <si>
    <t>Paiguano</t>
  </si>
  <si>
    <t>Provincia: Elqui</t>
  </si>
  <si>
    <t>Juan Carlos Alfaro Aravena</t>
  </si>
  <si>
    <t>Yerko Galleguillos Ossandón</t>
  </si>
  <si>
    <t>Paihuano</t>
  </si>
  <si>
    <t>Rafael Vera Castillo</t>
  </si>
  <si>
    <t>Denis Cortés Vargas</t>
  </si>
  <si>
    <t>Canela</t>
  </si>
  <si>
    <t>Manuel Marcarian julio</t>
  </si>
  <si>
    <t>Pedro Castillo Díaz</t>
  </si>
  <si>
    <t>Gary Valenzuela Rojas</t>
  </si>
  <si>
    <t>Roberto Jacob Jure</t>
  </si>
  <si>
    <t>PC</t>
  </si>
  <si>
    <t>Adriana Muñoz D´albora</t>
  </si>
  <si>
    <t>Jorge Pizarro Soto</t>
  </si>
  <si>
    <t>* No se considera en el cálculo el Territorio Antártico Chileno.</t>
  </si>
  <si>
    <t>Tipo/Región</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</si>
  <si>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</si>
  <si>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</si>
  <si>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</si>
  <si>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</si>
  <si>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</si>
  <si>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</si>
  <si>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</si>
  <si>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</si>
  <si>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</si>
  <si>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</si>
  <si>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</si>
  <si>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</si>
  <si>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</si>
  <si>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</si>
  <si>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</si>
  <si>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</si>
  <si>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</si>
  <si>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</si>
  <si>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</si>
  <si>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</si>
  <si>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</si>
  <si>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</si>
  <si>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</si>
  <si>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</si>
  <si>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</si>
  <si>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</si>
  <si>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</si>
  <si>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Total Regiones por actividad</t>
  </si>
  <si>
    <t>Fuente: Superintendencia de Bancos e Instituciones Financieras Chile, información financiera, productos.</t>
  </si>
  <si>
    <t>3-4</t>
  </si>
  <si>
    <t>5</t>
  </si>
  <si>
    <t>14</t>
  </si>
  <si>
    <t>Atriplex nomularia</t>
  </si>
  <si>
    <t>Cuyes</t>
  </si>
  <si>
    <t>La Región de Coquimbo es muy importante en ganado caprino, con más de 54% de la masa del país. Además, la cantidad relativa de asnales y mulares es significativa, explicando 56,9% y 52% del país, respectivamente. Con menor incidencia, la masa de caballares, conejos y cuyes, hace que la región mantenga una relativa importancia a nivel país. Las existencias de ganado de la Región de Coquimbo, según la información que consta en el Censo de 2007, se muestran a continuación:</t>
  </si>
  <si>
    <t>Rubro</t>
  </si>
  <si>
    <t>Superficie regional por rubro silvoagropecuario</t>
  </si>
  <si>
    <t>La región de Coquimbo tiene el 3,4% de la superficie nacional dedicada al sector silvoagropecuario (152.136,5 hectáreas) correspondiendo su uso principal a plantas forrajeras, con 54,5% de dicho total, seguido por frutales, con 20,3%, viñas y parronales viníferos, con 8% ,y hortalizas, con 7,5%. Estos cuatro usos concentran el 90,3% de los suelos de cultivo de la región. La tabla de superficie regional por rubro silvoagropecuario muestra, que son estos mismos grupos, más las flores, los más representativos de la región a nivel país.</t>
  </si>
  <si>
    <r>
      <rPr>
        <b/>
        <sz val="12"/>
        <rFont val="Calibri"/>
        <family val="2"/>
      </rPr>
      <t xml:space="preserve">Frutales: </t>
    </r>
    <r>
      <rPr>
        <sz val="12"/>
        <rFont val="Calibri"/>
        <family val="2"/>
      </rPr>
      <t>el 20% de la superficie regional dedicada al sector silvoagropecuario está ocupada con frutales. A su vez, esta magnitud es cercana al 10% de la superficie con frutales en todo el país. En la tabla de superficie regional frutal por especie, se puede observar que siete especies frutales son las de mayor relevancia en cuanto a superficie, tanto a nivel regional como en la relación región/país. Las comunas donde se localiza más del 65% de la superficie de este grupo son: Ovalle y Monte Patria, en la provincia de Limarí, y Vicuña, en la provincia de Elqui.</t>
    </r>
  </si>
  <si>
    <r>
      <rPr>
        <b/>
        <sz val="12"/>
        <rFont val="Calibri"/>
        <family val="2"/>
      </rPr>
      <t>Plantas forrajeras:</t>
    </r>
    <r>
      <rPr>
        <sz val="12"/>
        <rFont val="Calibri"/>
        <family val="2"/>
      </rPr>
      <t xml:space="preserve"> el 54,5% de la superficie regional dedicada a la agricultura está ocupada con plantas forrajeras de secano, en especial atriplex y acacia saligna (acacia azul). La magnitud del cultivo de este grupo es producto de la existencia en la región de cerca del 60% de la población ganadera caprina del país. El 90% de la superficie destinada a plantas forrajeras se localiza en las comunas de Ovalle (provincia de Limarí), Coquimbo (provincia de Elqui), Canela y Los Vilos (provincia de Choapa).El detalle se puede ver en la tabla de superficie regional forrajera por especie.</t>
    </r>
  </si>
  <si>
    <t>Fuente: elaborado por Odepa con información de la encuesta de superficie sembrada de cultivos anuales, INE.</t>
  </si>
  <si>
    <t>Papa</t>
  </si>
  <si>
    <t>Si bien en la región de Coquimbo predomina la existencia de explotaciones con un tamaño inferior a 20 ha, que concentra el 82,2% del total de las explotaciones, esto equivale únicamente al 1,23% del total de la superficie explotada. Caso contrario ocurre en explotaciones de más de 100 ha, donde el número de ellas representa el 9,9% del total de estas, pero inversamente explica el 97,56% de la superficie explotada. Por su parte, las explotaciones que cuentan con 20 a 50 ha representan el 5,9% del total de estas y el 0,67% de la superficie. Finalmente, explotaciones con 50 a 100 ha son las de menor incidencia relativa en relación a las otras, ya que explican el 1,98% del total de las estas y el 0,53% de la superficie.</t>
  </si>
  <si>
    <t>Liliana Yáñez Barrios</t>
  </si>
  <si>
    <t>Vid de mesa</t>
  </si>
  <si>
    <t>ILD</t>
  </si>
  <si>
    <t>Claudio Rentería Larrondo</t>
  </si>
  <si>
    <t>Existencia de ganado caprino en explotaciones de 20 cabezas y más, según regiones seleccionadas</t>
  </si>
  <si>
    <t>Existencias de ganado caprino (número de cabezas)</t>
  </si>
  <si>
    <t>Particpación regional</t>
  </si>
  <si>
    <t>Tendido</t>
  </si>
  <si>
    <t>Surco</t>
  </si>
  <si>
    <t>Aspersión tradicional</t>
  </si>
  <si>
    <t>Carrete o pivote</t>
  </si>
  <si>
    <t>Goteo o cinta</t>
  </si>
  <si>
    <t xml:space="preserve">Marcelo Pereira </t>
  </si>
  <si>
    <t>IND - DC</t>
  </si>
  <si>
    <t>Hernán Ahumada</t>
  </si>
  <si>
    <t>Fernando Gallardo</t>
  </si>
  <si>
    <t xml:space="preserve">IND </t>
  </si>
  <si>
    <t>Camilo Ossandón</t>
  </si>
  <si>
    <t>Carlos Araya</t>
  </si>
  <si>
    <t>Moscatel de Alejandría o Austria</t>
  </si>
  <si>
    <t>Superficie regional de cultivos anuales  por especie (ha)</t>
  </si>
  <si>
    <t>Maíz Consumo</t>
  </si>
  <si>
    <t>Urbano</t>
  </si>
  <si>
    <t>Juan Bernardo Leyton Lemus</t>
  </si>
  <si>
    <t>VII Censo Agropecuario y Forestal 2007, Encuesta de caprinos 2010,2013, 2015 y 2017</t>
  </si>
  <si>
    <t>15</t>
  </si>
  <si>
    <t>Fuente: elaborado por Odepa a partir de información de la Subsecretaría de Desarrollo Regional y Administrativo (SUBDERE).</t>
  </si>
  <si>
    <t xml:space="preserve">La región de Coquimbo (IV), cuya capital corresponde a La Serena, presenta una superficie de 40.509,9 kilómetros cuadrados, que equivale al 5,4% del territorio nacional. Su territorio se sitúa en la sección meridional del extremo norte del país, tradicionalmente conocido como “Norte Chico”. Se caracteriza por tener el ancho mínimo del territorio chileno americano, 90 Km, entre el paso de la Casa de Piedra y Punta Amolanas, a la altura de Illapel. Cifras del Censo 2017, indican que la población alcanza los 757.586 habitantes (368.774 hombres y 388.812 mujeres). En relación al clima, mantiene condiciones similares a la tercera región, por lo que deja de ser desértico para entrar a un clima semiárido, lo que permite una variada vegetación.
</t>
  </si>
  <si>
    <t xml:space="preserve">Mujeres/Hombres (%) </t>
  </si>
  <si>
    <t>H</t>
  </si>
  <si>
    <t>Fuente: Elaborado por Odepa con información del INE.</t>
  </si>
  <si>
    <t>Francisco Eguiguren Correa</t>
  </si>
  <si>
    <t>Juan Fuenzalida Cobo</t>
  </si>
  <si>
    <t>Sergio Gahona Salazar</t>
  </si>
  <si>
    <t>Daniel Nuñez Arancibia</t>
  </si>
  <si>
    <t>Pedro Velásquez Seguel</t>
  </si>
  <si>
    <t>FRVS-IND</t>
  </si>
  <si>
    <t>Matías Walcker Prieto</t>
  </si>
  <si>
    <t>Raúl Saldívar Auger</t>
  </si>
  <si>
    <t>Lucía Pinto</t>
  </si>
  <si>
    <t>Daniela Norambuena Borgheresi</t>
  </si>
  <si>
    <t xml:space="preserve"> Rodrigo Órdenes Reyes</t>
  </si>
  <si>
    <t>Actividad</t>
  </si>
  <si>
    <t>Fuente: Elaborado por Odepa con información del Banco Central de Chile.</t>
  </si>
  <si>
    <t>Moscatel rosada o pastilla</t>
  </si>
  <si>
    <t>Superficie regional hortícola por especie (ha)</t>
  </si>
  <si>
    <t>Superficie regional frutal por especie (ha)</t>
  </si>
  <si>
    <t>Arándano americano</t>
  </si>
  <si>
    <t xml:space="preserve">Región 2018 </t>
  </si>
  <si>
    <t>Directora y Representante Legal</t>
  </si>
  <si>
    <t>María Emilia Undurraga Marimón</t>
  </si>
  <si>
    <t xml:space="preserve">ANTECEDENTES SOCIALES REGIONALES </t>
  </si>
  <si>
    <t>Arica y Parinacota</t>
  </si>
  <si>
    <t>Tarapacá</t>
  </si>
  <si>
    <t>Antofagasta</t>
  </si>
  <si>
    <t>Atacama</t>
  </si>
  <si>
    <t>Valparaíso</t>
  </si>
  <si>
    <t>O'Higgins</t>
  </si>
  <si>
    <t>Ñuble</t>
  </si>
  <si>
    <t>La Araucanía</t>
  </si>
  <si>
    <t>Los Ríos</t>
  </si>
  <si>
    <t>Los Lagos</t>
  </si>
  <si>
    <t>Aysén</t>
  </si>
  <si>
    <t>Magallanes</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</si>
  <si>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</si>
  <si>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</si>
  <si>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</si>
  <si>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</si>
  <si>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 xml:space="preserve">Coquimbo </t>
  </si>
  <si>
    <t>Metropolitana</t>
  </si>
  <si>
    <t>O´Higgins</t>
  </si>
  <si>
    <t>Maule</t>
  </si>
  <si>
    <t>Biobío</t>
  </si>
  <si>
    <t>Otras Actividades *</t>
  </si>
  <si>
    <t>Ocupados agricultura, ganadería, silvicultura y pesca</t>
  </si>
  <si>
    <t>Total país ocupados</t>
  </si>
  <si>
    <t>Participación de la agricultura (A)/(B)</t>
  </si>
  <si>
    <t>Hombre</t>
  </si>
  <si>
    <t>Mujer</t>
  </si>
  <si>
    <t>Total (A)</t>
  </si>
  <si>
    <t>Total (B)</t>
  </si>
  <si>
    <t>*Otras actividades :pesca, industria de productos alimenticios, bebidad y tabacos, industria de la madera y muebles</t>
  </si>
  <si>
    <t>Las series encadenadas no son aditivas, por lo que los agregados difieren de la suma de sus componentes.</t>
  </si>
  <si>
    <t>Brócoli</t>
  </si>
  <si>
    <t>Coliflor</t>
  </si>
  <si>
    <t>Otras</t>
  </si>
  <si>
    <t>Pinot Noir - Pinot Negro</t>
  </si>
  <si>
    <t>Iván Espinoza Barbadit</t>
  </si>
  <si>
    <t>Juan Pablo Gálvez Lillo</t>
  </si>
  <si>
    <t>PIB Regional 2013</t>
  </si>
  <si>
    <t>Participación regional 2013</t>
  </si>
  <si>
    <t>PIB Regional 2017</t>
  </si>
  <si>
    <t>Producto Interno Bruto por Región, Volumen a Precios Año Anterior Encadenado, Referencia 2013</t>
  </si>
  <si>
    <t>(miles de millones de pesos encadenados)</t>
  </si>
  <si>
    <t>Participación % Regional en el PIB SAP 2013</t>
  </si>
  <si>
    <t>Producto Interno Bruto (PIB)</t>
  </si>
  <si>
    <t>PIB Silvoagropecuario (SAP)*</t>
  </si>
  <si>
    <t>Arica y Parinacota </t>
  </si>
  <si>
    <t>OHiggins</t>
  </si>
  <si>
    <t>Subtotal regionalizado</t>
  </si>
  <si>
    <t>Otros no regionalizables</t>
  </si>
  <si>
    <t xml:space="preserve">Total </t>
  </si>
  <si>
    <t>Notas</t>
  </si>
  <si>
    <t>(1)</t>
  </si>
  <si>
    <t>El promedio del índice 2013 se iguala al valor nominal de la serie de dicho año.</t>
  </si>
  <si>
    <t>(2)</t>
  </si>
  <si>
    <t>Participación por categoría a nivel regional</t>
  </si>
  <si>
    <t>Empleador</t>
  </si>
  <si>
    <t>Cuenta propia</t>
  </si>
  <si>
    <t>Asalariado</t>
  </si>
  <si>
    <t>Superficie total bajo riego por provincia (ha)</t>
  </si>
  <si>
    <t>Superficie bajo riego por provincia y sistema de riego (ha)</t>
  </si>
  <si>
    <t>Superficie frutícola bajo riego por provincia y sistema de riego (ha)</t>
  </si>
  <si>
    <t xml:space="preserve">Curva de nivel </t>
  </si>
  <si>
    <t xml:space="preserve">Goteo </t>
  </si>
  <si>
    <t>Microaspersión</t>
  </si>
  <si>
    <t xml:space="preserve">Surco </t>
  </si>
  <si>
    <t xml:space="preserve">Tazas </t>
  </si>
  <si>
    <t xml:space="preserve">Tendido </t>
  </si>
  <si>
    <t>Total general</t>
  </si>
  <si>
    <t>Fuente: elaborado por Odepa a partir de información del catastro frutícola 2018; Odepa - Ciren.</t>
  </si>
  <si>
    <t>Inventario de bosques plantados por especie acumulado a diciembre de 2017 (ha)</t>
  </si>
  <si>
    <t>Fuente: Instituto Forestal, Anuario Forestal 2019</t>
  </si>
  <si>
    <t>Fuente: Instituto Forestal, Anuario Forestal 2019.</t>
  </si>
  <si>
    <t xml:space="preserve">ANTECEDENTES AMBIENTALES REGIONALES </t>
  </si>
  <si>
    <t>EMISIONES REGIONALES DE GASES DE EFECTO INVERNADERO (GEI)</t>
  </si>
  <si>
    <t>Fuente: Sistema Nacional de Inventario de Gases de Efecto Invernadero, 2018</t>
  </si>
  <si>
    <t>Sector Silvoagropecuario</t>
  </si>
  <si>
    <r>
      <t>Agricultura         325,4 KtCO</t>
    </r>
    <r>
      <rPr>
        <vertAlign val="subscript"/>
        <sz val="11"/>
        <color indexed="8"/>
        <rFont val="Calibri"/>
        <family val="2"/>
      </rPr>
      <t>2</t>
    </r>
    <r>
      <rPr>
        <sz val="11"/>
        <color indexed="8"/>
        <rFont val="Calibri"/>
        <family val="2"/>
      </rPr>
      <t>eq</t>
    </r>
  </si>
  <si>
    <r>
      <t>UTCUTS               -220,1 kTCO</t>
    </r>
    <r>
      <rPr>
        <vertAlign val="subscript"/>
        <sz val="11"/>
        <color indexed="8"/>
        <rFont val="Calibri"/>
        <family val="2"/>
      </rPr>
      <t>2</t>
    </r>
    <r>
      <rPr>
        <sz val="11"/>
        <color indexed="8"/>
        <rFont val="Calibri"/>
        <family val="2"/>
      </rPr>
      <t>eq</t>
    </r>
  </si>
  <si>
    <r>
      <t>Balance sector silvoagropecuario: 105,3 kTCO</t>
    </r>
    <r>
      <rPr>
        <vertAlign val="subscript"/>
        <sz val="11"/>
        <color indexed="8"/>
        <rFont val="Calibri"/>
        <family val="2"/>
      </rPr>
      <t>2</t>
    </r>
    <r>
      <rPr>
        <sz val="11"/>
        <color indexed="8"/>
        <rFont val="Calibri"/>
        <family val="2"/>
      </rPr>
      <t>eq</t>
    </r>
  </si>
  <si>
    <t>(UTCUTS: Uso de tierras, cambio de uso de tierras y silvicultura)            </t>
  </si>
  <si>
    <t>Emisiones regionales</t>
  </si>
  <si>
    <r>
      <t>Total emisiones de todos los sectores (Energía, Residuos, Agricultura, Procesos Industriales y Uso de productos) en la región corresponde a 2.299,2 kTCO</t>
    </r>
    <r>
      <rPr>
        <vertAlign val="subscript"/>
        <sz val="11"/>
        <color indexed="8"/>
        <rFont val="Calibri"/>
        <family val="2"/>
      </rPr>
      <t>2</t>
    </r>
    <r>
      <rPr>
        <sz val="11"/>
        <color indexed="8"/>
        <rFont val="Calibri"/>
        <family val="2"/>
      </rPr>
      <t>eq, en el cual la participación de agricultura en emisiones regionales: 14%</t>
    </r>
  </si>
  <si>
    <t>* Balance de emisiones totales de todos los sectores de la región (emisiones 2.299,2 kTCO2eq - absorciones-220,1 kTCO2eq)</t>
  </si>
  <si>
    <r>
      <t>Total balance* en región 2.079,1 kTCO</t>
    </r>
    <r>
      <rPr>
        <b/>
        <vertAlign val="subscript"/>
        <sz val="11"/>
        <color indexed="8"/>
        <rFont val="Calibri"/>
        <family val="2"/>
      </rPr>
      <t>2</t>
    </r>
    <r>
      <rPr>
        <b/>
        <sz val="11"/>
        <color indexed="8"/>
        <rFont val="Calibri"/>
        <family val="2"/>
      </rPr>
      <t>eq  </t>
    </r>
  </si>
  <si>
    <t>Antecedentes Ambientales Regionales</t>
  </si>
  <si>
    <t>4</t>
  </si>
  <si>
    <t>6</t>
  </si>
  <si>
    <t>7-8</t>
  </si>
  <si>
    <t>9-10</t>
  </si>
  <si>
    <t>11</t>
  </si>
  <si>
    <t>12-13</t>
  </si>
  <si>
    <t xml:space="preserve">Fuente: INE, Series Trimestrales </t>
  </si>
  <si>
    <t>Fuente: INE, Series Trimestrales</t>
  </si>
  <si>
    <t>% Población en situación de pobreza (INE*)</t>
  </si>
  <si>
    <t>% Población en situación de pobreza (OCDE**)</t>
  </si>
  <si>
    <t xml:space="preserve">Ingresos </t>
  </si>
  <si>
    <t>Multidimensional</t>
  </si>
  <si>
    <t>Total Nacional</t>
  </si>
  <si>
    <t>Fuente: Casen 2017</t>
  </si>
  <si>
    <t xml:space="preserve">*Criterio INE (entidad rural): asentamiento humano con población menor o igual a 1.000 habitantes, o entre 1.001 y 2.000 habitantes donde más del 50% de la población que declara haber trabajado se dedica a actividades primarias. </t>
  </si>
  <si>
    <t>**Criterio OCDE (comuna rural): donde el 50% o más de la población vive en distritos censales de menos de 150 habitantes por km2, con un máximo de 50.000 habitantes.</t>
  </si>
  <si>
    <t>Región 2019/2020</t>
  </si>
  <si>
    <t>País 2019/2020</t>
  </si>
  <si>
    <t>Fuente: elaborado por Odepa con información del INE, encuesta de superficie hortícola 2019.</t>
  </si>
  <si>
    <t>Tomate consumo fresco</t>
  </si>
  <si>
    <t>2018</t>
  </si>
  <si>
    <t>Tasa de variación 2018/2017 (%)</t>
  </si>
  <si>
    <t>Tasa de variación (%) PIB SAP 2018/2017</t>
  </si>
  <si>
    <t>IVA y derechos de importación</t>
  </si>
  <si>
    <t>PIB Regional 2018</t>
  </si>
  <si>
    <t>Variación 2018/2017</t>
  </si>
  <si>
    <t xml:space="preserve">N° Ocupados por categoría </t>
  </si>
  <si>
    <t>Personal no remunerado</t>
  </si>
  <si>
    <t>Superficie regional vitivinícola por variedad (ha)</t>
  </si>
  <si>
    <t>Fuente: Elaborado por Odepa con información del SAG, catastro vitícola nacional 2018</t>
  </si>
  <si>
    <t xml:space="preserve">Pedro Jimenez </t>
  </si>
  <si>
    <t>Fuente: Elaborado por Odepa con información del SAG, catastro vitícola nacional 2018.</t>
  </si>
  <si>
    <t>Actualización julio de 2020</t>
  </si>
  <si>
    <t>Empleo regional trimestre movil Mar - May 2020</t>
  </si>
  <si>
    <t>Mes de febrero 2020</t>
  </si>
  <si>
    <t>ene-jun</t>
  </si>
  <si>
    <t>Fruta fresca</t>
  </si>
  <si>
    <t>Frutas procesadas</t>
  </si>
  <si>
    <t>Vinos y alcoholes</t>
  </si>
  <si>
    <t>Semillas siembra</t>
  </si>
  <si>
    <t>Flores bulbos y musgos</t>
  </si>
  <si>
    <t>Lana esquilada y peinada</t>
  </si>
  <si>
    <t>19/20</t>
  </si>
  <si>
    <t>Kilo neto</t>
  </si>
  <si>
    <t>Litro</t>
  </si>
  <si>
    <t>Uva fresca, las demás variedades (desde 2012)</t>
  </si>
  <si>
    <t>Las demás uvas fresca, variedad Red Globe (desde 2012)</t>
  </si>
  <si>
    <t>Clementinas, frescas o secas (desde 2017)</t>
  </si>
  <si>
    <t>Las demás uvas frescas, variedad Crimson Seedless (desde 2012)</t>
  </si>
  <si>
    <t>Las demás uvas frescas, variedad Thompson Seedless (Sultanina) (desde 2012)</t>
  </si>
  <si>
    <t>Las demás uvas frescas, variedad Flame Seedless (desde 2012)</t>
  </si>
  <si>
    <t>Los demás jugos de uva, sin fermentar</t>
  </si>
  <si>
    <t>Las demás uvas frescas, variedad Black Seedless (desde 2012)</t>
  </si>
  <si>
    <t>Limones ( Citrus limon, Citrus limonum), frescos o secos</t>
  </si>
  <si>
    <t>Nueces de nogal con cáscara, frescas o secas</t>
  </si>
  <si>
    <t>Pasas morenas</t>
  </si>
  <si>
    <t>Las demás cerezas dulces frescas (desde 2012)</t>
  </si>
  <si>
    <t>Las demás frutas u otros frutos, frescos (desde 2012)</t>
  </si>
  <si>
    <t>Semilla de hinojo (Foeniculum vulgare ) para siembra (desde 2012)</t>
  </si>
  <si>
    <t>Las demás uvas frescas, variedad Sugraone (desde 2012)</t>
  </si>
  <si>
    <t>Las demás paltas (aguacates), variedad Hass, frescas o secas (desde 2012)</t>
  </si>
  <si>
    <t>Las demás nueces de nogal sin cáscara, frescas o secas excepto enteras</t>
  </si>
  <si>
    <t>Los demás vinos blancos con capacidad mayor a 2 lts</t>
  </si>
  <si>
    <t>Peras variedad Coscia, frescas (desde 2012)</t>
  </si>
  <si>
    <t>Vino Syrah con denominación de origen con capacidad inferior o igual a 2 lts (desde 2012)</t>
  </si>
  <si>
    <t>Agropecuario-silvícola </t>
  </si>
  <si>
    <t>Pesca</t>
  </si>
  <si>
    <t>Minería</t>
  </si>
  <si>
    <t>Industria manufacturera </t>
  </si>
  <si>
    <t>Electricidad, gas, agua y gestión de desechos</t>
  </si>
  <si>
    <t>Construcción </t>
  </si>
  <si>
    <t>Comercio, restaurantes y hoteles </t>
  </si>
  <si>
    <t>Transporte, información y comunicaciones</t>
  </si>
  <si>
    <t>Servicios financieros y empresariales</t>
  </si>
  <si>
    <t>Servicios de vivienda e inmobiliarios</t>
  </si>
  <si>
    <t>Servicios personales</t>
  </si>
  <si>
    <t>Administración pública </t>
  </si>
  <si>
    <t>Producto interno bruto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</si>
</sst>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0000"/>
    <numFmt numFmtId="186" formatCode="_-* #,##0_-;\-* #,##0_-;_-* &quot;-&quot;??_-;_-@_-"/>
    <numFmt numFmtId="187" formatCode="[$-10C0A]#,###,##0"/>
    <numFmt numFmtId="188" formatCode="[$-10C0A]#,###,##0.0"/>
    <numFmt numFmtId="189" formatCode="[$-10C0A]#,###,##0.00"/>
    <numFmt numFmtId="190" formatCode="[$-10409]#,##0;\-#,##0"/>
    <numFmt numFmtId="191" formatCode="_-* #,##0\ _€_-;\-* #,##0\ _€_-;_-* &quot;-&quot;??\ _€_-;_-@_-"/>
    <numFmt numFmtId="192" formatCode="_ * #,##0.0_ ;_ * \-#,##0.0_ ;_ * &quot;-&quot;_ ;_ @_ "/>
    <numFmt numFmtId="193" formatCode="_-* #,##0.0\ _€_-;\-* #,##0.0\ _€_-;_-* &quot;-&quot;??\ _€_-;_-@_-"/>
    <numFmt numFmtId="194" formatCode="_ * #,##0.0_ ;_ * \-#,##0.0_ ;_ * &quot;-&quot;?_ ;_ @_ "/>
    <numFmt numFmtId="195" formatCode="[$-10C0A]#,##0.0;\-#,##0.0"/>
    <numFmt numFmtId="196" formatCode="_ * #,##0.00_ ;_ * \-#,##0.00_ ;_ * &quot;-&quot;_ ;_ @_ "/>
    <numFmt numFmtId="197" formatCode="_ * #,##0.000_ ;_ * \-#,##0.000_ ;_ * &quot;-&quot;_ ;_ @_ "/>
    <numFmt numFmtId="198" formatCode="_(* #,##0_);_(* \(#,##0\);_(* &quot;-&quot;_);_(@_)"/>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10C0A]#,##0;\-#,##0"/>
    <numFmt numFmtId="204" formatCode="[$-10C0A]#,##0.0"/>
    <numFmt numFmtId="205" formatCode="[$-10C0A]#,##0"/>
    <numFmt numFmtId="206" formatCode="_-* #,##0.0\ _€_-;\-* #,##0.0\ _€_-;_-* &quot;-&quot;\ _€_-;_-@_-"/>
  </numFmts>
  <fonts count="126">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sz val="10"/>
      <color indexed="8"/>
      <name val="Arial"/>
      <family val="2"/>
    </font>
    <font>
      <b/>
      <sz val="11"/>
      <color indexed="8"/>
      <name val="Calibri"/>
      <family val="2"/>
    </font>
    <font>
      <vertAlign val="subscript"/>
      <sz val="11"/>
      <color indexed="8"/>
      <name val="Calibri"/>
      <family val="2"/>
    </font>
    <font>
      <b/>
      <vertAlign val="sub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0"/>
      <color indexed="8"/>
      <name val="Calibri"/>
      <family val="2"/>
    </font>
    <font>
      <sz val="10"/>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sz val="16"/>
      <name val="Calibri"/>
      <family val="2"/>
    </font>
    <font>
      <b/>
      <sz val="16"/>
      <name val="Calibri"/>
      <family val="2"/>
    </font>
    <font>
      <sz val="14"/>
      <name val="Calibri"/>
      <family val="2"/>
    </font>
    <font>
      <sz val="14"/>
      <color indexed="8"/>
      <name val="Calibri"/>
      <family val="2"/>
    </font>
    <font>
      <b/>
      <sz val="14"/>
      <name val="Calibri"/>
      <family val="2"/>
    </font>
    <font>
      <b/>
      <sz val="14"/>
      <color indexed="8"/>
      <name val="Calibri"/>
      <family val="2"/>
    </font>
    <font>
      <b/>
      <sz val="11"/>
      <color indexed="8"/>
      <name val="Arial"/>
      <family val="2"/>
    </font>
    <font>
      <sz val="11"/>
      <color indexed="8"/>
      <name val="Arial"/>
      <family val="2"/>
    </font>
    <font>
      <b/>
      <u val="single"/>
      <sz val="11"/>
      <color indexed="8"/>
      <name val="Calibri"/>
      <family val="2"/>
    </font>
    <font>
      <b/>
      <sz val="11"/>
      <color indexed="8"/>
      <name val="Verdana"/>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sz val="10"/>
      <color theme="1"/>
      <name val="Arial"/>
      <family val="2"/>
    </font>
    <font>
      <sz val="14"/>
      <color theme="1"/>
      <name val="Calibri"/>
      <family val="2"/>
    </font>
    <font>
      <b/>
      <sz val="14"/>
      <color theme="1"/>
      <name val="Calibri"/>
      <family val="2"/>
    </font>
    <font>
      <b/>
      <sz val="11"/>
      <color theme="1"/>
      <name val="Arial"/>
      <family val="2"/>
    </font>
    <font>
      <sz val="11"/>
      <color theme="1"/>
      <name val="Arial"/>
      <family val="2"/>
    </font>
    <font>
      <b/>
      <u val="single"/>
      <sz val="11"/>
      <color rgb="FF000000"/>
      <name val="Calibri"/>
      <family val="2"/>
    </font>
    <font>
      <b/>
      <sz val="11"/>
      <color rgb="FF000000"/>
      <name val="Calibri"/>
      <family val="2"/>
    </font>
    <font>
      <sz val="11"/>
      <color rgb="FF000000"/>
      <name val="Calibri"/>
      <family val="2"/>
    </font>
    <font>
      <b/>
      <sz val="11"/>
      <color theme="1"/>
      <name val="Verdan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
      <left/>
      <right style="thin"/>
      <top>
        <color indexed="63"/>
      </top>
      <bottom>
        <color indexed="63"/>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8" fillId="2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7" applyNumberFormat="0" applyFill="0" applyAlignment="0" applyProtection="0"/>
    <xf numFmtId="0" fontId="82" fillId="0" borderId="8" applyNumberFormat="0" applyFill="0" applyAlignment="0" applyProtection="0"/>
    <xf numFmtId="0" fontId="93" fillId="0" borderId="9" applyNumberFormat="0" applyFill="0" applyAlignment="0" applyProtection="0"/>
  </cellStyleXfs>
  <cellXfs count="460">
    <xf numFmtId="0" fontId="0" fillId="0" borderId="0" xfId="0" applyFont="1" applyAlignment="1">
      <alignment/>
    </xf>
    <xf numFmtId="0" fontId="94" fillId="33" borderId="0" xfId="0" applyFont="1" applyFill="1" applyAlignment="1">
      <alignment vertical="center"/>
    </xf>
    <xf numFmtId="0" fontId="95" fillId="33" borderId="0" xfId="0" applyFont="1" applyFill="1" applyAlignment="1">
      <alignment vertical="center"/>
    </xf>
    <xf numFmtId="0" fontId="95" fillId="33" borderId="0" xfId="0" applyFont="1" applyFill="1" applyAlignment="1">
      <alignment horizontal="justify" vertical="center" wrapText="1"/>
    </xf>
    <xf numFmtId="0" fontId="94" fillId="33" borderId="10" xfId="0" applyFont="1" applyFill="1" applyBorder="1" applyAlignment="1">
      <alignment horizontal="center" vertical="center"/>
    </xf>
    <xf numFmtId="3" fontId="95" fillId="33" borderId="10" xfId="0" applyNumberFormat="1" applyFont="1" applyFill="1" applyBorder="1" applyAlignment="1">
      <alignment vertical="center"/>
    </xf>
    <xf numFmtId="180" fontId="95" fillId="33" borderId="10" xfId="62" applyNumberFormat="1" applyFont="1" applyFill="1" applyBorder="1" applyAlignment="1">
      <alignment vertical="center"/>
    </xf>
    <xf numFmtId="0" fontId="5" fillId="33" borderId="0" xfId="0" applyFont="1" applyFill="1" applyAlignment="1">
      <alignment horizontal="left" vertical="center"/>
    </xf>
    <xf numFmtId="0" fontId="96" fillId="33" borderId="0" xfId="0" applyFont="1" applyFill="1" applyAlignment="1">
      <alignment vertical="center"/>
    </xf>
    <xf numFmtId="0" fontId="97" fillId="33" borderId="0" xfId="0" applyFont="1" applyFill="1" applyAlignment="1">
      <alignment vertical="center"/>
    </xf>
    <xf numFmtId="0" fontId="40" fillId="33" borderId="0" xfId="0" applyFont="1" applyFill="1" applyAlignment="1">
      <alignment vertical="center"/>
    </xf>
    <xf numFmtId="0" fontId="96" fillId="33" borderId="10" xfId="0" applyFont="1" applyFill="1" applyBorder="1" applyAlignment="1">
      <alignment horizontal="center" vertical="center" wrapText="1"/>
    </xf>
    <xf numFmtId="183" fontId="41" fillId="33" borderId="11" xfId="62" applyNumberFormat="1" applyFont="1" applyFill="1" applyBorder="1" applyAlignment="1">
      <alignment horizontal="center" vertical="center"/>
    </xf>
    <xf numFmtId="0" fontId="41" fillId="33" borderId="12" xfId="0" applyFont="1" applyFill="1" applyBorder="1" applyAlignment="1">
      <alignment horizontal="center" vertical="center"/>
    </xf>
    <xf numFmtId="183" fontId="41" fillId="33" borderId="13" xfId="62" applyNumberFormat="1" applyFont="1" applyFill="1" applyBorder="1" applyAlignment="1">
      <alignment horizontal="center" vertical="center"/>
    </xf>
    <xf numFmtId="0" fontId="41" fillId="33" borderId="14" xfId="0" applyFont="1" applyFill="1" applyBorder="1" applyAlignment="1">
      <alignment horizontal="center" vertical="center"/>
    </xf>
    <xf numFmtId="0" fontId="42" fillId="33" borderId="0" xfId="0" applyFont="1" applyFill="1" applyAlignment="1">
      <alignment horizontal="left" vertical="center"/>
    </xf>
    <xf numFmtId="3" fontId="41" fillId="33" borderId="0" xfId="0" applyNumberFormat="1" applyFont="1" applyFill="1" applyAlignment="1">
      <alignment vertical="center"/>
    </xf>
    <xf numFmtId="0" fontId="41" fillId="33" borderId="0" xfId="0" applyFont="1" applyFill="1" applyAlignment="1">
      <alignment vertical="center"/>
    </xf>
    <xf numFmtId="0" fontId="98" fillId="33" borderId="0" xfId="0" applyFont="1" applyFill="1" applyAlignment="1">
      <alignment vertical="center"/>
    </xf>
    <xf numFmtId="0" fontId="41" fillId="33" borderId="10" xfId="0" applyFont="1" applyFill="1" applyBorder="1" applyAlignment="1">
      <alignment horizontal="center" vertical="center"/>
    </xf>
    <xf numFmtId="3" fontId="41" fillId="33" borderId="10" xfId="0" applyNumberFormat="1" applyFont="1" applyFill="1" applyBorder="1" applyAlignment="1">
      <alignment horizontal="right" vertical="center"/>
    </xf>
    <xf numFmtId="0" fontId="41" fillId="33" borderId="10" xfId="0" applyFont="1" applyFill="1" applyBorder="1" applyAlignment="1">
      <alignment horizontal="right" vertical="center"/>
    </xf>
    <xf numFmtId="0" fontId="40" fillId="33" borderId="10" xfId="0" applyFont="1" applyFill="1" applyBorder="1" applyAlignment="1">
      <alignment vertical="center"/>
    </xf>
    <xf numFmtId="0" fontId="40" fillId="33" borderId="10" xfId="0" applyFont="1" applyFill="1" applyBorder="1" applyAlignment="1">
      <alignment horizontal="center" vertical="center"/>
    </xf>
    <xf numFmtId="3" fontId="40" fillId="33" borderId="10" xfId="0" applyNumberFormat="1" applyFont="1" applyFill="1" applyBorder="1" applyAlignment="1">
      <alignment horizontal="center" vertical="center"/>
    </xf>
    <xf numFmtId="0" fontId="5" fillId="33" borderId="0" xfId="0" applyFont="1" applyFill="1" applyAlignment="1">
      <alignment vertical="center"/>
    </xf>
    <xf numFmtId="0" fontId="94" fillId="33" borderId="10" xfId="0" applyFont="1" applyFill="1" applyBorder="1" applyAlignment="1">
      <alignment horizontal="center" vertical="center" wrapText="1"/>
    </xf>
    <xf numFmtId="0" fontId="93" fillId="33" borderId="0" xfId="0" applyFont="1" applyFill="1" applyAlignment="1">
      <alignment/>
    </xf>
    <xf numFmtId="0" fontId="95" fillId="33" borderId="10" xfId="0" applyFont="1" applyFill="1" applyBorder="1" applyAlignment="1">
      <alignment vertical="center"/>
    </xf>
    <xf numFmtId="180" fontId="95" fillId="33" borderId="10" xfId="0" applyNumberFormat="1" applyFont="1" applyFill="1" applyBorder="1" applyAlignment="1">
      <alignment vertical="center"/>
    </xf>
    <xf numFmtId="181" fontId="95" fillId="33" borderId="10" xfId="0" applyNumberFormat="1" applyFont="1" applyFill="1" applyBorder="1" applyAlignment="1">
      <alignment vertical="center"/>
    </xf>
    <xf numFmtId="180" fontId="95" fillId="33" borderId="10" xfId="0" applyNumberFormat="1" applyFont="1" applyFill="1" applyBorder="1" applyAlignment="1">
      <alignment horizontal="right" vertical="center"/>
    </xf>
    <xf numFmtId="180" fontId="94" fillId="33" borderId="10" xfId="0" applyNumberFormat="1" applyFont="1" applyFill="1" applyBorder="1" applyAlignment="1">
      <alignment horizontal="center" vertical="center"/>
    </xf>
    <xf numFmtId="181" fontId="94" fillId="33" borderId="10" xfId="0" applyNumberFormat="1" applyFont="1" applyFill="1" applyBorder="1" applyAlignment="1">
      <alignment horizontal="center" vertical="center"/>
    </xf>
    <xf numFmtId="0" fontId="94" fillId="33" borderId="0" xfId="0" applyFont="1" applyFill="1" applyBorder="1" applyAlignment="1">
      <alignment horizontal="left" vertical="center" wrapText="1"/>
    </xf>
    <xf numFmtId="0" fontId="95" fillId="33" borderId="0" xfId="0" applyFont="1" applyFill="1" applyAlignment="1">
      <alignment vertical="center" wrapText="1"/>
    </xf>
    <xf numFmtId="0" fontId="94" fillId="33" borderId="0" xfId="0" applyFont="1" applyFill="1" applyAlignment="1">
      <alignment vertical="center" wrapText="1"/>
    </xf>
    <xf numFmtId="0" fontId="95" fillId="33" borderId="0" xfId="0" applyFont="1" applyFill="1" applyAlignment="1">
      <alignment horizontal="justify" vertical="center"/>
    </xf>
    <xf numFmtId="0" fontId="6" fillId="33" borderId="0" xfId="0" applyFont="1" applyFill="1" applyAlignment="1">
      <alignment vertical="center" wrapText="1"/>
    </xf>
    <xf numFmtId="0" fontId="94" fillId="33" borderId="0" xfId="0" applyFont="1" applyFill="1" applyBorder="1" applyAlignment="1">
      <alignment vertical="center" wrapText="1"/>
    </xf>
    <xf numFmtId="0" fontId="99" fillId="33" borderId="0" xfId="0" applyFont="1" applyFill="1" applyAlignment="1">
      <alignment vertical="center"/>
    </xf>
    <xf numFmtId="0" fontId="100" fillId="33" borderId="0" xfId="0" applyFont="1" applyFill="1" applyAlignment="1">
      <alignment vertical="center"/>
    </xf>
    <xf numFmtId="0" fontId="100" fillId="33" borderId="0" xfId="0" applyFont="1" applyFill="1" applyAlignment="1">
      <alignment horizontal="justify" vertical="center" wrapText="1"/>
    </xf>
    <xf numFmtId="0" fontId="99" fillId="33" borderId="0" xfId="0" applyFont="1" applyFill="1" applyAlignment="1">
      <alignment horizontal="left" vertical="center"/>
    </xf>
    <xf numFmtId="0" fontId="99" fillId="33" borderId="10" xfId="0" applyFont="1" applyFill="1" applyBorder="1" applyAlignment="1">
      <alignment horizontal="center" vertical="center" wrapText="1"/>
    </xf>
    <xf numFmtId="0" fontId="100" fillId="33" borderId="10" xfId="0" applyFont="1" applyFill="1" applyBorder="1" applyAlignment="1">
      <alignment vertical="center"/>
    </xf>
    <xf numFmtId="181" fontId="100" fillId="33" borderId="10" xfId="0" applyNumberFormat="1" applyFont="1" applyFill="1" applyBorder="1" applyAlignment="1">
      <alignment vertical="center"/>
    </xf>
    <xf numFmtId="180" fontId="100" fillId="33" borderId="10" xfId="0" applyNumberFormat="1" applyFont="1" applyFill="1" applyBorder="1" applyAlignment="1">
      <alignment vertical="center"/>
    </xf>
    <xf numFmtId="0" fontId="99" fillId="33" borderId="10" xfId="0" applyFont="1" applyFill="1" applyBorder="1" applyAlignment="1">
      <alignment horizontal="center" vertical="center"/>
    </xf>
    <xf numFmtId="180" fontId="100" fillId="33" borderId="10" xfId="62" applyNumberFormat="1" applyFont="1" applyFill="1" applyBorder="1" applyAlignment="1">
      <alignment vertical="center"/>
    </xf>
    <xf numFmtId="0" fontId="46" fillId="33" borderId="0" xfId="0" applyFont="1" applyFill="1" applyAlignment="1">
      <alignment horizontal="left" vertical="center"/>
    </xf>
    <xf numFmtId="0" fontId="100" fillId="33" borderId="0" xfId="0" applyFont="1" applyFill="1" applyAlignment="1">
      <alignment horizontal="center" vertical="center" wrapText="1"/>
    </xf>
    <xf numFmtId="0" fontId="99" fillId="33" borderId="10" xfId="0" applyFont="1" applyFill="1" applyBorder="1" applyAlignment="1">
      <alignment vertical="center"/>
    </xf>
    <xf numFmtId="0" fontId="94" fillId="33" borderId="0" xfId="0" applyFont="1" applyFill="1" applyAlignment="1">
      <alignment horizontal="center" vertical="center" wrapText="1"/>
    </xf>
    <xf numFmtId="0" fontId="94" fillId="33" borderId="0" xfId="0" applyFont="1" applyFill="1" applyAlignment="1">
      <alignment horizontal="left" vertical="center" wrapText="1"/>
    </xf>
    <xf numFmtId="0" fontId="101" fillId="33" borderId="0" xfId="0" applyFont="1" applyFill="1" applyAlignment="1">
      <alignment vertical="center" wrapText="1"/>
    </xf>
    <xf numFmtId="0" fontId="101" fillId="33" borderId="0" xfId="0" applyFont="1" applyFill="1" applyAlignment="1">
      <alignment wrapText="1"/>
    </xf>
    <xf numFmtId="0" fontId="102" fillId="33" borderId="0" xfId="0" applyFont="1" applyFill="1" applyAlignment="1">
      <alignment wrapText="1"/>
    </xf>
    <xf numFmtId="0" fontId="102" fillId="33" borderId="0" xfId="0" applyFont="1" applyFill="1" applyAlignment="1">
      <alignment vertical="center" wrapText="1"/>
    </xf>
    <xf numFmtId="0" fontId="103" fillId="33" borderId="0" xfId="0" applyFont="1" applyFill="1" applyAlignment="1">
      <alignment/>
    </xf>
    <xf numFmtId="0" fontId="104" fillId="33" borderId="0" xfId="0" applyFont="1" applyFill="1" applyAlignment="1">
      <alignment/>
    </xf>
    <xf numFmtId="0" fontId="0" fillId="33" borderId="0" xfId="0" applyFill="1" applyAlignment="1">
      <alignment/>
    </xf>
    <xf numFmtId="0" fontId="105" fillId="33" borderId="0" xfId="0" applyFont="1" applyFill="1" applyAlignment="1">
      <alignment horizontal="center"/>
    </xf>
    <xf numFmtId="17" fontId="105" fillId="33" borderId="0" xfId="0" applyNumberFormat="1" applyFont="1" applyFill="1" applyAlignment="1" quotePrefix="1">
      <alignment horizontal="center"/>
    </xf>
    <xf numFmtId="0" fontId="106" fillId="33" borderId="0" xfId="0" applyFont="1" applyFill="1" applyAlignment="1">
      <alignment horizontal="left" indent="15"/>
    </xf>
    <xf numFmtId="0" fontId="107" fillId="33" borderId="0" xfId="0" applyFont="1" applyFill="1" applyAlignment="1">
      <alignment horizontal="center"/>
    </xf>
    <xf numFmtId="0" fontId="108" fillId="33" borderId="0" xfId="0" applyFont="1" applyFill="1" applyAlignment="1">
      <alignment/>
    </xf>
    <xf numFmtId="0" fontId="103" fillId="33" borderId="0" xfId="0" applyFont="1" applyFill="1" applyAlignment="1" quotePrefix="1">
      <alignment/>
    </xf>
    <xf numFmtId="0" fontId="0" fillId="33" borderId="0" xfId="0" applyFill="1" applyBorder="1" applyAlignment="1">
      <alignment/>
    </xf>
    <xf numFmtId="0" fontId="10" fillId="33" borderId="15" xfId="60" applyFont="1" applyFill="1" applyBorder="1" applyAlignment="1" applyProtection="1">
      <alignment horizontal="left" vertical="center"/>
      <protection/>
    </xf>
    <xf numFmtId="0" fontId="10" fillId="33" borderId="16"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9"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105" fillId="33" borderId="0" xfId="0" applyFont="1" applyFill="1" applyBorder="1" applyAlignment="1">
      <alignment horizontal="center"/>
    </xf>
    <xf numFmtId="0" fontId="104" fillId="33" borderId="0" xfId="0" applyFont="1" applyFill="1" applyBorder="1" applyAlignment="1">
      <alignment vertical="top" wrapText="1"/>
    </xf>
    <xf numFmtId="0" fontId="10" fillId="33" borderId="0" xfId="0" applyFont="1" applyFill="1" applyBorder="1" applyAlignment="1">
      <alignment vertical="center"/>
    </xf>
    <xf numFmtId="0" fontId="104" fillId="33" borderId="0" xfId="0" applyFont="1" applyFill="1" applyBorder="1" applyAlignment="1">
      <alignment horizontal="center" vertical="top" wrapText="1"/>
    </xf>
    <xf numFmtId="0" fontId="110" fillId="33" borderId="0" xfId="0" applyFont="1" applyFill="1" applyBorder="1" applyAlignment="1">
      <alignment/>
    </xf>
    <xf numFmtId="0" fontId="111"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12"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103" fillId="33" borderId="0" xfId="0" applyFont="1" applyFill="1" applyBorder="1" applyAlignment="1">
      <alignment/>
    </xf>
    <xf numFmtId="0" fontId="104" fillId="33" borderId="0" xfId="0" applyFont="1" applyFill="1" applyBorder="1" applyAlignment="1">
      <alignment/>
    </xf>
    <xf numFmtId="0" fontId="111" fillId="33" borderId="0" xfId="0" applyFont="1" applyFill="1" applyBorder="1" applyAlignment="1">
      <alignment vertical="center"/>
    </xf>
    <xf numFmtId="49" fontId="84" fillId="33" borderId="18" xfId="46" applyNumberFormat="1" applyFill="1" applyBorder="1" applyAlignment="1" applyProtection="1">
      <alignment horizontal="center" vertical="center"/>
      <protection/>
    </xf>
    <xf numFmtId="49" fontId="84" fillId="33" borderId="20" xfId="46" applyNumberFormat="1" applyFill="1" applyBorder="1" applyAlignment="1" applyProtection="1">
      <alignment horizontal="center" vertical="center"/>
      <protection/>
    </xf>
    <xf numFmtId="49" fontId="84" fillId="33" borderId="10" xfId="46" applyNumberFormat="1" applyFill="1" applyBorder="1" applyAlignment="1" applyProtection="1">
      <alignment horizontal="center" vertical="center"/>
      <protection/>
    </xf>
    <xf numFmtId="49" fontId="95" fillId="33" borderId="0" xfId="0" applyNumberFormat="1" applyFont="1" applyFill="1" applyAlignment="1">
      <alignment vertical="center"/>
    </xf>
    <xf numFmtId="49" fontId="100" fillId="33" borderId="0" xfId="0" applyNumberFormat="1" applyFont="1" applyFill="1" applyAlignment="1">
      <alignment vertical="center"/>
    </xf>
    <xf numFmtId="49" fontId="97" fillId="33" borderId="0" xfId="0" applyNumberFormat="1" applyFont="1" applyFill="1" applyAlignment="1">
      <alignment vertical="center"/>
    </xf>
    <xf numFmtId="0" fontId="100" fillId="33" borderId="0" xfId="0" applyFont="1" applyFill="1" applyBorder="1" applyAlignment="1">
      <alignment vertical="center"/>
    </xf>
    <xf numFmtId="0" fontId="99" fillId="33" borderId="0" xfId="0" applyFont="1" applyFill="1" applyBorder="1" applyAlignment="1">
      <alignment horizontal="center" vertical="center" wrapText="1"/>
    </xf>
    <xf numFmtId="181" fontId="100" fillId="33" borderId="0" xfId="0" applyNumberFormat="1" applyFont="1" applyFill="1" applyBorder="1" applyAlignment="1">
      <alignment horizontal="right" vertical="center"/>
    </xf>
    <xf numFmtId="4" fontId="100" fillId="33" borderId="0" xfId="0" applyNumberFormat="1" applyFont="1" applyFill="1" applyBorder="1" applyAlignment="1">
      <alignment vertical="center"/>
    </xf>
    <xf numFmtId="180" fontId="100" fillId="33" borderId="0" xfId="62" applyNumberFormat="1" applyFont="1" applyFill="1" applyBorder="1" applyAlignment="1">
      <alignment vertical="center"/>
    </xf>
    <xf numFmtId="0" fontId="94" fillId="33" borderId="0" xfId="0" applyFont="1" applyFill="1" applyBorder="1" applyAlignment="1">
      <alignment horizontal="left" vertical="center" wrapText="1"/>
    </xf>
    <xf numFmtId="0" fontId="97" fillId="33" borderId="0" xfId="0" applyFont="1" applyFill="1" applyAlignment="1">
      <alignment horizontal="center" vertical="center" wrapText="1"/>
    </xf>
    <xf numFmtId="0" fontId="59" fillId="33" borderId="0" xfId="59" applyFont="1" applyFill="1">
      <alignment/>
      <protection/>
    </xf>
    <xf numFmtId="0" fontId="60" fillId="33" borderId="0" xfId="59" applyFont="1" applyFill="1">
      <alignment/>
      <protection/>
    </xf>
    <xf numFmtId="3" fontId="60" fillId="33" borderId="0" xfId="59" applyNumberFormat="1" applyFont="1" applyFill="1">
      <alignment/>
      <protection/>
    </xf>
    <xf numFmtId="0" fontId="59" fillId="33" borderId="0" xfId="59" applyFont="1" applyFill="1" applyBorder="1" applyAlignment="1">
      <alignment vertical="center" wrapText="1"/>
      <protection/>
    </xf>
    <xf numFmtId="0" fontId="59" fillId="33" borderId="0" xfId="59" applyFont="1" applyFill="1" applyBorder="1" applyAlignment="1">
      <alignment vertical="center"/>
      <protection/>
    </xf>
    <xf numFmtId="0" fontId="59" fillId="33" borderId="10" xfId="59" applyFont="1" applyFill="1" applyBorder="1" applyAlignment="1">
      <alignment horizontal="center" vertical="center"/>
      <protection/>
    </xf>
    <xf numFmtId="0" fontId="59" fillId="33" borderId="13" xfId="59" applyFont="1" applyFill="1" applyBorder="1" applyAlignment="1">
      <alignment horizontal="center" vertical="center"/>
      <protection/>
    </xf>
    <xf numFmtId="0" fontId="59" fillId="33" borderId="14" xfId="59" applyFont="1" applyFill="1" applyBorder="1" applyAlignment="1">
      <alignment horizontal="center" vertical="center"/>
      <protection/>
    </xf>
    <xf numFmtId="0" fontId="59" fillId="33" borderId="21" xfId="59" applyFont="1" applyFill="1" applyBorder="1" applyAlignment="1">
      <alignment horizontal="center" vertical="center"/>
      <protection/>
    </xf>
    <xf numFmtId="0" fontId="60" fillId="33" borderId="10" xfId="59" applyFont="1" applyFill="1" applyBorder="1" applyAlignment="1">
      <alignment vertical="center"/>
      <protection/>
    </xf>
    <xf numFmtId="3" fontId="60" fillId="33" borderId="10" xfId="59" applyNumberFormat="1" applyFont="1" applyFill="1" applyBorder="1" applyAlignment="1">
      <alignment horizontal="right" vertical="center"/>
      <protection/>
    </xf>
    <xf numFmtId="180" fontId="60" fillId="33" borderId="10" xfId="63" applyNumberFormat="1" applyFont="1" applyFill="1" applyBorder="1" applyAlignment="1">
      <alignment horizontal="right" vertical="center"/>
    </xf>
    <xf numFmtId="180" fontId="60" fillId="33" borderId="10" xfId="63" applyNumberFormat="1" applyFont="1" applyFill="1" applyBorder="1" applyAlignment="1">
      <alignment horizontal="center" vertical="center"/>
    </xf>
    <xf numFmtId="3" fontId="59" fillId="33" borderId="10" xfId="59" applyNumberFormat="1" applyFont="1" applyFill="1" applyBorder="1" applyAlignment="1">
      <alignment horizontal="center" vertical="center"/>
      <protection/>
    </xf>
    <xf numFmtId="180" fontId="59" fillId="33" borderId="10" xfId="63" applyNumberFormat="1" applyFont="1" applyFill="1" applyBorder="1" applyAlignment="1">
      <alignment horizontal="center" vertical="center"/>
    </xf>
    <xf numFmtId="0" fontId="61" fillId="33" borderId="0" xfId="59" applyFont="1" applyFill="1" applyBorder="1" applyAlignment="1">
      <alignment horizontal="left" vertical="center"/>
      <protection/>
    </xf>
    <xf numFmtId="0" fontId="59" fillId="33" borderId="0" xfId="59" applyFont="1" applyFill="1" applyBorder="1" applyAlignment="1">
      <alignment horizontal="center" vertical="center"/>
      <protection/>
    </xf>
    <xf numFmtId="3" fontId="59" fillId="33" borderId="0" xfId="59" applyNumberFormat="1" applyFont="1" applyFill="1" applyBorder="1" applyAlignment="1">
      <alignment horizontal="center" vertical="center"/>
      <protection/>
    </xf>
    <xf numFmtId="180" fontId="59" fillId="33" borderId="0" xfId="63" applyNumberFormat="1" applyFont="1" applyFill="1" applyBorder="1" applyAlignment="1">
      <alignment horizontal="center" vertical="center"/>
    </xf>
    <xf numFmtId="0" fontId="59" fillId="33" borderId="0" xfId="59" applyFont="1" applyFill="1" applyBorder="1" applyAlignment="1">
      <alignment horizontal="left" vertical="center"/>
      <protection/>
    </xf>
    <xf numFmtId="0" fontId="59" fillId="33" borderId="22" xfId="59" applyFont="1" applyFill="1" applyBorder="1" applyAlignment="1">
      <alignment vertical="center" wrapText="1"/>
      <protection/>
    </xf>
    <xf numFmtId="0" fontId="59" fillId="33" borderId="23" xfId="59" applyFont="1" applyFill="1" applyBorder="1" applyAlignment="1">
      <alignment horizontal="center" vertical="center"/>
      <protection/>
    </xf>
    <xf numFmtId="16" fontId="59" fillId="33" borderId="0" xfId="59" applyNumberFormat="1" applyFont="1" applyFill="1" applyBorder="1" applyAlignment="1" quotePrefix="1">
      <alignment horizontal="center" vertical="center"/>
      <protection/>
    </xf>
    <xf numFmtId="16" fontId="59" fillId="33" borderId="21" xfId="59" applyNumberFormat="1" applyFont="1" applyFill="1" applyBorder="1" applyAlignment="1" quotePrefix="1">
      <alignment horizontal="center" vertical="center"/>
      <protection/>
    </xf>
    <xf numFmtId="0" fontId="59" fillId="33" borderId="22" xfId="59" applyFont="1" applyFill="1" applyBorder="1" applyAlignment="1">
      <alignment horizontal="center" vertical="center"/>
      <protection/>
    </xf>
    <xf numFmtId="1" fontId="59" fillId="33" borderId="21" xfId="59" applyNumberFormat="1" applyFont="1" applyFill="1" applyBorder="1" applyAlignment="1">
      <alignment horizontal="center" vertical="center"/>
      <protection/>
    </xf>
    <xf numFmtId="0" fontId="34" fillId="33" borderId="0" xfId="59" applyFont="1" applyFill="1">
      <alignment/>
      <protection/>
    </xf>
    <xf numFmtId="185" fontId="60" fillId="33" borderId="18" xfId="59" applyNumberFormat="1" applyFont="1" applyFill="1" applyBorder="1" applyAlignment="1" quotePrefix="1">
      <alignment horizontal="right" vertical="center"/>
      <protection/>
    </xf>
    <xf numFmtId="3" fontId="60" fillId="33" borderId="10" xfId="59" applyNumberFormat="1" applyFont="1" applyFill="1" applyBorder="1" applyAlignment="1">
      <alignment vertical="center"/>
      <protection/>
    </xf>
    <xf numFmtId="9" fontId="60" fillId="33" borderId="10" xfId="63" applyFont="1" applyFill="1" applyBorder="1" applyAlignment="1">
      <alignment horizontal="right" vertical="center"/>
    </xf>
    <xf numFmtId="9" fontId="60" fillId="33" borderId="10" xfId="62" applyFont="1" applyFill="1" applyBorder="1" applyAlignment="1">
      <alignment vertical="center"/>
    </xf>
    <xf numFmtId="9" fontId="60" fillId="33" borderId="10" xfId="63" applyFont="1" applyFill="1" applyBorder="1" applyAlignment="1" quotePrefix="1">
      <alignment horizontal="center" vertical="center"/>
    </xf>
    <xf numFmtId="9" fontId="60" fillId="33" borderId="10" xfId="63" applyFont="1" applyFill="1" applyBorder="1" applyAlignment="1">
      <alignment vertical="center"/>
    </xf>
    <xf numFmtId="0" fontId="60" fillId="33" borderId="18" xfId="59" applyFont="1" applyFill="1" applyBorder="1" applyAlignment="1" quotePrefix="1">
      <alignment horizontal="right" vertical="center"/>
      <protection/>
    </xf>
    <xf numFmtId="0" fontId="60" fillId="33" borderId="10" xfId="59" applyFont="1" applyFill="1" applyBorder="1" applyAlignment="1">
      <alignment horizontal="right" vertical="center"/>
      <protection/>
    </xf>
    <xf numFmtId="0" fontId="60" fillId="33" borderId="17" xfId="59" applyFont="1" applyFill="1" applyBorder="1" applyAlignment="1">
      <alignment horizontal="center" vertical="center"/>
      <protection/>
    </xf>
    <xf numFmtId="3" fontId="60" fillId="33" borderId="17" xfId="59" applyNumberFormat="1" applyFont="1" applyFill="1" applyBorder="1" applyAlignment="1">
      <alignment horizontal="center" vertical="center"/>
      <protection/>
    </xf>
    <xf numFmtId="3" fontId="59" fillId="33" borderId="17" xfId="59" applyNumberFormat="1" applyFont="1" applyFill="1" applyBorder="1" applyAlignment="1">
      <alignment horizontal="center" vertical="center"/>
      <protection/>
    </xf>
    <xf numFmtId="9" fontId="59" fillId="33" borderId="17" xfId="62" applyFont="1" applyFill="1" applyBorder="1" applyAlignment="1">
      <alignment horizontal="center" vertical="center"/>
    </xf>
    <xf numFmtId="9" fontId="59" fillId="33" borderId="17" xfId="63" applyFont="1" applyFill="1" applyBorder="1" applyAlignment="1">
      <alignment horizontal="center" vertical="center"/>
    </xf>
    <xf numFmtId="9" fontId="60" fillId="33" borderId="18" xfId="63" applyFont="1" applyFill="1" applyBorder="1" applyAlignment="1">
      <alignment horizontal="center" vertical="center"/>
    </xf>
    <xf numFmtId="0" fontId="61" fillId="33" borderId="0" xfId="59" applyFont="1" applyFill="1">
      <alignment/>
      <protection/>
    </xf>
    <xf numFmtId="3" fontId="95" fillId="33" borderId="23" xfId="0" applyNumberFormat="1" applyFont="1" applyFill="1" applyBorder="1" applyAlignment="1">
      <alignment horizontal="right" vertical="center"/>
    </xf>
    <xf numFmtId="180" fontId="95" fillId="33" borderId="23" xfId="62" applyNumberFormat="1" applyFont="1" applyFill="1" applyBorder="1" applyAlignment="1">
      <alignment horizontal="right" vertical="center"/>
    </xf>
    <xf numFmtId="3" fontId="95" fillId="33" borderId="24" xfId="0" applyNumberFormat="1" applyFont="1" applyFill="1" applyBorder="1" applyAlignment="1">
      <alignment horizontal="right" vertical="center"/>
    </xf>
    <xf numFmtId="180" fontId="95" fillId="33" borderId="24" xfId="62" applyNumberFormat="1" applyFont="1" applyFill="1" applyBorder="1" applyAlignment="1">
      <alignment horizontal="right" vertical="center"/>
    </xf>
    <xf numFmtId="3" fontId="94" fillId="33" borderId="24" xfId="0" applyNumberFormat="1" applyFont="1" applyFill="1" applyBorder="1" applyAlignment="1">
      <alignment horizontal="right" vertical="center"/>
    </xf>
    <xf numFmtId="180" fontId="94" fillId="33" borderId="24" xfId="62" applyNumberFormat="1" applyFont="1" applyFill="1" applyBorder="1" applyAlignment="1">
      <alignment horizontal="right" vertical="center"/>
    </xf>
    <xf numFmtId="3" fontId="95" fillId="33" borderId="21" xfId="0" applyNumberFormat="1" applyFont="1" applyFill="1" applyBorder="1" applyAlignment="1">
      <alignment horizontal="right" vertical="center"/>
    </xf>
    <xf numFmtId="180" fontId="95" fillId="33" borderId="21" xfId="62" applyNumberFormat="1" applyFont="1" applyFill="1" applyBorder="1" applyAlignment="1">
      <alignment horizontal="right" vertical="center"/>
    </xf>
    <xf numFmtId="0" fontId="113" fillId="33" borderId="0" xfId="0" applyFont="1" applyFill="1" applyBorder="1" applyAlignment="1">
      <alignment vertical="center"/>
    </xf>
    <xf numFmtId="0" fontId="114" fillId="33" borderId="0" xfId="0" applyFont="1" applyFill="1" applyBorder="1" applyAlignment="1">
      <alignment vertical="center"/>
    </xf>
    <xf numFmtId="0" fontId="115" fillId="33" borderId="0" xfId="0" applyFont="1" applyFill="1" applyBorder="1" applyAlignment="1">
      <alignment vertical="center"/>
    </xf>
    <xf numFmtId="0" fontId="94" fillId="33" borderId="10" xfId="0" applyFont="1" applyFill="1" applyBorder="1" applyAlignment="1">
      <alignment horizontal="center" vertical="center"/>
    </xf>
    <xf numFmtId="0" fontId="95" fillId="33" borderId="10" xfId="0" applyFont="1" applyFill="1" applyBorder="1" applyAlignment="1">
      <alignment horizontal="left" vertical="center" wrapText="1"/>
    </xf>
    <xf numFmtId="181" fontId="95"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4" fontId="95" fillId="33" borderId="10" xfId="0" applyNumberFormat="1" applyFont="1" applyFill="1" applyBorder="1" applyAlignment="1">
      <alignment vertical="center"/>
    </xf>
    <xf numFmtId="4" fontId="95" fillId="33" borderId="10" xfId="0" applyNumberFormat="1" applyFont="1" applyFill="1" applyBorder="1" applyAlignment="1">
      <alignment horizontal="right" vertical="center"/>
    </xf>
    <xf numFmtId="0" fontId="94" fillId="33" borderId="10" xfId="0" applyFont="1" applyFill="1" applyBorder="1" applyAlignment="1">
      <alignment vertical="center"/>
    </xf>
    <xf numFmtId="181" fontId="94" fillId="33" borderId="10" xfId="0" applyNumberFormat="1" applyFont="1" applyFill="1" applyBorder="1" applyAlignment="1">
      <alignment vertical="center"/>
    </xf>
    <xf numFmtId="181" fontId="94" fillId="33" borderId="10" xfId="0" applyNumberFormat="1" applyFont="1" applyFill="1" applyBorder="1" applyAlignment="1">
      <alignment horizontal="right" vertical="center"/>
    </xf>
    <xf numFmtId="186" fontId="95" fillId="33" borderId="10" xfId="49" applyNumberFormat="1" applyFont="1" applyFill="1" applyBorder="1" applyAlignment="1">
      <alignment vertical="center"/>
    </xf>
    <xf numFmtId="181" fontId="100" fillId="33" borderId="0" xfId="0" applyNumberFormat="1" applyFont="1" applyFill="1" applyAlignment="1">
      <alignment vertical="center"/>
    </xf>
    <xf numFmtId="181" fontId="100" fillId="33" borderId="0" xfId="0" applyNumberFormat="1" applyFont="1" applyFill="1" applyAlignment="1">
      <alignment horizontal="justify" vertical="center" wrapText="1"/>
    </xf>
    <xf numFmtId="0" fontId="65" fillId="0" borderId="10" xfId="0" applyFont="1" applyFill="1" applyBorder="1" applyAlignment="1">
      <alignment vertical="center"/>
    </xf>
    <xf numFmtId="0" fontId="66" fillId="33" borderId="0" xfId="0" applyFont="1" applyFill="1" applyAlignment="1">
      <alignment vertical="center"/>
    </xf>
    <xf numFmtId="0" fontId="65" fillId="33" borderId="0" xfId="0" applyFont="1" applyFill="1" applyAlignment="1">
      <alignment vertical="center"/>
    </xf>
    <xf numFmtId="0" fontId="65" fillId="33" borderId="10" xfId="0" applyFont="1" applyFill="1" applyBorder="1" applyAlignment="1">
      <alignment vertical="center"/>
    </xf>
    <xf numFmtId="0" fontId="65" fillId="33" borderId="10" xfId="0" applyFont="1" applyFill="1" applyBorder="1" applyAlignment="1">
      <alignment horizontal="left" vertical="center"/>
    </xf>
    <xf numFmtId="0" fontId="60" fillId="33" borderId="0" xfId="0" applyFont="1" applyFill="1" applyAlignment="1">
      <alignment/>
    </xf>
    <xf numFmtId="0" fontId="65" fillId="33" borderId="0" xfId="0" applyFont="1" applyFill="1" applyBorder="1" applyAlignment="1">
      <alignment vertical="center"/>
    </xf>
    <xf numFmtId="0" fontId="94" fillId="33" borderId="0" xfId="0" applyFont="1" applyFill="1" applyAlignment="1">
      <alignment horizontal="left" vertical="center" wrapText="1"/>
    </xf>
    <xf numFmtId="0" fontId="95" fillId="0" borderId="0" xfId="0" applyFont="1" applyAlignment="1">
      <alignment/>
    </xf>
    <xf numFmtId="0" fontId="4" fillId="0" borderId="11" xfId="0" applyFont="1" applyFill="1" applyBorder="1" applyAlignment="1" applyProtection="1">
      <alignment horizontal="center" vertical="top" wrapText="1" readingOrder="1"/>
      <protection locked="0"/>
    </xf>
    <xf numFmtId="0" fontId="4" fillId="0" borderId="10" xfId="0" applyFont="1" applyFill="1" applyBorder="1" applyAlignment="1" applyProtection="1">
      <alignment horizontal="center" vertical="top" wrapText="1" readingOrder="1"/>
      <protection locked="0"/>
    </xf>
    <xf numFmtId="0" fontId="3" fillId="0" borderId="25" xfId="0" applyFont="1" applyFill="1" applyBorder="1" applyAlignment="1" applyProtection="1">
      <alignment vertical="top" wrapText="1" readingOrder="1"/>
      <protection locked="0"/>
    </xf>
    <xf numFmtId="0" fontId="4" fillId="0" borderId="10" xfId="0" applyNumberFormat="1" applyFont="1" applyFill="1" applyBorder="1" applyAlignment="1" applyProtection="1">
      <alignment horizontal="center" vertical="top" wrapText="1" readingOrder="1"/>
      <protection locked="0"/>
    </xf>
    <xf numFmtId="0" fontId="4" fillId="0" borderId="25" xfId="0" applyFont="1" applyBorder="1" applyAlignment="1" applyProtection="1">
      <alignment horizontal="left" vertical="center" wrapText="1" readingOrder="1"/>
      <protection locked="0"/>
    </xf>
    <xf numFmtId="190" fontId="3" fillId="0" borderId="10" xfId="0" applyNumberFormat="1" applyFont="1" applyBorder="1" applyAlignment="1" applyProtection="1">
      <alignment horizontal="right" vertical="center" wrapText="1" readingOrder="1"/>
      <protection locked="0"/>
    </xf>
    <xf numFmtId="0" fontId="4" fillId="0" borderId="16" xfId="0" applyFont="1" applyFill="1" applyBorder="1" applyAlignment="1" applyProtection="1">
      <alignment vertical="top" wrapText="1" readingOrder="1"/>
      <protection locked="0"/>
    </xf>
    <xf numFmtId="190" fontId="4" fillId="0" borderId="10" xfId="0" applyNumberFormat="1" applyFont="1" applyFill="1" applyBorder="1" applyAlignment="1" applyProtection="1">
      <alignment horizontal="right" vertical="top" wrapText="1" readingOrder="1"/>
      <protection locked="0"/>
    </xf>
    <xf numFmtId="180" fontId="3" fillId="0" borderId="10" xfId="63" applyNumberFormat="1" applyFont="1" applyFill="1" applyBorder="1" applyAlignment="1" applyProtection="1">
      <alignment horizontal="right" vertical="top" wrapText="1" readingOrder="1"/>
      <protection locked="0"/>
    </xf>
    <xf numFmtId="3" fontId="97" fillId="33" borderId="0" xfId="0" applyNumberFormat="1" applyFont="1" applyFill="1" applyAlignment="1">
      <alignment vertical="center"/>
    </xf>
    <xf numFmtId="186" fontId="97" fillId="33" borderId="0" xfId="0" applyNumberFormat="1" applyFont="1" applyFill="1" applyAlignment="1">
      <alignment vertical="center"/>
    </xf>
    <xf numFmtId="180" fontId="97" fillId="33" borderId="0" xfId="0" applyNumberFormat="1" applyFont="1" applyFill="1" applyAlignment="1">
      <alignment vertical="center"/>
    </xf>
    <xf numFmtId="0" fontId="116" fillId="0" borderId="0" xfId="0" applyFont="1" applyBorder="1" applyAlignment="1">
      <alignment/>
    </xf>
    <xf numFmtId="191" fontId="0" fillId="0" borderId="0" xfId="52" applyNumberFormat="1" applyFont="1" applyAlignment="1">
      <alignment/>
    </xf>
    <xf numFmtId="3" fontId="100" fillId="33" borderId="10" xfId="0" applyNumberFormat="1" applyFont="1" applyFill="1" applyBorder="1" applyAlignment="1">
      <alignment vertical="center"/>
    </xf>
    <xf numFmtId="3" fontId="99" fillId="33" borderId="10" xfId="0" applyNumberFormat="1" applyFont="1" applyFill="1" applyBorder="1" applyAlignment="1">
      <alignment horizontal="right" vertical="center"/>
    </xf>
    <xf numFmtId="3" fontId="100" fillId="33" borderId="10" xfId="0" applyNumberFormat="1" applyFont="1" applyFill="1" applyBorder="1" applyAlignment="1">
      <alignment horizontal="right" vertical="center"/>
    </xf>
    <xf numFmtId="9" fontId="99" fillId="33" borderId="10" xfId="62" applyFont="1" applyFill="1" applyBorder="1" applyAlignment="1">
      <alignment horizontal="center" vertical="center" wrapText="1"/>
    </xf>
    <xf numFmtId="180" fontId="99" fillId="33" borderId="10" xfId="62" applyNumberFormat="1" applyFont="1" applyFill="1" applyBorder="1" applyAlignment="1">
      <alignment horizontal="center" vertical="center" wrapText="1"/>
    </xf>
    <xf numFmtId="180" fontId="99" fillId="33" borderId="0" xfId="62" applyNumberFormat="1" applyFont="1" applyFill="1" applyBorder="1" applyAlignment="1">
      <alignment horizontal="right" vertical="center"/>
    </xf>
    <xf numFmtId="3" fontId="17" fillId="0" borderId="0" xfId="0" applyNumberFormat="1" applyFont="1" applyBorder="1" applyAlignment="1">
      <alignment horizontal="right" vertical="center" wrapText="1"/>
    </xf>
    <xf numFmtId="0" fontId="40" fillId="33" borderId="10" xfId="0" applyFont="1" applyFill="1" applyBorder="1" applyAlignment="1">
      <alignment horizontal="center" vertical="center" wrapText="1"/>
    </xf>
    <xf numFmtId="0" fontId="95" fillId="33" borderId="0" xfId="0" applyFont="1" applyFill="1" applyBorder="1" applyAlignment="1">
      <alignment horizontal="center" vertical="center"/>
    </xf>
    <xf numFmtId="0" fontId="95" fillId="33" borderId="0" xfId="0" applyFont="1" applyFill="1" applyAlignment="1">
      <alignment/>
    </xf>
    <xf numFmtId="0" fontId="40" fillId="33" borderId="10" xfId="0" applyFont="1" applyFill="1" applyBorder="1" applyAlignment="1">
      <alignment horizontal="center" vertical="center" wrapText="1"/>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5" fillId="33" borderId="0" xfId="0" applyFont="1" applyFill="1" applyBorder="1" applyAlignment="1">
      <alignment horizontal="center" vertical="center"/>
    </xf>
    <xf numFmtId="0" fontId="99" fillId="0" borderId="10" xfId="0" applyFont="1" applyFill="1" applyBorder="1" applyAlignment="1">
      <alignment vertical="center"/>
    </xf>
    <xf numFmtId="181" fontId="67" fillId="33" borderId="10" xfId="49" applyNumberFormat="1" applyFont="1" applyFill="1" applyBorder="1" applyAlignment="1">
      <alignment horizontal="right" vertical="center"/>
    </xf>
    <xf numFmtId="180" fontId="117" fillId="33" borderId="10" xfId="62" applyNumberFormat="1" applyFont="1" applyFill="1" applyBorder="1" applyAlignment="1">
      <alignment vertical="center"/>
    </xf>
    <xf numFmtId="0" fontId="69" fillId="33" borderId="10" xfId="57" applyFont="1" applyFill="1" applyBorder="1" applyAlignment="1">
      <alignment horizontal="left" vertical="center"/>
      <protection/>
    </xf>
    <xf numFmtId="0" fontId="118" fillId="33" borderId="10" xfId="0" applyFont="1" applyFill="1" applyBorder="1" applyAlignment="1">
      <alignment horizontal="center" vertical="center" wrapText="1"/>
    </xf>
    <xf numFmtId="0" fontId="117" fillId="33" borderId="10" xfId="0" applyFont="1" applyFill="1" applyBorder="1" applyAlignment="1">
      <alignment vertical="center"/>
    </xf>
    <xf numFmtId="180" fontId="68" fillId="0" borderId="10" xfId="62" applyNumberFormat="1" applyFont="1" applyFill="1" applyBorder="1" applyAlignment="1" applyProtection="1">
      <alignment horizontal="right" vertical="top" wrapText="1" readingOrder="1"/>
      <protection locked="0"/>
    </xf>
    <xf numFmtId="181" fontId="117" fillId="33" borderId="10" xfId="0" applyNumberFormat="1" applyFont="1" applyFill="1" applyBorder="1" applyAlignment="1">
      <alignment vertical="center"/>
    </xf>
    <xf numFmtId="0" fontId="118" fillId="33" borderId="10" xfId="0" applyFont="1" applyFill="1" applyBorder="1" applyAlignment="1">
      <alignment vertical="center"/>
    </xf>
    <xf numFmtId="41" fontId="95" fillId="33" borderId="10" xfId="49" applyNumberFormat="1" applyFont="1" applyFill="1" applyBorder="1" applyAlignment="1">
      <alignment vertical="center"/>
    </xf>
    <xf numFmtId="0" fontId="100" fillId="33" borderId="0" xfId="0" applyFont="1" applyFill="1" applyAlignment="1">
      <alignment horizontal="justify" vertical="center" wrapText="1"/>
    </xf>
    <xf numFmtId="192" fontId="100" fillId="33" borderId="10" xfId="0" applyNumberFormat="1" applyFont="1" applyFill="1" applyBorder="1" applyAlignment="1">
      <alignment vertical="center"/>
    </xf>
    <xf numFmtId="192" fontId="99" fillId="33" borderId="10" xfId="0" applyNumberFormat="1" applyFont="1" applyFill="1" applyBorder="1" applyAlignment="1">
      <alignment vertical="center"/>
    </xf>
    <xf numFmtId="180" fontId="99" fillId="33" borderId="10" xfId="0" applyNumberFormat="1" applyFont="1" applyFill="1" applyBorder="1" applyAlignment="1">
      <alignment vertical="center"/>
    </xf>
    <xf numFmtId="0" fontId="40" fillId="33" borderId="10" xfId="0" applyFont="1" applyFill="1" applyBorder="1" applyAlignment="1">
      <alignment horizontal="center" vertical="center" wrapText="1"/>
    </xf>
    <xf numFmtId="0" fontId="101" fillId="33" borderId="0" xfId="0" applyFont="1" applyFill="1" applyAlignment="1">
      <alignment horizontal="center" wrapText="1"/>
    </xf>
    <xf numFmtId="0" fontId="101" fillId="33" borderId="0" xfId="0" applyFont="1" applyFill="1" applyAlignment="1">
      <alignment horizontal="center" vertical="center" wrapText="1"/>
    </xf>
    <xf numFmtId="3" fontId="94" fillId="33" borderId="10" xfId="0" applyNumberFormat="1" applyFont="1" applyFill="1" applyBorder="1" applyAlignment="1">
      <alignment horizontal="right" vertical="center"/>
    </xf>
    <xf numFmtId="180" fontId="94" fillId="33" borderId="10" xfId="62" applyNumberFormat="1" applyFont="1" applyFill="1" applyBorder="1" applyAlignment="1">
      <alignment horizontal="right" vertical="center"/>
    </xf>
    <xf numFmtId="0" fontId="95" fillId="33" borderId="23" xfId="0" applyFont="1" applyFill="1" applyBorder="1" applyAlignment="1">
      <alignment horizontal="left" vertical="center"/>
    </xf>
    <xf numFmtId="0" fontId="95" fillId="33" borderId="24" xfId="0" applyFont="1" applyFill="1" applyBorder="1" applyAlignment="1">
      <alignment horizontal="left" vertical="center"/>
    </xf>
    <xf numFmtId="0" fontId="94" fillId="33" borderId="24" xfId="0" applyFont="1" applyFill="1" applyBorder="1" applyAlignment="1">
      <alignment horizontal="left" vertical="center"/>
    </xf>
    <xf numFmtId="0" fontId="95" fillId="33" borderId="21" xfId="0" applyFont="1" applyFill="1" applyBorder="1" applyAlignment="1">
      <alignment horizontal="left" vertical="center"/>
    </xf>
    <xf numFmtId="16" fontId="94" fillId="33" borderId="0" xfId="0" applyNumberFormat="1" applyFont="1" applyFill="1" applyAlignment="1">
      <alignment vertical="center"/>
    </xf>
    <xf numFmtId="169" fontId="95" fillId="33" borderId="10" xfId="50" applyFont="1" applyFill="1" applyBorder="1" applyAlignment="1">
      <alignment vertical="center"/>
    </xf>
    <xf numFmtId="169" fontId="94" fillId="33" borderId="10" xfId="50" applyFont="1" applyFill="1" applyBorder="1" applyAlignment="1">
      <alignment vertical="center"/>
    </xf>
    <xf numFmtId="180" fontId="94" fillId="33" borderId="10" xfId="62" applyNumberFormat="1" applyFont="1" applyFill="1" applyBorder="1" applyAlignment="1">
      <alignment vertical="center"/>
    </xf>
    <xf numFmtId="3" fontId="99" fillId="0" borderId="10" xfId="0" applyNumberFormat="1" applyFont="1" applyBorder="1" applyAlignment="1">
      <alignment/>
    </xf>
    <xf numFmtId="3" fontId="100" fillId="0" borderId="10" xfId="0" applyNumberFormat="1" applyFont="1" applyBorder="1" applyAlignment="1">
      <alignment/>
    </xf>
    <xf numFmtId="0" fontId="116" fillId="0" borderId="0" xfId="0" applyFont="1" applyFill="1" applyBorder="1" applyAlignment="1">
      <alignment/>
    </xf>
    <xf numFmtId="0" fontId="67" fillId="33" borderId="10" xfId="51" applyNumberFormat="1" applyFont="1" applyFill="1" applyBorder="1" applyAlignment="1">
      <alignment horizontal="left" vertical="center"/>
    </xf>
    <xf numFmtId="195" fontId="67" fillId="33" borderId="10" xfId="49" applyNumberFormat="1" applyFont="1" applyFill="1" applyBorder="1" applyAlignment="1">
      <alignment vertical="center"/>
    </xf>
    <xf numFmtId="195" fontId="69" fillId="33" borderId="10" xfId="49" applyNumberFormat="1" applyFont="1" applyFill="1" applyBorder="1" applyAlignment="1">
      <alignment horizontal="right" vertical="center"/>
    </xf>
    <xf numFmtId="195" fontId="67" fillId="33" borderId="10" xfId="49" applyNumberFormat="1" applyFont="1" applyFill="1" applyBorder="1" applyAlignment="1">
      <alignment horizontal="right" vertical="center"/>
    </xf>
    <xf numFmtId="0" fontId="100" fillId="33" borderId="0" xfId="0" applyFont="1" applyFill="1" applyBorder="1" applyAlignment="1">
      <alignment horizontal="justify" vertical="center" wrapText="1"/>
    </xf>
    <xf numFmtId="41" fontId="100" fillId="33" borderId="10" xfId="0" applyNumberFormat="1" applyFont="1" applyFill="1" applyBorder="1" applyAlignment="1">
      <alignment vertical="center"/>
    </xf>
    <xf numFmtId="171" fontId="100" fillId="33" borderId="10" xfId="0" applyNumberFormat="1" applyFont="1" applyFill="1" applyBorder="1" applyAlignment="1">
      <alignment vertical="center"/>
    </xf>
    <xf numFmtId="171" fontId="99" fillId="33" borderId="10" xfId="0" applyNumberFormat="1" applyFont="1" applyFill="1" applyBorder="1" applyAlignment="1">
      <alignment vertical="center"/>
    </xf>
    <xf numFmtId="0" fontId="99" fillId="33" borderId="10" xfId="0" applyFont="1" applyFill="1" applyBorder="1" applyAlignment="1">
      <alignment horizontal="right" vertical="center" wrapText="1"/>
    </xf>
    <xf numFmtId="3" fontId="99" fillId="0" borderId="10" xfId="52" applyNumberFormat="1" applyFont="1" applyBorder="1" applyAlignment="1">
      <alignment horizontal="right"/>
    </xf>
    <xf numFmtId="3" fontId="99" fillId="33" borderId="10" xfId="62" applyNumberFormat="1" applyFont="1" applyFill="1" applyBorder="1" applyAlignment="1">
      <alignment horizontal="right" vertical="center"/>
    </xf>
    <xf numFmtId="3" fontId="100" fillId="0" borderId="10" xfId="52" applyNumberFormat="1" applyFont="1" applyFill="1" applyBorder="1" applyAlignment="1">
      <alignment horizontal="right"/>
    </xf>
    <xf numFmtId="3" fontId="100" fillId="33" borderId="10" xfId="62" applyNumberFormat="1" applyFont="1" applyFill="1" applyBorder="1" applyAlignment="1">
      <alignment horizontal="right" vertical="center"/>
    </xf>
    <xf numFmtId="3" fontId="100" fillId="0" borderId="10" xfId="52" applyNumberFormat="1" applyFont="1" applyBorder="1" applyAlignment="1">
      <alignment horizontal="right"/>
    </xf>
    <xf numFmtId="180" fontId="100" fillId="33" borderId="10" xfId="0" applyNumberFormat="1" applyFont="1" applyFill="1" applyBorder="1" applyAlignment="1">
      <alignment horizontal="right" vertical="center"/>
    </xf>
    <xf numFmtId="180" fontId="100" fillId="33" borderId="10" xfId="0" applyNumberFormat="1" applyFont="1" applyFill="1" applyBorder="1" applyAlignment="1">
      <alignment horizontal="right" vertical="center" wrapText="1"/>
    </xf>
    <xf numFmtId="180" fontId="99" fillId="33" borderId="10" xfId="0" applyNumberFormat="1" applyFont="1" applyFill="1" applyBorder="1" applyAlignment="1">
      <alignment horizontal="right" vertical="center" wrapText="1"/>
    </xf>
    <xf numFmtId="180" fontId="99" fillId="33" borderId="10" xfId="62" applyNumberFormat="1" applyFont="1" applyFill="1" applyBorder="1" applyAlignment="1">
      <alignment horizontal="right" vertical="center"/>
    </xf>
    <xf numFmtId="180" fontId="100" fillId="33" borderId="10" xfId="62" applyNumberFormat="1" applyFont="1" applyFill="1" applyBorder="1" applyAlignment="1">
      <alignment horizontal="right" vertical="center"/>
    </xf>
    <xf numFmtId="0" fontId="94" fillId="0" borderId="0" xfId="0" applyFont="1" applyAlignment="1">
      <alignment/>
    </xf>
    <xf numFmtId="0" fontId="119" fillId="0" borderId="0" xfId="0" applyFont="1" applyFill="1" applyBorder="1" applyAlignment="1">
      <alignment/>
    </xf>
    <xf numFmtId="0" fontId="95" fillId="0" borderId="10" xfId="0" applyFont="1" applyBorder="1" applyAlignment="1">
      <alignment/>
    </xf>
    <xf numFmtId="3" fontId="95" fillId="0" borderId="10" xfId="0" applyNumberFormat="1" applyFont="1" applyBorder="1" applyAlignment="1">
      <alignment/>
    </xf>
    <xf numFmtId="0" fontId="94" fillId="0" borderId="10" xfId="0" applyFont="1" applyBorder="1" applyAlignment="1">
      <alignment/>
    </xf>
    <xf numFmtId="3" fontId="94" fillId="0" borderId="10" xfId="0" applyNumberFormat="1" applyFont="1" applyBorder="1" applyAlignment="1">
      <alignment/>
    </xf>
    <xf numFmtId="3" fontId="94" fillId="0" borderId="10" xfId="0" applyNumberFormat="1" applyFont="1" applyBorder="1" applyAlignment="1">
      <alignment wrapText="1"/>
    </xf>
    <xf numFmtId="0" fontId="120" fillId="0" borderId="0" xfId="0" applyFont="1" applyFill="1" applyBorder="1" applyAlignment="1">
      <alignment/>
    </xf>
    <xf numFmtId="180" fontId="120" fillId="0" borderId="0" xfId="62" applyNumberFormat="1" applyFont="1" applyFill="1" applyBorder="1" applyAlignment="1">
      <alignment/>
    </xf>
    <xf numFmtId="0" fontId="120" fillId="0" borderId="0" xfId="0" applyFont="1" applyFill="1" applyBorder="1" applyAlignment="1">
      <alignment horizontal="right"/>
    </xf>
    <xf numFmtId="0" fontId="5" fillId="33" borderId="10" xfId="0" applyFont="1" applyFill="1" applyBorder="1" applyAlignment="1">
      <alignment horizontal="left" vertical="center"/>
    </xf>
    <xf numFmtId="0" fontId="6" fillId="33" borderId="10" xfId="0" applyFont="1" applyFill="1" applyBorder="1" applyAlignment="1">
      <alignment horizontal="left" vertical="center"/>
    </xf>
    <xf numFmtId="0" fontId="94" fillId="33" borderId="10" xfId="0" applyFont="1" applyFill="1" applyBorder="1" applyAlignment="1">
      <alignment horizontal="center" vertical="center" wrapText="1"/>
    </xf>
    <xf numFmtId="196" fontId="95" fillId="33" borderId="0" xfId="0" applyNumberFormat="1" applyFont="1" applyFill="1" applyAlignment="1">
      <alignment vertical="center"/>
    </xf>
    <xf numFmtId="196" fontId="95" fillId="33" borderId="10" xfId="0" applyNumberFormat="1" applyFont="1" applyFill="1" applyBorder="1" applyAlignment="1">
      <alignment vertical="center"/>
    </xf>
    <xf numFmtId="196" fontId="94" fillId="33" borderId="10" xfId="0" applyNumberFormat="1" applyFont="1" applyFill="1" applyBorder="1" applyAlignment="1">
      <alignment vertical="center"/>
    </xf>
    <xf numFmtId="196" fontId="94" fillId="33" borderId="0" xfId="0" applyNumberFormat="1" applyFont="1" applyFill="1" applyAlignment="1">
      <alignment vertical="center"/>
    </xf>
    <xf numFmtId="41" fontId="100" fillId="33" borderId="10" xfId="0" applyNumberFormat="1" applyFont="1" applyFill="1" applyBorder="1" applyAlignment="1">
      <alignment horizontal="right" vertical="center"/>
    </xf>
    <xf numFmtId="41" fontId="99" fillId="33" borderId="10" xfId="0" applyNumberFormat="1" applyFont="1" applyFill="1" applyBorder="1" applyAlignment="1">
      <alignment horizontal="right" vertical="center"/>
    </xf>
    <xf numFmtId="0" fontId="93" fillId="0" borderId="0" xfId="0" applyFont="1" applyAlignment="1">
      <alignment/>
    </xf>
    <xf numFmtId="0" fontId="121" fillId="0" borderId="0" xfId="0" applyFont="1" applyAlignment="1">
      <alignment vertical="center"/>
    </xf>
    <xf numFmtId="0" fontId="122" fillId="0" borderId="0" xfId="0" applyFont="1" applyAlignment="1">
      <alignment vertical="center"/>
    </xf>
    <xf numFmtId="0" fontId="123" fillId="0" borderId="0" xfId="0" applyFont="1" applyAlignment="1">
      <alignment vertical="center"/>
    </xf>
    <xf numFmtId="0" fontId="93" fillId="0" borderId="10" xfId="0" applyFont="1" applyBorder="1" applyAlignment="1">
      <alignment horizontal="center"/>
    </xf>
    <xf numFmtId="0" fontId="0" fillId="0" borderId="10" xfId="0" applyBorder="1" applyAlignment="1">
      <alignment/>
    </xf>
    <xf numFmtId="183" fontId="0" fillId="0" borderId="10" xfId="0" applyNumberFormat="1" applyBorder="1" applyAlignment="1">
      <alignment horizontal="center"/>
    </xf>
    <xf numFmtId="0" fontId="0" fillId="33" borderId="10" xfId="0" applyFill="1" applyBorder="1" applyAlignment="1">
      <alignment/>
    </xf>
    <xf numFmtId="0" fontId="93" fillId="0" borderId="10" xfId="0" applyFont="1" applyBorder="1" applyAlignment="1">
      <alignment/>
    </xf>
    <xf numFmtId="183" fontId="93" fillId="0" borderId="10" xfId="0" applyNumberFormat="1" applyFont="1" applyBorder="1" applyAlignment="1">
      <alignment horizontal="center"/>
    </xf>
    <xf numFmtId="0" fontId="0" fillId="2" borderId="10" xfId="0" applyFill="1" applyBorder="1" applyAlignment="1">
      <alignment/>
    </xf>
    <xf numFmtId="183" fontId="0" fillId="2" borderId="10" xfId="0" applyNumberFormat="1" applyFill="1" applyBorder="1" applyAlignment="1">
      <alignment horizontal="center"/>
    </xf>
    <xf numFmtId="203" fontId="118" fillId="33" borderId="10" xfId="0" applyNumberFormat="1" applyFont="1" applyFill="1" applyBorder="1" applyAlignment="1">
      <alignment horizontal="right" vertical="center"/>
    </xf>
    <xf numFmtId="203" fontId="117" fillId="33" borderId="10" xfId="49" applyNumberFormat="1" applyFont="1" applyFill="1" applyBorder="1" applyAlignment="1">
      <alignment vertical="center"/>
    </xf>
    <xf numFmtId="3" fontId="117" fillId="33" borderId="10" xfId="0" applyNumberFormat="1" applyFont="1" applyFill="1" applyBorder="1" applyAlignment="1">
      <alignment vertical="center"/>
    </xf>
    <xf numFmtId="203" fontId="117" fillId="33" borderId="10" xfId="0" applyNumberFormat="1" applyFont="1" applyFill="1" applyBorder="1" applyAlignment="1">
      <alignment vertical="center"/>
    </xf>
    <xf numFmtId="180" fontId="118" fillId="33" borderId="10" xfId="62" applyNumberFormat="1" applyFont="1" applyFill="1" applyBorder="1" applyAlignment="1">
      <alignment vertical="center"/>
    </xf>
    <xf numFmtId="3" fontId="95" fillId="33" borderId="10" xfId="49" applyNumberFormat="1" applyFont="1" applyFill="1" applyBorder="1" applyAlignment="1">
      <alignment vertical="center"/>
    </xf>
    <xf numFmtId="0" fontId="119" fillId="0" borderId="0" xfId="0" applyFont="1" applyAlignment="1">
      <alignment/>
    </xf>
    <xf numFmtId="0" fontId="94" fillId="0" borderId="22" xfId="0" applyFont="1" applyBorder="1" applyAlignment="1">
      <alignment horizontal="center" vertical="center" wrapText="1"/>
    </xf>
    <xf numFmtId="180" fontId="95" fillId="0" borderId="10" xfId="0" applyNumberFormat="1" applyFont="1" applyBorder="1" applyAlignment="1">
      <alignment/>
    </xf>
    <xf numFmtId="183" fontId="95" fillId="0" borderId="10" xfId="62" applyNumberFormat="1" applyFont="1" applyBorder="1" applyAlignment="1">
      <alignment/>
    </xf>
    <xf numFmtId="180" fontId="95" fillId="33" borderId="0" xfId="62" applyNumberFormat="1" applyFont="1" applyFill="1" applyAlignment="1">
      <alignment vertical="center"/>
    </xf>
    <xf numFmtId="180" fontId="95" fillId="0" borderId="10" xfId="62" applyNumberFormat="1" applyFont="1" applyBorder="1" applyAlignment="1">
      <alignment/>
    </xf>
    <xf numFmtId="180" fontId="94" fillId="0" borderId="10" xfId="0" applyNumberFormat="1" applyFont="1" applyBorder="1" applyAlignment="1">
      <alignment/>
    </xf>
    <xf numFmtId="180" fontId="94" fillId="0" borderId="10" xfId="62" applyNumberFormat="1" applyFont="1" applyBorder="1" applyAlignment="1">
      <alignment/>
    </xf>
    <xf numFmtId="0" fontId="120" fillId="0" borderId="0" xfId="0" applyFont="1" applyAlignment="1">
      <alignment/>
    </xf>
    <xf numFmtId="198" fontId="120" fillId="0" borderId="0" xfId="0" applyNumberFormat="1" applyFont="1" applyAlignment="1">
      <alignment/>
    </xf>
    <xf numFmtId="180" fontId="120" fillId="0" borderId="0" xfId="0" applyNumberFormat="1" applyFont="1" applyAlignment="1">
      <alignment/>
    </xf>
    <xf numFmtId="180" fontId="120" fillId="0" borderId="0" xfId="62" applyNumberFormat="1" applyFont="1" applyAlignment="1">
      <alignment/>
    </xf>
    <xf numFmtId="0" fontId="120" fillId="0" borderId="0" xfId="0" applyFont="1" applyAlignment="1">
      <alignment horizontal="right"/>
    </xf>
    <xf numFmtId="183" fontId="94" fillId="0" borderId="10" xfId="62" applyNumberFormat="1" applyFont="1" applyBorder="1" applyAlignment="1">
      <alignment/>
    </xf>
    <xf numFmtId="180" fontId="94" fillId="33" borderId="0" xfId="62" applyNumberFormat="1" applyFont="1" applyFill="1" applyAlignment="1">
      <alignment vertical="center"/>
    </xf>
    <xf numFmtId="0" fontId="94" fillId="33" borderId="10" xfId="0" applyFont="1" applyFill="1" applyBorder="1" applyAlignment="1">
      <alignment horizontal="center" vertical="center"/>
    </xf>
    <xf numFmtId="0" fontId="94" fillId="33" borderId="10" xfId="0" applyFont="1" applyFill="1" applyBorder="1" applyAlignment="1">
      <alignment horizontal="center" vertical="center" wrapText="1"/>
    </xf>
    <xf numFmtId="179" fontId="46" fillId="33" borderId="0" xfId="51" applyFont="1" applyFill="1" applyAlignment="1">
      <alignment horizontal="left" vertical="center"/>
    </xf>
    <xf numFmtId="0" fontId="99" fillId="33" borderId="16" xfId="0" applyFont="1" applyFill="1" applyBorder="1" applyAlignment="1">
      <alignment horizontal="center" vertical="center" wrapText="1"/>
    </xf>
    <xf numFmtId="0" fontId="99" fillId="33" borderId="0" xfId="0" applyFont="1" applyFill="1" applyAlignment="1">
      <alignment horizontal="center" vertical="center" wrapText="1"/>
    </xf>
    <xf numFmtId="184" fontId="100" fillId="33" borderId="10" xfId="49" applyNumberFormat="1" applyFont="1" applyFill="1" applyBorder="1" applyAlignment="1">
      <alignment vertical="center" wrapText="1"/>
    </xf>
    <xf numFmtId="186" fontId="100" fillId="33" borderId="10" xfId="49" applyNumberFormat="1" applyFont="1" applyFill="1" applyBorder="1" applyAlignment="1">
      <alignment vertical="center" wrapText="1"/>
    </xf>
    <xf numFmtId="0" fontId="100" fillId="33" borderId="16" xfId="0" applyFont="1" applyFill="1" applyBorder="1" applyAlignment="1">
      <alignment vertical="center" wrapText="1"/>
    </xf>
    <xf numFmtId="192" fontId="100" fillId="33" borderId="10" xfId="49" applyNumberFormat="1" applyFont="1" applyFill="1" applyBorder="1" applyAlignment="1">
      <alignment vertical="center"/>
    </xf>
    <xf numFmtId="186" fontId="100" fillId="33" borderId="10" xfId="49" applyNumberFormat="1" applyFont="1" applyFill="1" applyBorder="1" applyAlignment="1">
      <alignment vertical="center"/>
    </xf>
    <xf numFmtId="186" fontId="100" fillId="33" borderId="0" xfId="0" applyNumberFormat="1" applyFont="1" applyFill="1" applyAlignment="1">
      <alignment vertical="center"/>
    </xf>
    <xf numFmtId="0" fontId="99" fillId="33" borderId="16" xfId="0" applyFont="1" applyFill="1" applyBorder="1" applyAlignment="1">
      <alignment vertical="center"/>
    </xf>
    <xf numFmtId="192" fontId="99" fillId="33" borderId="10" xfId="49" applyNumberFormat="1" applyFont="1" applyFill="1" applyBorder="1" applyAlignment="1">
      <alignment vertical="center"/>
    </xf>
    <xf numFmtId="180" fontId="99" fillId="33" borderId="10" xfId="62" applyNumberFormat="1" applyFont="1" applyFill="1" applyBorder="1" applyAlignment="1">
      <alignment vertical="center"/>
    </xf>
    <xf numFmtId="0" fontId="100" fillId="33" borderId="10" xfId="49" applyNumberFormat="1" applyFont="1" applyFill="1" applyBorder="1" applyAlignment="1">
      <alignment vertical="center"/>
    </xf>
    <xf numFmtId="0" fontId="99" fillId="33" borderId="16" xfId="0" applyFont="1" applyFill="1" applyBorder="1" applyAlignment="1">
      <alignment vertical="center" wrapText="1"/>
    </xf>
    <xf numFmtId="192" fontId="99" fillId="33" borderId="10" xfId="49" applyNumberFormat="1" applyFont="1" applyFill="1" applyBorder="1" applyAlignment="1">
      <alignment vertical="center" wrapText="1"/>
    </xf>
    <xf numFmtId="49" fontId="99" fillId="33" borderId="0" xfId="0" applyNumberFormat="1" applyFont="1" applyFill="1" applyAlignment="1">
      <alignment vertical="center"/>
    </xf>
    <xf numFmtId="41" fontId="99" fillId="33" borderId="10" xfId="0" applyNumberFormat="1" applyFont="1" applyFill="1" applyBorder="1" applyAlignment="1">
      <alignment vertical="center"/>
    </xf>
    <xf numFmtId="0" fontId="105" fillId="33" borderId="0" xfId="0" applyFont="1" applyFill="1" applyAlignment="1">
      <alignment horizontal="center"/>
    </xf>
    <xf numFmtId="0" fontId="112"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6" xfId="60" applyFont="1" applyFill="1" applyBorder="1" applyAlignment="1" applyProtection="1">
      <alignment horizontal="center" vertical="center"/>
      <protection/>
    </xf>
    <xf numFmtId="0" fontId="15" fillId="33" borderId="27" xfId="60" applyFont="1" applyFill="1" applyBorder="1" applyAlignment="1" applyProtection="1">
      <alignment horizontal="left" vertical="center"/>
      <protection/>
    </xf>
    <xf numFmtId="0" fontId="15" fillId="33" borderId="28" xfId="60" applyFont="1" applyFill="1" applyBorder="1" applyAlignment="1" applyProtection="1">
      <alignment horizontal="left" vertical="center"/>
      <protection/>
    </xf>
    <xf numFmtId="0" fontId="15" fillId="33" borderId="29"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07" fillId="33" borderId="0" xfId="0" applyFont="1" applyFill="1" applyAlignment="1">
      <alignment horizontal="center" vertical="center"/>
    </xf>
    <xf numFmtId="0" fontId="105" fillId="33" borderId="0" xfId="0" applyFont="1" applyFill="1" applyAlignment="1">
      <alignment horizontal="center" vertical="center"/>
    </xf>
    <xf numFmtId="0" fontId="124" fillId="33" borderId="0" xfId="0" applyFont="1" applyFill="1" applyBorder="1" applyAlignment="1">
      <alignment horizontal="center" wrapText="1"/>
    </xf>
    <xf numFmtId="0" fontId="13" fillId="33" borderId="30"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94" fillId="0" borderId="30" xfId="0" applyFont="1" applyBorder="1" applyAlignment="1">
      <alignment horizontal="left" vertical="center"/>
    </xf>
    <xf numFmtId="0" fontId="94" fillId="0" borderId="22" xfId="0" applyFont="1" applyBorder="1" applyAlignment="1">
      <alignment horizontal="left" vertical="center"/>
    </xf>
    <xf numFmtId="49" fontId="94" fillId="0" borderId="17" xfId="0" applyNumberFormat="1" applyFont="1" applyBorder="1" applyAlignment="1">
      <alignment horizontal="center"/>
    </xf>
    <xf numFmtId="0" fontId="94" fillId="0" borderId="30" xfId="0" applyFont="1" applyBorder="1" applyAlignment="1">
      <alignment horizontal="center" vertical="center" wrapText="1"/>
    </xf>
    <xf numFmtId="0" fontId="94" fillId="0" borderId="22" xfId="0" applyFont="1" applyBorder="1" applyAlignment="1">
      <alignment horizontal="center" vertical="center" wrapText="1"/>
    </xf>
    <xf numFmtId="0" fontId="5" fillId="33" borderId="0" xfId="0" applyFont="1" applyFill="1" applyAlignment="1">
      <alignment horizontal="center" vertical="center"/>
    </xf>
    <xf numFmtId="0" fontId="5" fillId="33" borderId="10" xfId="0" applyFont="1" applyFill="1" applyBorder="1" applyAlignment="1">
      <alignment horizontal="center" vertical="center"/>
    </xf>
    <xf numFmtId="0" fontId="94" fillId="33" borderId="10" xfId="0" applyFont="1" applyFill="1" applyBorder="1" applyAlignment="1">
      <alignment horizontal="center" vertical="center"/>
    </xf>
    <xf numFmtId="0" fontId="94" fillId="33" borderId="0" xfId="0" applyFont="1" applyFill="1" applyBorder="1" applyAlignment="1">
      <alignment horizontal="center" vertical="center"/>
    </xf>
    <xf numFmtId="0" fontId="94" fillId="33" borderId="10" xfId="0" applyFont="1" applyFill="1" applyBorder="1" applyAlignment="1">
      <alignment horizontal="left" vertical="top"/>
    </xf>
    <xf numFmtId="0" fontId="94" fillId="33" borderId="10" xfId="0" applyFont="1" applyFill="1" applyBorder="1" applyAlignment="1">
      <alignment horizontal="center" vertical="center" wrapText="1"/>
    </xf>
    <xf numFmtId="0" fontId="94" fillId="33" borderId="0" xfId="0" applyFont="1" applyFill="1" applyBorder="1" applyAlignment="1">
      <alignment vertical="center"/>
    </xf>
    <xf numFmtId="0" fontId="95" fillId="33" borderId="0" xfId="0" applyFont="1" applyFill="1" applyAlignment="1">
      <alignment horizontal="justify" vertical="center" wrapText="1"/>
    </xf>
    <xf numFmtId="0" fontId="102" fillId="33" borderId="0" xfId="0" applyFont="1" applyFill="1" applyAlignment="1">
      <alignment horizontal="left" vertical="center" wrapText="1"/>
    </xf>
    <xf numFmtId="0" fontId="93" fillId="0" borderId="10" xfId="0" applyFont="1" applyBorder="1" applyAlignment="1">
      <alignment horizontal="center"/>
    </xf>
    <xf numFmtId="0" fontId="0" fillId="0" borderId="0" xfId="0" applyAlignment="1">
      <alignment horizontal="left" wrapText="1"/>
    </xf>
    <xf numFmtId="0" fontId="93" fillId="0" borderId="10" xfId="0" applyFont="1" applyBorder="1" applyAlignment="1">
      <alignment horizontal="center" vertical="center"/>
    </xf>
    <xf numFmtId="0" fontId="93" fillId="33" borderId="0" xfId="0" applyFont="1" applyFill="1" applyAlignment="1">
      <alignment horizontal="left" vertical="center" wrapText="1"/>
    </xf>
    <xf numFmtId="0" fontId="123" fillId="0" borderId="0" xfId="0" applyFont="1" applyAlignment="1">
      <alignment horizontal="left" vertical="center" wrapText="1"/>
    </xf>
    <xf numFmtId="0" fontId="123" fillId="0" borderId="0" xfId="0" applyFont="1" applyAlignment="1">
      <alignment vertical="center" wrapText="1"/>
    </xf>
    <xf numFmtId="183" fontId="41" fillId="33" borderId="18" xfId="62" applyNumberFormat="1" applyFont="1" applyFill="1" applyBorder="1" applyAlignment="1">
      <alignment horizontal="center" vertical="center"/>
    </xf>
    <xf numFmtId="0" fontId="125" fillId="0" borderId="0" xfId="0" applyFont="1" applyBorder="1" applyAlignment="1">
      <alignment horizontal="left" vertical="center" wrapText="1"/>
    </xf>
    <xf numFmtId="181" fontId="40" fillId="33" borderId="16" xfId="0" applyNumberFormat="1" applyFont="1" applyFill="1" applyBorder="1" applyAlignment="1">
      <alignment horizontal="center" vertical="center"/>
    </xf>
    <xf numFmtId="181" fontId="40" fillId="33" borderId="18" xfId="0" applyNumberFormat="1" applyFont="1" applyFill="1" applyBorder="1" applyAlignment="1">
      <alignment horizontal="center" vertical="center"/>
    </xf>
    <xf numFmtId="0" fontId="40" fillId="33" borderId="10" xfId="0" applyFont="1" applyFill="1" applyBorder="1" applyAlignment="1">
      <alignment horizontal="center" vertical="center" wrapText="1"/>
    </xf>
    <xf numFmtId="0" fontId="97" fillId="33" borderId="0" xfId="0" applyFont="1" applyFill="1" applyAlignment="1">
      <alignment horizontal="center" vertical="center" wrapText="1"/>
    </xf>
    <xf numFmtId="0" fontId="41" fillId="33" borderId="10" xfId="0" applyFont="1" applyFill="1" applyBorder="1" applyAlignment="1">
      <alignment horizontal="center" vertical="center" wrapText="1"/>
    </xf>
    <xf numFmtId="181" fontId="41" fillId="33" borderId="16" xfId="0" applyNumberFormat="1" applyFont="1" applyFill="1" applyBorder="1" applyAlignment="1">
      <alignment horizontal="right" vertical="center"/>
    </xf>
    <xf numFmtId="181" fontId="41" fillId="33" borderId="18" xfId="0" applyNumberFormat="1" applyFont="1" applyFill="1" applyBorder="1" applyAlignment="1">
      <alignment horizontal="right" vertical="center"/>
    </xf>
    <xf numFmtId="0" fontId="97" fillId="33" borderId="0" xfId="0" applyFont="1" applyFill="1" applyAlignment="1">
      <alignment horizontal="justify" vertical="top" wrapText="1"/>
    </xf>
    <xf numFmtId="0" fontId="40" fillId="33" borderId="0" xfId="0" applyFont="1" applyFill="1" applyAlignment="1">
      <alignment horizontal="left" vertical="center" wrapText="1"/>
    </xf>
    <xf numFmtId="0" fontId="97" fillId="33" borderId="0" xfId="0" applyFont="1" applyFill="1" applyAlignment="1">
      <alignment horizontal="justify" vertical="center" wrapText="1"/>
    </xf>
    <xf numFmtId="0" fontId="96" fillId="33" borderId="0" xfId="0" applyFont="1" applyFill="1" applyAlignment="1">
      <alignment horizontal="justify" vertical="center" wrapText="1"/>
    </xf>
    <xf numFmtId="0" fontId="96" fillId="33" borderId="0" xfId="0" applyFont="1" applyFill="1" applyAlignment="1">
      <alignment horizontal="left" vertical="center" wrapText="1"/>
    </xf>
    <xf numFmtId="0" fontId="40" fillId="33" borderId="16" xfId="0" applyFont="1" applyFill="1" applyBorder="1" applyAlignment="1">
      <alignment horizontal="center" vertical="center" wrapText="1"/>
    </xf>
    <xf numFmtId="0" fontId="40" fillId="33" borderId="18" xfId="0" applyFont="1" applyFill="1" applyBorder="1" applyAlignment="1">
      <alignment horizontal="center" vertical="center" wrapText="1"/>
    </xf>
    <xf numFmtId="181" fontId="41" fillId="33" borderId="23" xfId="0" applyNumberFormat="1" applyFont="1" applyFill="1" applyBorder="1" applyAlignment="1">
      <alignment horizontal="center" vertical="center"/>
    </xf>
    <xf numFmtId="181" fontId="41" fillId="33" borderId="21" xfId="0" applyNumberFormat="1" applyFont="1" applyFill="1" applyBorder="1" applyAlignment="1">
      <alignment horizontal="center" vertical="center"/>
    </xf>
    <xf numFmtId="3" fontId="41" fillId="33" borderId="23" xfId="0" applyNumberFormat="1" applyFont="1" applyFill="1" applyBorder="1" applyAlignment="1">
      <alignment horizontal="center" vertical="center"/>
    </xf>
    <xf numFmtId="3" fontId="41" fillId="33" borderId="21" xfId="0" applyNumberFormat="1" applyFont="1" applyFill="1" applyBorder="1" applyAlignment="1">
      <alignment horizontal="center" vertical="center"/>
    </xf>
    <xf numFmtId="183" fontId="97" fillId="33" borderId="23" xfId="0" applyNumberFormat="1" applyFont="1" applyFill="1" applyBorder="1" applyAlignment="1">
      <alignment horizontal="center" vertical="center"/>
    </xf>
    <xf numFmtId="183" fontId="97" fillId="33" borderId="21" xfId="0" applyNumberFormat="1" applyFont="1" applyFill="1" applyBorder="1" applyAlignment="1">
      <alignment horizontal="center" vertical="center"/>
    </xf>
    <xf numFmtId="0" fontId="99" fillId="33" borderId="0" xfId="0" applyFont="1" applyFill="1" applyAlignment="1">
      <alignment horizontal="left" vertical="center" wrapText="1"/>
    </xf>
    <xf numFmtId="0" fontId="100" fillId="33" borderId="0" xfId="0" applyFont="1" applyFill="1" applyAlignment="1">
      <alignment horizontal="justify" vertical="center" wrapText="1"/>
    </xf>
    <xf numFmtId="0" fontId="46" fillId="33" borderId="0" xfId="0" applyFont="1" applyFill="1" applyAlignment="1">
      <alignment horizontal="left" vertical="top"/>
    </xf>
    <xf numFmtId="0" fontId="99" fillId="33" borderId="30" xfId="0" applyFont="1" applyFill="1" applyBorder="1" applyAlignment="1">
      <alignment horizontal="left" vertical="center" wrapText="1"/>
    </xf>
    <xf numFmtId="0" fontId="99" fillId="33" borderId="0" xfId="0" applyFont="1" applyFill="1" applyBorder="1" applyAlignment="1">
      <alignment horizontal="left" vertical="center" wrapText="1"/>
    </xf>
    <xf numFmtId="0" fontId="99" fillId="33" borderId="16" xfId="0" applyFont="1" applyFill="1" applyBorder="1" applyAlignment="1">
      <alignment horizontal="left" vertical="center"/>
    </xf>
    <xf numFmtId="0" fontId="99" fillId="33" borderId="17" xfId="0" applyFont="1" applyFill="1" applyBorder="1" applyAlignment="1">
      <alignment horizontal="left" vertical="center"/>
    </xf>
    <xf numFmtId="0" fontId="99" fillId="33" borderId="18" xfId="0" applyFont="1" applyFill="1" applyBorder="1" applyAlignment="1">
      <alignment horizontal="left" vertical="center"/>
    </xf>
    <xf numFmtId="0" fontId="94" fillId="33" borderId="30" xfId="0" applyFont="1" applyFill="1" applyBorder="1" applyAlignment="1">
      <alignment horizontal="left" vertical="center" wrapText="1"/>
    </xf>
    <xf numFmtId="0" fontId="94" fillId="33" borderId="0" xfId="0" applyFont="1" applyFill="1" applyBorder="1" applyAlignment="1">
      <alignment horizontal="left" vertical="center" wrapText="1"/>
    </xf>
    <xf numFmtId="0" fontId="94" fillId="33" borderId="0" xfId="0" applyFont="1" applyFill="1" applyAlignment="1">
      <alignment horizontal="left" vertical="center" wrapText="1"/>
    </xf>
    <xf numFmtId="0" fontId="4" fillId="0" borderId="16" xfId="0" applyFont="1" applyFill="1" applyBorder="1" applyAlignment="1" applyProtection="1">
      <alignment horizontal="center" vertical="top" wrapText="1" readingOrder="1"/>
      <protection locked="0"/>
    </xf>
    <xf numFmtId="0" fontId="4" fillId="0" borderId="17" xfId="0" applyFont="1" applyFill="1" applyBorder="1" applyAlignment="1" applyProtection="1">
      <alignment horizontal="center" vertical="top" wrapText="1" readingOrder="1"/>
      <protection locked="0"/>
    </xf>
    <xf numFmtId="0" fontId="4" fillId="0" borderId="18" xfId="0" applyFont="1" applyFill="1" applyBorder="1" applyAlignment="1" applyProtection="1">
      <alignment horizontal="center" vertical="top" wrapText="1" readingOrder="1"/>
      <protection locked="0"/>
    </xf>
    <xf numFmtId="0" fontId="59" fillId="33" borderId="0" xfId="59" applyFont="1" applyFill="1" applyBorder="1" applyAlignment="1">
      <alignment horizontal="left" vertical="top" wrapText="1"/>
      <protection/>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3" fontId="59" fillId="33" borderId="16" xfId="59" applyNumberFormat="1" applyFont="1" applyFill="1" applyBorder="1" applyAlignment="1">
      <alignment horizontal="center" vertical="center"/>
      <protection/>
    </xf>
    <xf numFmtId="3" fontId="59" fillId="33" borderId="17" xfId="59" applyNumberFormat="1" applyFont="1" applyFill="1" applyBorder="1" applyAlignment="1">
      <alignment horizontal="center" vertical="center"/>
      <protection/>
    </xf>
    <xf numFmtId="3" fontId="59" fillId="33" borderId="18" xfId="59" applyNumberFormat="1" applyFont="1" applyFill="1" applyBorder="1" applyAlignment="1">
      <alignment horizontal="center" vertical="center"/>
      <protection/>
    </xf>
    <xf numFmtId="3" fontId="59" fillId="33" borderId="11" xfId="59" applyNumberFormat="1" applyFont="1" applyFill="1" applyBorder="1" applyAlignment="1">
      <alignment horizontal="center" vertical="center"/>
      <protection/>
    </xf>
    <xf numFmtId="3" fontId="59" fillId="33" borderId="12" xfId="59" applyNumberFormat="1" applyFont="1" applyFill="1" applyBorder="1" applyAlignment="1">
      <alignment horizontal="center" vertical="center"/>
      <protection/>
    </xf>
    <xf numFmtId="0" fontId="59" fillId="33" borderId="11" xfId="59" applyFont="1" applyFill="1" applyBorder="1" applyAlignment="1">
      <alignment horizontal="center" vertical="distributed"/>
      <protection/>
    </xf>
    <xf numFmtId="0" fontId="59" fillId="33" borderId="30" xfId="59" applyFont="1" applyFill="1" applyBorder="1" applyAlignment="1">
      <alignment horizontal="center" vertical="distributed"/>
      <protection/>
    </xf>
    <xf numFmtId="0" fontId="59" fillId="33" borderId="12" xfId="59" applyFont="1" applyFill="1" applyBorder="1" applyAlignment="1">
      <alignment horizontal="center" vertical="distributed"/>
      <protection/>
    </xf>
    <xf numFmtId="0" fontId="59" fillId="33" borderId="25" xfId="59" applyFont="1" applyFill="1" applyBorder="1" applyAlignment="1">
      <alignment horizontal="center" vertical="distributed"/>
      <protection/>
    </xf>
    <xf numFmtId="0" fontId="59" fillId="33" borderId="0" xfId="59" applyFont="1" applyFill="1" applyBorder="1" applyAlignment="1">
      <alignment horizontal="center" vertical="distributed"/>
      <protection/>
    </xf>
    <xf numFmtId="0" fontId="59" fillId="33" borderId="31" xfId="59" applyFont="1" applyFill="1" applyBorder="1" applyAlignment="1">
      <alignment horizontal="center" vertical="distributed"/>
      <protection/>
    </xf>
    <xf numFmtId="0" fontId="59" fillId="33" borderId="13" xfId="59" applyFont="1" applyFill="1" applyBorder="1" applyAlignment="1">
      <alignment horizontal="center" vertical="distributed"/>
      <protection/>
    </xf>
    <xf numFmtId="0" fontId="59" fillId="33" borderId="22" xfId="59" applyFont="1" applyFill="1" applyBorder="1" applyAlignment="1">
      <alignment horizontal="center" vertical="distributed"/>
      <protection/>
    </xf>
    <xf numFmtId="0" fontId="59" fillId="33" borderId="14" xfId="59" applyFont="1" applyFill="1" applyBorder="1" applyAlignment="1">
      <alignment horizontal="center" vertical="distributed"/>
      <protection/>
    </xf>
    <xf numFmtId="0" fontId="59" fillId="33" borderId="10" xfId="59" applyFont="1" applyFill="1" applyBorder="1" applyAlignment="1">
      <alignment horizontal="center" vertical="center" wrapText="1"/>
      <protection/>
    </xf>
    <xf numFmtId="0" fontId="60" fillId="33" borderId="0" xfId="59" applyFont="1" applyFill="1" applyAlignment="1">
      <alignment horizontal="justify" vertical="center"/>
      <protection/>
    </xf>
    <xf numFmtId="0" fontId="59" fillId="33" borderId="10" xfId="59" applyFont="1" applyFill="1" applyBorder="1" applyAlignment="1">
      <alignment horizontal="center" vertical="center"/>
      <protection/>
    </xf>
    <xf numFmtId="0" fontId="59" fillId="33" borderId="16" xfId="59" applyFont="1" applyFill="1" applyBorder="1" applyAlignment="1">
      <alignment horizontal="center" vertical="center"/>
      <protection/>
    </xf>
    <xf numFmtId="0" fontId="59" fillId="33" borderId="18" xfId="59" applyFont="1" applyFill="1" applyBorder="1" applyAlignment="1">
      <alignment horizontal="center" vertical="center"/>
      <protection/>
    </xf>
    <xf numFmtId="0" fontId="60" fillId="33" borderId="24" xfId="59" applyFont="1" applyFill="1" applyBorder="1" applyAlignment="1">
      <alignment horizontal="center" vertical="center" wrapText="1"/>
      <protection/>
    </xf>
    <xf numFmtId="0" fontId="60" fillId="33" borderId="21" xfId="59" applyFont="1" applyFill="1" applyBorder="1" applyAlignment="1">
      <alignment horizontal="center" vertical="center" wrapText="1"/>
      <protection/>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94" fillId="33" borderId="16" xfId="0" applyFont="1" applyFill="1" applyBorder="1" applyAlignment="1">
      <alignment horizontal="center" vertical="center"/>
    </xf>
    <xf numFmtId="0" fontId="94" fillId="33" borderId="18" xfId="0" applyFont="1" applyFill="1" applyBorder="1" applyAlignment="1">
      <alignment horizontal="center" vertical="center"/>
    </xf>
    <xf numFmtId="0" fontId="94" fillId="34" borderId="10" xfId="0" applyFont="1" applyFill="1" applyBorder="1" applyAlignment="1">
      <alignment horizontal="center" vertical="center"/>
    </xf>
    <xf numFmtId="0" fontId="95" fillId="33" borderId="16" xfId="0" applyFont="1" applyFill="1" applyBorder="1" applyAlignment="1">
      <alignment horizontal="center" vertical="center"/>
    </xf>
    <xf numFmtId="0" fontId="95" fillId="33" borderId="18" xfId="0" applyFont="1" applyFill="1" applyBorder="1" applyAlignment="1">
      <alignment horizontal="center" vertical="center"/>
    </xf>
    <xf numFmtId="0" fontId="94" fillId="34" borderId="16" xfId="0" applyFont="1" applyFill="1" applyBorder="1" applyAlignment="1">
      <alignment horizontal="center" vertical="center" wrapText="1"/>
    </xf>
    <xf numFmtId="0" fontId="94" fillId="34" borderId="18" xfId="0" applyFont="1" applyFill="1" applyBorder="1" applyAlignment="1">
      <alignment horizontal="center" vertical="center" wrapText="1"/>
    </xf>
    <xf numFmtId="0" fontId="66" fillId="33" borderId="16" xfId="0" applyFont="1" applyFill="1" applyBorder="1" applyAlignment="1">
      <alignment horizontal="center" vertical="center"/>
    </xf>
    <xf numFmtId="0" fontId="66" fillId="33" borderId="18" xfId="0" applyFont="1" applyFill="1" applyBorder="1" applyAlignment="1">
      <alignment horizontal="center" vertical="center"/>
    </xf>
    <xf numFmtId="0" fontId="66" fillId="33" borderId="10"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18" xfId="0" applyFont="1" applyFill="1" applyBorder="1" applyAlignment="1">
      <alignment horizontal="center" vertical="center"/>
    </xf>
    <xf numFmtId="0" fontId="65" fillId="33" borderId="10" xfId="0" applyFont="1" applyFill="1" applyBorder="1" applyAlignment="1">
      <alignment horizontal="center" vertical="center"/>
    </xf>
    <xf numFmtId="0" fontId="66" fillId="33" borderId="0" xfId="0" applyFont="1" applyFill="1" applyAlignment="1">
      <alignment horizontal="left" vertical="center" wrapText="1"/>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style1552566249863" xfId="65"/>
    <cellStyle name="style1552566249921" xfId="66"/>
    <cellStyle name="style1552566250031" xfId="67"/>
    <cellStyle name="style1552566250144" xfId="68"/>
    <cellStyle name="style1552566250891" xfId="69"/>
    <cellStyle name="style1552566250948" xfId="70"/>
    <cellStyle name="style1552566251014"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162925"/>
          <a:ext cx="194310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2" name="Picture 41" descr="pie"/>
        <xdr:cNvPicPr preferRelativeResize="1">
          <a:picLocks noChangeAspect="1"/>
        </xdr:cNvPicPr>
      </xdr:nvPicPr>
      <xdr:blipFill>
        <a:blip r:embed="rId2"/>
        <a:stretch>
          <a:fillRect/>
        </a:stretch>
      </xdr:blipFill>
      <xdr:spPr>
        <a:xfrm>
          <a:off x="0" y="18011775"/>
          <a:ext cx="123825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3" name="Picture 41" descr="pie"/>
        <xdr:cNvPicPr preferRelativeResize="1">
          <a:picLocks noChangeAspect="1"/>
        </xdr:cNvPicPr>
      </xdr:nvPicPr>
      <xdr:blipFill>
        <a:blip r:embed="rId2"/>
        <a:stretch>
          <a:fillRect/>
        </a:stretch>
      </xdr:blipFill>
      <xdr:spPr>
        <a:xfrm>
          <a:off x="0" y="18011775"/>
          <a:ext cx="1238250" cy="66675"/>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61010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se_empleo 2020-dic-feb"/>
      <sheetName val="Tablas empleo"/>
      <sheetName val="base_empleo 2019"/>
      <sheetName val="Empleo categoria"/>
      <sheetName val="PIB2017"/>
      <sheetName val="PIB"/>
      <sheetName val="BBDD empleo"/>
      <sheetName val="Colocaciones"/>
      <sheetName val="Riego"/>
      <sheetName val="exp_rubros"/>
      <sheetName val="exp_productos"/>
      <sheetName val="Beneficio_carne"/>
      <sheetName val="Lacteos"/>
      <sheetName val="Pobreza_1"/>
      <sheetName val="Pobreza"/>
      <sheetName val="Ambientales"/>
      <sheetName val="Hoja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6"/>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62" customWidth="1"/>
    <col min="3" max="3" width="10.7109375" style="62" customWidth="1"/>
    <col min="4" max="6" width="11.421875" style="62" customWidth="1"/>
    <col min="7" max="7" width="11.140625" style="62" customWidth="1"/>
    <col min="8" max="8" width="12.00390625" style="62" customWidth="1"/>
    <col min="9" max="10" width="11.421875" style="62" customWidth="1"/>
    <col min="11" max="11" width="31.28125" style="62" customWidth="1"/>
    <col min="12" max="16384" width="11.421875" style="62" customWidth="1"/>
  </cols>
  <sheetData>
    <row r="1" spans="1:7" ht="15.75">
      <c r="A1" s="60"/>
      <c r="B1" s="61"/>
      <c r="C1" s="61"/>
      <c r="D1" s="61"/>
      <c r="E1" s="61"/>
      <c r="F1" s="61"/>
      <c r="G1" s="61"/>
    </row>
    <row r="2" spans="1:7" ht="15">
      <c r="A2" s="61"/>
      <c r="B2" s="61"/>
      <c r="C2" s="61"/>
      <c r="D2" s="61"/>
      <c r="E2" s="61"/>
      <c r="F2" s="61"/>
      <c r="G2" s="61"/>
    </row>
    <row r="3" spans="1:7" ht="15.75">
      <c r="A3" s="60"/>
      <c r="B3" s="61"/>
      <c r="C3" s="61"/>
      <c r="D3" s="61"/>
      <c r="E3" s="61"/>
      <c r="F3" s="61"/>
      <c r="G3" s="61"/>
    </row>
    <row r="4" spans="1:7" ht="15">
      <c r="A4" s="61"/>
      <c r="B4" s="61"/>
      <c r="C4" s="61"/>
      <c r="D4" s="63"/>
      <c r="E4" s="61"/>
      <c r="F4" s="61"/>
      <c r="G4" s="61"/>
    </row>
    <row r="5" spans="1:7" ht="15.75">
      <c r="A5" s="60"/>
      <c r="B5" s="61"/>
      <c r="C5" s="61"/>
      <c r="D5" s="64"/>
      <c r="E5" s="61"/>
      <c r="F5" s="61"/>
      <c r="G5" s="61"/>
    </row>
    <row r="6" spans="1:7" ht="15.75">
      <c r="A6" s="60"/>
      <c r="B6" s="61"/>
      <c r="C6" s="61"/>
      <c r="D6" s="61"/>
      <c r="E6" s="61"/>
      <c r="F6" s="61"/>
      <c r="G6" s="61"/>
    </row>
    <row r="7" spans="1:7" ht="15.75">
      <c r="A7" s="60"/>
      <c r="B7" s="61"/>
      <c r="C7" s="61"/>
      <c r="D7" s="61"/>
      <c r="E7" s="61"/>
      <c r="F7" s="61"/>
      <c r="G7" s="61"/>
    </row>
    <row r="8" spans="1:7" ht="15">
      <c r="A8" s="61"/>
      <c r="B8" s="61"/>
      <c r="C8" s="61"/>
      <c r="D8" s="63"/>
      <c r="E8" s="61"/>
      <c r="F8" s="61"/>
      <c r="G8" s="61"/>
    </row>
    <row r="9" spans="1:7" ht="15.75">
      <c r="A9" s="65"/>
      <c r="B9" s="61"/>
      <c r="C9" s="61"/>
      <c r="D9" s="61"/>
      <c r="E9" s="61"/>
      <c r="F9" s="61"/>
      <c r="G9" s="61"/>
    </row>
    <row r="10" spans="1:7" ht="15.75">
      <c r="A10" s="65"/>
      <c r="B10" s="61"/>
      <c r="C10" s="61"/>
      <c r="D10" s="61"/>
      <c r="E10" s="61"/>
      <c r="F10" s="61"/>
      <c r="G10" s="61"/>
    </row>
    <row r="11" spans="1:7" ht="15.75">
      <c r="A11" s="65"/>
      <c r="B11" s="61"/>
      <c r="C11" s="61"/>
      <c r="D11" s="61"/>
      <c r="E11" s="61"/>
      <c r="F11" s="61"/>
      <c r="G11" s="61"/>
    </row>
    <row r="12" spans="1:7" ht="15.75">
      <c r="A12" s="65"/>
      <c r="B12" s="61"/>
      <c r="C12" s="61"/>
      <c r="D12" s="61"/>
      <c r="E12" s="61"/>
      <c r="F12" s="61"/>
      <c r="G12" s="61"/>
    </row>
    <row r="13" spans="1:7" ht="15.75">
      <c r="A13" s="60"/>
      <c r="B13" s="61"/>
      <c r="C13" s="61"/>
      <c r="D13" s="61"/>
      <c r="E13" s="61"/>
      <c r="F13" s="61"/>
      <c r="G13" s="61"/>
    </row>
    <row r="14" spans="1:8" ht="15.75">
      <c r="A14" s="107"/>
      <c r="B14" s="108"/>
      <c r="C14" s="108"/>
      <c r="D14" s="108"/>
      <c r="E14" s="108"/>
      <c r="F14" s="108"/>
      <c r="G14" s="108"/>
      <c r="H14" s="69"/>
    </row>
    <row r="15" spans="1:8" ht="15.75">
      <c r="A15" s="107"/>
      <c r="B15" s="108"/>
      <c r="C15" s="108"/>
      <c r="D15" s="108"/>
      <c r="E15" s="108"/>
      <c r="F15" s="108"/>
      <c r="G15" s="108"/>
      <c r="H15" s="69"/>
    </row>
    <row r="16" spans="1:8" ht="51" customHeight="1">
      <c r="A16" s="108"/>
      <c r="B16" s="108"/>
      <c r="C16" s="173" t="s">
        <v>15</v>
      </c>
      <c r="D16" s="173"/>
      <c r="E16" s="173"/>
      <c r="F16" s="109"/>
      <c r="G16" s="109"/>
      <c r="H16" s="109"/>
    </row>
    <row r="17" spans="1:8" ht="46.5" customHeight="1">
      <c r="A17" s="108"/>
      <c r="B17" s="108"/>
      <c r="C17" s="174" t="s">
        <v>129</v>
      </c>
      <c r="D17" s="109"/>
      <c r="E17" s="109"/>
      <c r="F17" s="109"/>
      <c r="G17" s="109"/>
      <c r="H17" s="109"/>
    </row>
    <row r="18" spans="1:8" ht="30">
      <c r="A18" s="108"/>
      <c r="B18" s="108"/>
      <c r="C18" s="175"/>
      <c r="D18" s="109"/>
      <c r="E18" s="109"/>
      <c r="F18" s="109"/>
      <c r="G18" s="109"/>
      <c r="H18" s="109"/>
    </row>
    <row r="19" spans="1:8" ht="15">
      <c r="A19" s="108"/>
      <c r="B19" s="108"/>
      <c r="C19" s="108"/>
      <c r="D19" s="108"/>
      <c r="E19" s="108"/>
      <c r="F19" s="108"/>
      <c r="G19" s="108"/>
      <c r="H19" s="69"/>
    </row>
    <row r="20" spans="1:8" ht="15">
      <c r="A20" s="108"/>
      <c r="B20" s="108"/>
      <c r="C20" s="346"/>
      <c r="D20" s="346"/>
      <c r="E20" s="346"/>
      <c r="F20" s="346"/>
      <c r="G20" s="346"/>
      <c r="H20" s="346"/>
    </row>
    <row r="21" spans="1:7" ht="15">
      <c r="A21" s="61"/>
      <c r="B21" s="61"/>
      <c r="C21" s="61"/>
      <c r="D21" s="61"/>
      <c r="E21" s="61"/>
      <c r="F21" s="61"/>
      <c r="G21" s="61"/>
    </row>
    <row r="22" spans="1:7" ht="15">
      <c r="A22" s="61"/>
      <c r="B22" s="61"/>
      <c r="C22" s="61"/>
      <c r="D22" s="61"/>
      <c r="E22" s="61"/>
      <c r="F22" s="61"/>
      <c r="G22" s="61"/>
    </row>
    <row r="23" spans="1:7" ht="15">
      <c r="A23" s="61"/>
      <c r="B23" s="61"/>
      <c r="C23" s="61"/>
      <c r="D23" s="61"/>
      <c r="E23" s="61"/>
      <c r="F23" s="61"/>
      <c r="G23" s="61"/>
    </row>
    <row r="24" spans="1:7" ht="15">
      <c r="A24" s="61"/>
      <c r="B24" s="61"/>
      <c r="C24" s="61"/>
      <c r="D24" s="61"/>
      <c r="E24" s="61"/>
      <c r="F24" s="61"/>
      <c r="G24" s="61"/>
    </row>
    <row r="25" spans="1:7" ht="15">
      <c r="A25" s="61"/>
      <c r="B25" s="61"/>
      <c r="C25" s="61"/>
      <c r="D25" s="61"/>
      <c r="E25" s="61"/>
      <c r="F25" s="61"/>
      <c r="G25" s="61"/>
    </row>
    <row r="26" spans="1:7" ht="15">
      <c r="A26" s="61"/>
      <c r="B26" s="61"/>
      <c r="C26" s="61"/>
      <c r="D26" s="61"/>
      <c r="E26" s="61"/>
      <c r="F26" s="61"/>
      <c r="G26" s="61"/>
    </row>
    <row r="27" spans="1:7" ht="15">
      <c r="A27" s="61"/>
      <c r="B27" s="61"/>
      <c r="C27" s="61"/>
      <c r="D27" s="61"/>
      <c r="E27" s="61"/>
      <c r="F27" s="61"/>
      <c r="G27" s="61"/>
    </row>
    <row r="28" spans="1:7" ht="15">
      <c r="A28" s="61"/>
      <c r="B28" s="61"/>
      <c r="C28" s="61"/>
      <c r="D28" s="61"/>
      <c r="E28" s="61"/>
      <c r="F28" s="61"/>
      <c r="G28" s="61"/>
    </row>
    <row r="29" spans="1:7" ht="15.75">
      <c r="A29" s="60"/>
      <c r="B29" s="61"/>
      <c r="C29" s="61"/>
      <c r="D29" s="61"/>
      <c r="E29" s="61"/>
      <c r="F29" s="61"/>
      <c r="G29" s="61"/>
    </row>
    <row r="30" spans="1:7" ht="15.75">
      <c r="A30" s="60"/>
      <c r="B30" s="61"/>
      <c r="C30" s="61"/>
      <c r="D30" s="63"/>
      <c r="E30" s="61"/>
      <c r="F30" s="61"/>
      <c r="G30" s="61"/>
    </row>
    <row r="31" spans="1:7" ht="15.75">
      <c r="A31" s="60"/>
      <c r="B31" s="61"/>
      <c r="C31" s="61"/>
      <c r="D31" s="66"/>
      <c r="E31" s="61"/>
      <c r="F31" s="61"/>
      <c r="G31" s="61"/>
    </row>
    <row r="32" spans="1:7" ht="15.75">
      <c r="A32" s="60"/>
      <c r="B32" s="61"/>
      <c r="C32" s="61"/>
      <c r="D32" s="61"/>
      <c r="E32" s="61"/>
      <c r="F32" s="61"/>
      <c r="G32" s="61"/>
    </row>
    <row r="33" spans="1:7" ht="15.75">
      <c r="A33" s="60"/>
      <c r="B33" s="61"/>
      <c r="C33" s="61"/>
      <c r="D33" s="61"/>
      <c r="E33" s="61"/>
      <c r="F33" s="61"/>
      <c r="G33" s="61"/>
    </row>
    <row r="34" spans="1:7" ht="15.75">
      <c r="A34" s="60"/>
      <c r="B34" s="61"/>
      <c r="C34" s="61"/>
      <c r="D34" s="61"/>
      <c r="E34" s="61"/>
      <c r="F34" s="61"/>
      <c r="G34" s="61"/>
    </row>
    <row r="35" spans="1:7" ht="15.75">
      <c r="A35" s="67"/>
      <c r="B35" s="61"/>
      <c r="C35" s="67"/>
      <c r="D35" s="68"/>
      <c r="E35" s="61"/>
      <c r="F35" s="61"/>
      <c r="G35" s="61"/>
    </row>
    <row r="36" spans="1:7" ht="15.75" customHeight="1">
      <c r="A36" s="60"/>
      <c r="E36" s="61"/>
      <c r="F36" s="61"/>
      <c r="G36" s="61"/>
    </row>
    <row r="37" spans="3:7" ht="15.75">
      <c r="C37" s="60"/>
      <c r="D37" s="28" t="s">
        <v>411</v>
      </c>
      <c r="E37" s="61"/>
      <c r="F37" s="61"/>
      <c r="G37" s="61"/>
    </row>
    <row r="40" spans="1:7" ht="24.75" customHeight="1">
      <c r="A40" s="347" t="s">
        <v>101</v>
      </c>
      <c r="B40" s="347"/>
      <c r="C40" s="347"/>
      <c r="D40" s="347"/>
      <c r="E40" s="347"/>
      <c r="F40" s="347"/>
      <c r="G40" s="347"/>
    </row>
    <row r="41" spans="1:13" ht="24.75" customHeight="1">
      <c r="A41" s="348"/>
      <c r="B41" s="348"/>
      <c r="C41" s="348"/>
      <c r="D41" s="348"/>
      <c r="E41" s="348"/>
      <c r="F41" s="348"/>
      <c r="G41" s="348"/>
      <c r="I41" s="69"/>
      <c r="J41" s="69"/>
      <c r="K41" s="69"/>
      <c r="L41" s="93"/>
      <c r="M41" s="69"/>
    </row>
    <row r="42" spans="1:13" ht="24.75" customHeight="1">
      <c r="A42" s="349" t="s">
        <v>130</v>
      </c>
      <c r="B42" s="350"/>
      <c r="C42" s="350"/>
      <c r="D42" s="350"/>
      <c r="E42" s="350"/>
      <c r="F42" s="351"/>
      <c r="G42" s="92" t="s">
        <v>102</v>
      </c>
      <c r="H42" s="69"/>
      <c r="I42" s="69"/>
      <c r="J42" s="356"/>
      <c r="K42" s="356"/>
      <c r="L42" s="356"/>
      <c r="M42" s="69"/>
    </row>
    <row r="43" spans="1:13" ht="18" customHeight="1">
      <c r="A43" s="70"/>
      <c r="B43" s="357" t="s">
        <v>115</v>
      </c>
      <c r="C43" s="357"/>
      <c r="D43" s="357"/>
      <c r="E43" s="357"/>
      <c r="F43" s="357"/>
      <c r="G43" s="111" t="s">
        <v>228</v>
      </c>
      <c r="I43" s="69"/>
      <c r="J43" s="94"/>
      <c r="K43" s="95"/>
      <c r="L43" s="96"/>
      <c r="M43" s="69"/>
    </row>
    <row r="44" spans="1:13" ht="18" customHeight="1">
      <c r="A44" s="71"/>
      <c r="B44" s="358" t="s">
        <v>114</v>
      </c>
      <c r="C44" s="358"/>
      <c r="D44" s="358"/>
      <c r="E44" s="358"/>
      <c r="F44" s="359"/>
      <c r="G44" s="112" t="s">
        <v>379</v>
      </c>
      <c r="I44" s="69"/>
      <c r="J44" s="94"/>
      <c r="K44" s="95"/>
      <c r="L44" s="96"/>
      <c r="M44" s="69"/>
    </row>
    <row r="45" spans="1:13" ht="18" customHeight="1">
      <c r="A45" s="71"/>
      <c r="B45" s="358" t="s">
        <v>378</v>
      </c>
      <c r="C45" s="358"/>
      <c r="D45" s="358"/>
      <c r="E45" s="358"/>
      <c r="F45" s="359"/>
      <c r="G45" s="112" t="s">
        <v>229</v>
      </c>
      <c r="I45" s="69"/>
      <c r="J45" s="94"/>
      <c r="K45" s="95"/>
      <c r="L45" s="96"/>
      <c r="M45" s="69"/>
    </row>
    <row r="46" spans="1:13" ht="18" customHeight="1">
      <c r="A46" s="71"/>
      <c r="B46" s="358" t="s">
        <v>110</v>
      </c>
      <c r="C46" s="358"/>
      <c r="D46" s="358"/>
      <c r="E46" s="358"/>
      <c r="F46" s="358"/>
      <c r="G46" s="112" t="s">
        <v>380</v>
      </c>
      <c r="I46" s="69"/>
      <c r="J46" s="94"/>
      <c r="K46" s="95"/>
      <c r="L46" s="96"/>
      <c r="M46" s="69"/>
    </row>
    <row r="47" spans="1:13" ht="18" customHeight="1">
      <c r="A47" s="71"/>
      <c r="B47" s="90" t="s">
        <v>111</v>
      </c>
      <c r="C47" s="90"/>
      <c r="D47" s="90"/>
      <c r="E47" s="90"/>
      <c r="F47" s="91"/>
      <c r="G47" s="110" t="s">
        <v>380</v>
      </c>
      <c r="I47" s="69"/>
      <c r="J47" s="94"/>
      <c r="K47" s="95"/>
      <c r="L47" s="96"/>
      <c r="M47" s="69"/>
    </row>
    <row r="48" spans="1:13" ht="18" customHeight="1">
      <c r="A48" s="71"/>
      <c r="B48" s="90" t="s">
        <v>117</v>
      </c>
      <c r="C48" s="90"/>
      <c r="D48" s="90"/>
      <c r="E48" s="90"/>
      <c r="F48" s="91"/>
      <c r="G48" s="110" t="s">
        <v>381</v>
      </c>
      <c r="I48" s="69"/>
      <c r="J48" s="94"/>
      <c r="K48" s="95"/>
      <c r="L48" s="96"/>
      <c r="M48" s="69"/>
    </row>
    <row r="49" spans="1:13" ht="18" customHeight="1">
      <c r="A49" s="71"/>
      <c r="B49" s="90" t="s">
        <v>118</v>
      </c>
      <c r="C49" s="90"/>
      <c r="D49" s="90"/>
      <c r="E49" s="90"/>
      <c r="F49" s="91"/>
      <c r="G49" s="110" t="s">
        <v>382</v>
      </c>
      <c r="I49" s="69"/>
      <c r="J49" s="94"/>
      <c r="K49" s="95"/>
      <c r="L49" s="96"/>
      <c r="M49" s="69"/>
    </row>
    <row r="50" spans="1:13" ht="18" customHeight="1">
      <c r="A50" s="71"/>
      <c r="B50" s="90" t="s">
        <v>119</v>
      </c>
      <c r="C50" s="90"/>
      <c r="D50" s="90"/>
      <c r="E50" s="90"/>
      <c r="F50" s="91"/>
      <c r="G50" s="110" t="s">
        <v>383</v>
      </c>
      <c r="I50" s="69"/>
      <c r="J50" s="94"/>
      <c r="K50" s="95"/>
      <c r="L50" s="96"/>
      <c r="M50" s="69"/>
    </row>
    <row r="51" spans="1:13" ht="18" customHeight="1">
      <c r="A51" s="71"/>
      <c r="B51" s="90" t="s">
        <v>116</v>
      </c>
      <c r="C51" s="90"/>
      <c r="D51" s="90"/>
      <c r="E51" s="90"/>
      <c r="F51" s="91"/>
      <c r="G51" s="110" t="s">
        <v>384</v>
      </c>
      <c r="I51" s="69"/>
      <c r="J51" s="94"/>
      <c r="K51" s="95"/>
      <c r="L51" s="96"/>
      <c r="M51" s="69"/>
    </row>
    <row r="52" spans="1:13" ht="18" customHeight="1">
      <c r="A52" s="71"/>
      <c r="B52" s="90" t="s">
        <v>112</v>
      </c>
      <c r="C52" s="90"/>
      <c r="D52" s="90"/>
      <c r="E52" s="90"/>
      <c r="F52" s="91"/>
      <c r="G52" s="110" t="s">
        <v>230</v>
      </c>
      <c r="I52" s="69"/>
      <c r="J52" s="94"/>
      <c r="K52" s="95"/>
      <c r="L52" s="96"/>
      <c r="M52" s="69"/>
    </row>
    <row r="53" spans="1:13" ht="18" customHeight="1">
      <c r="A53" s="71"/>
      <c r="B53" s="90" t="s">
        <v>113</v>
      </c>
      <c r="C53" s="90"/>
      <c r="D53" s="90"/>
      <c r="E53" s="90"/>
      <c r="F53" s="91"/>
      <c r="G53" s="110" t="s">
        <v>267</v>
      </c>
      <c r="I53" s="69"/>
      <c r="J53" s="94"/>
      <c r="K53" s="95"/>
      <c r="L53" s="96"/>
      <c r="M53" s="69"/>
    </row>
    <row r="54" ht="18" customHeight="1"/>
    <row r="55" ht="18" customHeight="1"/>
    <row r="56" ht="18" customHeight="1"/>
    <row r="57" spans="1:13" ht="15" customHeight="1">
      <c r="A57" s="72"/>
      <c r="B57" s="73"/>
      <c r="C57" s="74"/>
      <c r="D57" s="74"/>
      <c r="E57" s="74"/>
      <c r="F57" s="74"/>
      <c r="G57" s="75"/>
      <c r="I57" s="69"/>
      <c r="J57" s="69"/>
      <c r="K57" s="69"/>
      <c r="L57" s="97"/>
      <c r="M57" s="69"/>
    </row>
    <row r="58" spans="1:13" ht="15" customHeight="1">
      <c r="A58" s="345" t="s">
        <v>242</v>
      </c>
      <c r="B58" s="345"/>
      <c r="C58" s="345"/>
      <c r="D58" s="345"/>
      <c r="E58" s="345"/>
      <c r="F58" s="345"/>
      <c r="G58" s="345"/>
      <c r="H58" s="345"/>
      <c r="I58" s="69"/>
      <c r="J58" s="69"/>
      <c r="K58" s="69"/>
      <c r="L58" s="97"/>
      <c r="M58" s="69"/>
    </row>
    <row r="59" spans="1:13" ht="15" customHeight="1">
      <c r="A59" s="72"/>
      <c r="B59" s="73"/>
      <c r="C59" s="74"/>
      <c r="D59" s="63"/>
      <c r="E59" s="74"/>
      <c r="F59" s="74"/>
      <c r="G59" s="75"/>
      <c r="I59" s="69"/>
      <c r="J59" s="69"/>
      <c r="K59" s="69"/>
      <c r="L59" s="97"/>
      <c r="M59" s="69"/>
    </row>
    <row r="60" spans="1:7" ht="15" customHeight="1">
      <c r="A60" s="76"/>
      <c r="B60" s="77"/>
      <c r="C60" s="78"/>
      <c r="D60" s="78"/>
      <c r="E60" s="78"/>
      <c r="F60" s="78"/>
      <c r="G60" s="79"/>
    </row>
    <row r="61" spans="1:8" ht="15" customHeight="1">
      <c r="A61" s="354" t="s">
        <v>103</v>
      </c>
      <c r="B61" s="354"/>
      <c r="C61" s="354"/>
      <c r="D61" s="354"/>
      <c r="E61" s="354"/>
      <c r="F61" s="354"/>
      <c r="G61" s="354"/>
      <c r="H61" s="354"/>
    </row>
    <row r="62" spans="1:8" ht="15" customHeight="1">
      <c r="A62" s="354" t="s">
        <v>104</v>
      </c>
      <c r="B62" s="354"/>
      <c r="C62" s="354"/>
      <c r="D62" s="354"/>
      <c r="E62" s="354"/>
      <c r="F62" s="354"/>
      <c r="G62" s="354"/>
      <c r="H62" s="354"/>
    </row>
    <row r="63" spans="1:7" ht="15" customHeight="1">
      <c r="A63" s="84"/>
      <c r="B63" s="78"/>
      <c r="C63" s="78"/>
      <c r="D63" s="78"/>
      <c r="E63" s="78"/>
      <c r="F63" s="78"/>
      <c r="G63" s="79"/>
    </row>
    <row r="64" spans="1:7" ht="15" customHeight="1">
      <c r="A64" s="84"/>
      <c r="B64" s="78"/>
      <c r="C64" s="78"/>
      <c r="D64" s="78"/>
      <c r="E64" s="78"/>
      <c r="F64" s="78"/>
      <c r="G64" s="79"/>
    </row>
    <row r="65" spans="1:7" ht="15" customHeight="1">
      <c r="A65" s="76"/>
      <c r="B65" s="80"/>
      <c r="C65" s="78"/>
      <c r="D65" s="78"/>
      <c r="E65" s="78"/>
      <c r="F65" s="78"/>
      <c r="G65" s="79"/>
    </row>
    <row r="66" spans="1:8" ht="15" customHeight="1">
      <c r="A66" s="355" t="s">
        <v>291</v>
      </c>
      <c r="B66" s="355"/>
      <c r="C66" s="355"/>
      <c r="D66" s="355"/>
      <c r="E66" s="355"/>
      <c r="F66" s="355"/>
      <c r="G66" s="355"/>
      <c r="H66" s="355"/>
    </row>
    <row r="67" spans="1:8" ht="15" customHeight="1">
      <c r="A67" s="354" t="s">
        <v>292</v>
      </c>
      <c r="B67" s="354"/>
      <c r="C67" s="354"/>
      <c r="D67" s="354"/>
      <c r="E67" s="354"/>
      <c r="F67" s="354"/>
      <c r="G67" s="354"/>
      <c r="H67" s="354"/>
    </row>
    <row r="68" spans="1:7" ht="15" customHeight="1">
      <c r="A68" s="76"/>
      <c r="B68" s="80"/>
      <c r="C68" s="78"/>
      <c r="D68" s="85"/>
      <c r="E68" s="78"/>
      <c r="F68" s="78"/>
      <c r="G68" s="79"/>
    </row>
    <row r="69" spans="1:7" ht="15" customHeight="1">
      <c r="A69" s="76"/>
      <c r="B69" s="80"/>
      <c r="C69" s="78"/>
      <c r="D69" s="85"/>
      <c r="E69" s="78"/>
      <c r="F69" s="78"/>
      <c r="G69" s="79"/>
    </row>
    <row r="70" spans="1:7" ht="15" customHeight="1">
      <c r="A70" s="76"/>
      <c r="B70" s="80"/>
      <c r="C70" s="78"/>
      <c r="D70" s="85"/>
      <c r="E70" s="78"/>
      <c r="F70" s="78"/>
      <c r="G70" s="79"/>
    </row>
    <row r="71" spans="1:8" ht="15" customHeight="1">
      <c r="A71" s="345" t="s">
        <v>105</v>
      </c>
      <c r="B71" s="345"/>
      <c r="C71" s="345"/>
      <c r="D71" s="345"/>
      <c r="E71" s="345"/>
      <c r="F71" s="345"/>
      <c r="G71" s="345"/>
      <c r="H71" s="345"/>
    </row>
    <row r="78" spans="1:7" ht="15" customHeight="1">
      <c r="A78" s="76"/>
      <c r="B78" s="80"/>
      <c r="C78" s="78"/>
      <c r="D78" s="78"/>
      <c r="E78" s="78"/>
      <c r="F78" s="78"/>
      <c r="G78" s="79"/>
    </row>
    <row r="79" spans="1:7" ht="15" customHeight="1">
      <c r="A79" s="76"/>
      <c r="B79" s="80"/>
      <c r="C79" s="78"/>
      <c r="D79" s="78"/>
      <c r="E79" s="78"/>
      <c r="F79" s="78"/>
      <c r="G79" s="79"/>
    </row>
    <row r="80" spans="1:7" ht="15" customHeight="1">
      <c r="A80" s="86"/>
      <c r="B80" s="86"/>
      <c r="C80" s="86"/>
      <c r="D80" s="78"/>
      <c r="E80" s="78"/>
      <c r="F80" s="78"/>
      <c r="G80" s="79"/>
    </row>
    <row r="81" spans="1:7" ht="12.75" customHeight="1">
      <c r="A81" s="87" t="s">
        <v>106</v>
      </c>
      <c r="C81" s="69"/>
      <c r="D81" s="86"/>
      <c r="E81" s="86"/>
      <c r="F81" s="86"/>
      <c r="G81" s="86"/>
    </row>
    <row r="82" spans="1:7" ht="10.5" customHeight="1">
      <c r="A82" s="87" t="s">
        <v>107</v>
      </c>
      <c r="C82" s="69"/>
      <c r="D82" s="69"/>
      <c r="E82" s="69"/>
      <c r="F82" s="69"/>
      <c r="G82" s="69"/>
    </row>
    <row r="83" spans="1:7" ht="10.5" customHeight="1">
      <c r="A83" s="87" t="s">
        <v>108</v>
      </c>
      <c r="C83" s="69"/>
      <c r="D83" s="69"/>
      <c r="E83" s="69"/>
      <c r="F83" s="69"/>
      <c r="G83" s="69"/>
    </row>
    <row r="84" spans="1:7" ht="10.5" customHeight="1">
      <c r="A84" s="88" t="s">
        <v>109</v>
      </c>
      <c r="B84" s="89"/>
      <c r="C84" s="69"/>
      <c r="D84" s="69"/>
      <c r="E84" s="69"/>
      <c r="F84" s="69"/>
      <c r="G84" s="69"/>
    </row>
    <row r="85" ht="10.5" customHeight="1"/>
    <row r="86" spans="1:7" ht="10.5" customHeight="1">
      <c r="A86" s="87"/>
      <c r="C86" s="69"/>
      <c r="D86" s="69"/>
      <c r="E86" s="69"/>
      <c r="F86" s="69"/>
      <c r="G86" s="69"/>
    </row>
    <row r="87" spans="1:7" ht="10.5" customHeight="1">
      <c r="A87" s="87"/>
      <c r="C87" s="69"/>
      <c r="D87" s="69"/>
      <c r="E87" s="69"/>
      <c r="F87" s="69"/>
      <c r="G87" s="69"/>
    </row>
    <row r="88" spans="1:7" ht="10.5" customHeight="1">
      <c r="A88" s="88"/>
      <c r="B88" s="89"/>
      <c r="C88" s="69"/>
      <c r="D88" s="69"/>
      <c r="E88" s="69"/>
      <c r="F88" s="69"/>
      <c r="G88" s="69"/>
    </row>
    <row r="89" ht="10.5" customHeight="1"/>
    <row r="90" ht="10.5" customHeight="1"/>
    <row r="91" spans="1:7" ht="15">
      <c r="A91" s="352"/>
      <c r="B91" s="352"/>
      <c r="C91" s="352"/>
      <c r="D91" s="352"/>
      <c r="E91" s="352"/>
      <c r="F91" s="352"/>
      <c r="G91" s="352"/>
    </row>
    <row r="92" spans="1:7" ht="19.5">
      <c r="A92" s="82"/>
      <c r="B92" s="82"/>
      <c r="C92" s="98"/>
      <c r="D92" s="82"/>
      <c r="E92" s="82"/>
      <c r="F92" s="82"/>
      <c r="G92" s="82"/>
    </row>
    <row r="93" spans="1:8" ht="19.5">
      <c r="A93" s="84"/>
      <c r="B93" s="99"/>
      <c r="C93" s="98"/>
      <c r="D93" s="99"/>
      <c r="E93" s="99"/>
      <c r="F93" s="99"/>
      <c r="G93" s="100"/>
      <c r="H93" s="69"/>
    </row>
    <row r="94" spans="1:7" ht="15.75">
      <c r="A94" s="78"/>
      <c r="B94" s="78"/>
      <c r="C94" s="60"/>
      <c r="D94" s="78"/>
      <c r="E94" s="78"/>
      <c r="F94" s="78"/>
      <c r="G94" s="101"/>
    </row>
    <row r="95" spans="1:7" ht="15.75">
      <c r="A95" s="81"/>
      <c r="B95" s="86"/>
      <c r="C95" s="102"/>
      <c r="D95" s="82"/>
      <c r="E95" s="82"/>
      <c r="F95" s="82"/>
      <c r="G95" s="103"/>
    </row>
    <row r="96" spans="1:7" ht="15.75">
      <c r="A96" s="81"/>
      <c r="B96" s="86"/>
      <c r="C96" s="102"/>
      <c r="D96" s="82"/>
      <c r="E96" s="82"/>
      <c r="F96" s="82"/>
      <c r="G96" s="103"/>
    </row>
    <row r="97" spans="1:7" ht="15">
      <c r="A97" s="81"/>
      <c r="B97" s="86"/>
      <c r="C97" s="82"/>
      <c r="D97" s="82"/>
      <c r="E97" s="82"/>
      <c r="F97" s="82"/>
      <c r="G97" s="103"/>
    </row>
    <row r="98" spans="1:7" ht="15">
      <c r="A98" s="81"/>
      <c r="B98" s="86"/>
      <c r="C98" s="82"/>
      <c r="D98" s="82"/>
      <c r="E98" s="82"/>
      <c r="F98" s="82"/>
      <c r="G98" s="103"/>
    </row>
    <row r="99" spans="1:7" ht="15">
      <c r="A99" s="81"/>
      <c r="B99" s="86"/>
      <c r="C99" s="82"/>
      <c r="D99" s="82"/>
      <c r="E99" s="82"/>
      <c r="F99" s="82"/>
      <c r="G99" s="103"/>
    </row>
    <row r="100" spans="1:7" ht="15">
      <c r="A100" s="81"/>
      <c r="B100" s="86"/>
      <c r="C100" s="82"/>
      <c r="D100" s="82"/>
      <c r="E100" s="82"/>
      <c r="F100" s="82"/>
      <c r="G100" s="103"/>
    </row>
    <row r="101" spans="1:7" ht="15">
      <c r="A101" s="81"/>
      <c r="B101" s="86"/>
      <c r="C101" s="82"/>
      <c r="D101" s="82"/>
      <c r="E101" s="82"/>
      <c r="F101" s="82"/>
      <c r="G101" s="103"/>
    </row>
    <row r="102" spans="1:7" ht="15">
      <c r="A102" s="81"/>
      <c r="B102" s="86"/>
      <c r="C102" s="82"/>
      <c r="D102" s="82"/>
      <c r="E102" s="82"/>
      <c r="F102" s="82"/>
      <c r="G102" s="103"/>
    </row>
    <row r="103" spans="1:7" ht="15">
      <c r="A103" s="81"/>
      <c r="B103" s="86"/>
      <c r="C103" s="82"/>
      <c r="D103" s="82"/>
      <c r="E103" s="82"/>
      <c r="F103" s="82"/>
      <c r="G103" s="103"/>
    </row>
    <row r="104" spans="1:7" ht="15">
      <c r="A104" s="81"/>
      <c r="B104" s="86"/>
      <c r="C104" s="86"/>
      <c r="D104" s="86"/>
      <c r="E104" s="82"/>
      <c r="F104" s="82"/>
      <c r="G104" s="103"/>
    </row>
    <row r="105" spans="1:7" ht="15">
      <c r="A105" s="81"/>
      <c r="B105" s="86"/>
      <c r="C105" s="82"/>
      <c r="D105" s="82"/>
      <c r="E105" s="82"/>
      <c r="F105" s="82"/>
      <c r="G105" s="103"/>
    </row>
    <row r="106" spans="1:7" ht="15">
      <c r="A106" s="81"/>
      <c r="B106" s="86"/>
      <c r="C106" s="82"/>
      <c r="D106" s="82"/>
      <c r="E106" s="82"/>
      <c r="F106" s="82"/>
      <c r="G106" s="103"/>
    </row>
    <row r="107" spans="1:7" ht="15">
      <c r="A107" s="81"/>
      <c r="B107" s="86"/>
      <c r="C107" s="82"/>
      <c r="D107" s="82"/>
      <c r="E107" s="82"/>
      <c r="F107" s="82"/>
      <c r="G107" s="103"/>
    </row>
    <row r="108" spans="1:7" ht="15">
      <c r="A108" s="81"/>
      <c r="B108" s="86"/>
      <c r="C108" s="82"/>
      <c r="D108" s="82"/>
      <c r="E108" s="82"/>
      <c r="F108" s="82"/>
      <c r="G108" s="103"/>
    </row>
    <row r="109" spans="1:7" ht="15">
      <c r="A109" s="81"/>
      <c r="B109" s="86"/>
      <c r="C109" s="82"/>
      <c r="D109" s="82"/>
      <c r="E109" s="82"/>
      <c r="F109" s="82"/>
      <c r="G109" s="103"/>
    </row>
    <row r="110" spans="1:7" ht="15">
      <c r="A110" s="81"/>
      <c r="B110" s="86"/>
      <c r="C110" s="82"/>
      <c r="D110" s="82"/>
      <c r="E110" s="82"/>
      <c r="F110" s="82"/>
      <c r="G110" s="103"/>
    </row>
    <row r="111" spans="1:7" ht="15">
      <c r="A111" s="81"/>
      <c r="B111" s="86"/>
      <c r="C111" s="82"/>
      <c r="D111" s="82"/>
      <c r="E111" s="82"/>
      <c r="F111" s="82"/>
      <c r="G111" s="103"/>
    </row>
    <row r="112" spans="1:7" ht="15">
      <c r="A112" s="81"/>
      <c r="B112" s="86"/>
      <c r="C112" s="82"/>
      <c r="D112" s="82"/>
      <c r="E112" s="82"/>
      <c r="F112" s="82"/>
      <c r="G112" s="103"/>
    </row>
    <row r="113" spans="1:7" ht="15">
      <c r="A113" s="81"/>
      <c r="B113" s="86"/>
      <c r="C113" s="82"/>
      <c r="D113" s="82"/>
      <c r="E113" s="82"/>
      <c r="F113" s="82"/>
      <c r="G113" s="103"/>
    </row>
    <row r="114" spans="1:7" ht="15" customHeight="1">
      <c r="A114" s="81"/>
      <c r="B114" s="82"/>
      <c r="C114" s="82"/>
      <c r="D114" s="82"/>
      <c r="E114" s="82"/>
      <c r="F114" s="82"/>
      <c r="G114" s="83"/>
    </row>
    <row r="115" spans="1:9" ht="15">
      <c r="A115" s="84"/>
      <c r="B115" s="99"/>
      <c r="C115" s="99"/>
      <c r="D115" s="99"/>
      <c r="E115" s="99"/>
      <c r="F115" s="99"/>
      <c r="G115" s="100"/>
      <c r="H115" s="69"/>
      <c r="I115" s="69"/>
    </row>
    <row r="116" spans="1:7" ht="15">
      <c r="A116" s="84"/>
      <c r="B116" s="78"/>
      <c r="C116" s="78"/>
      <c r="D116" s="78"/>
      <c r="E116" s="78"/>
      <c r="F116" s="78"/>
      <c r="G116" s="79"/>
    </row>
    <row r="117" spans="1:7" ht="15">
      <c r="A117" s="81"/>
      <c r="B117" s="86"/>
      <c r="C117" s="82"/>
      <c r="D117" s="82"/>
      <c r="E117" s="82"/>
      <c r="F117" s="82"/>
      <c r="G117" s="103"/>
    </row>
    <row r="118" spans="1:7" ht="15">
      <c r="A118" s="81"/>
      <c r="B118" s="86"/>
      <c r="C118" s="82"/>
      <c r="D118" s="82"/>
      <c r="E118" s="82"/>
      <c r="F118" s="82"/>
      <c r="G118" s="103"/>
    </row>
    <row r="119" spans="1:7" ht="15">
      <c r="A119" s="81"/>
      <c r="B119" s="86"/>
      <c r="C119" s="82"/>
      <c r="D119" s="82"/>
      <c r="E119" s="82"/>
      <c r="F119" s="82"/>
      <c r="G119" s="103"/>
    </row>
    <row r="120" spans="1:7" ht="15">
      <c r="A120" s="81"/>
      <c r="B120" s="86"/>
      <c r="C120" s="82"/>
      <c r="D120" s="82"/>
      <c r="E120" s="82"/>
      <c r="F120" s="82"/>
      <c r="G120" s="103"/>
    </row>
    <row r="121" spans="1:7" ht="15">
      <c r="A121" s="81"/>
      <c r="B121" s="86"/>
      <c r="C121" s="82"/>
      <c r="D121" s="82"/>
      <c r="E121" s="82"/>
      <c r="F121" s="82"/>
      <c r="G121" s="103"/>
    </row>
    <row r="122" spans="1:7" ht="15">
      <c r="A122" s="81"/>
      <c r="B122" s="86"/>
      <c r="C122" s="82"/>
      <c r="D122" s="82"/>
      <c r="E122" s="82"/>
      <c r="F122" s="82"/>
      <c r="G122" s="103"/>
    </row>
    <row r="123" spans="1:7" ht="15">
      <c r="A123" s="81"/>
      <c r="B123" s="86"/>
      <c r="C123" s="82"/>
      <c r="D123" s="82"/>
      <c r="E123" s="82"/>
      <c r="F123" s="82"/>
      <c r="G123" s="103"/>
    </row>
    <row r="124" spans="1:7" ht="15">
      <c r="A124" s="81"/>
      <c r="B124" s="86"/>
      <c r="C124" s="82"/>
      <c r="D124" s="82"/>
      <c r="E124" s="82"/>
      <c r="F124" s="82"/>
      <c r="G124" s="103"/>
    </row>
    <row r="125" spans="1:7" ht="15">
      <c r="A125" s="81"/>
      <c r="B125" s="86"/>
      <c r="C125" s="82"/>
      <c r="D125" s="82"/>
      <c r="E125" s="82"/>
      <c r="F125" s="82"/>
      <c r="G125" s="103"/>
    </row>
    <row r="126" spans="1:7" ht="15">
      <c r="A126" s="81"/>
      <c r="B126" s="86"/>
      <c r="C126" s="82"/>
      <c r="D126" s="82"/>
      <c r="E126" s="82"/>
      <c r="F126" s="82"/>
      <c r="G126" s="103"/>
    </row>
    <row r="127" spans="1:7" ht="15">
      <c r="A127" s="81"/>
      <c r="B127" s="86"/>
      <c r="C127" s="82"/>
      <c r="D127" s="82"/>
      <c r="E127" s="82"/>
      <c r="F127" s="82"/>
      <c r="G127" s="103"/>
    </row>
    <row r="128" spans="1:9" ht="15">
      <c r="A128" s="81"/>
      <c r="B128" s="104"/>
      <c r="C128" s="82"/>
      <c r="D128" s="82"/>
      <c r="E128" s="82"/>
      <c r="F128" s="82"/>
      <c r="G128" s="103"/>
      <c r="H128" s="69"/>
      <c r="I128" s="69"/>
    </row>
    <row r="129" spans="1:9" ht="15">
      <c r="A129" s="353"/>
      <c r="B129" s="353"/>
      <c r="C129" s="353"/>
      <c r="D129" s="353"/>
      <c r="E129" s="353"/>
      <c r="F129" s="353"/>
      <c r="G129" s="353"/>
      <c r="H129" s="69"/>
      <c r="I129" s="69"/>
    </row>
    <row r="130" spans="1:7" ht="15">
      <c r="A130" s="105"/>
      <c r="B130" s="105"/>
      <c r="C130" s="105"/>
      <c r="D130" s="105"/>
      <c r="E130" s="105"/>
      <c r="F130" s="105"/>
      <c r="G130" s="105"/>
    </row>
    <row r="131" spans="1:7" ht="15">
      <c r="A131" s="106"/>
      <c r="B131" s="106"/>
      <c r="C131" s="106"/>
      <c r="D131" s="106"/>
      <c r="E131" s="106"/>
      <c r="F131" s="106"/>
      <c r="G131" s="106"/>
    </row>
    <row r="132" spans="4:7" ht="15">
      <c r="D132" s="86"/>
      <c r="E132" s="86"/>
      <c r="F132" s="86"/>
      <c r="G132" s="86"/>
    </row>
    <row r="133" spans="4:7" ht="10.5" customHeight="1">
      <c r="D133" s="69"/>
      <c r="E133" s="69"/>
      <c r="F133" s="69"/>
      <c r="G133" s="69"/>
    </row>
    <row r="134" spans="4:7" ht="10.5" customHeight="1">
      <c r="D134" s="69"/>
      <c r="E134" s="69"/>
      <c r="F134" s="69"/>
      <c r="G134" s="69"/>
    </row>
    <row r="135" spans="4:7" ht="10.5" customHeight="1">
      <c r="D135" s="69"/>
      <c r="E135" s="69"/>
      <c r="F135" s="69"/>
      <c r="G135" s="69"/>
    </row>
    <row r="136" spans="4:7" ht="10.5" customHeight="1">
      <c r="D136" s="69"/>
      <c r="E136" s="69"/>
      <c r="F136" s="69"/>
      <c r="G136" s="69"/>
    </row>
    <row r="137" ht="10.5" customHeight="1"/>
  </sheetData>
  <sheetProtection/>
  <mergeCells count="16">
    <mergeCell ref="J42:L42"/>
    <mergeCell ref="B43:F43"/>
    <mergeCell ref="B46:F46"/>
    <mergeCell ref="B44:F44"/>
    <mergeCell ref="A58:H58"/>
    <mergeCell ref="A61:H61"/>
    <mergeCell ref="B45:F45"/>
    <mergeCell ref="A71:H71"/>
    <mergeCell ref="C20:H20"/>
    <mergeCell ref="A40:G41"/>
    <mergeCell ref="A42:F42"/>
    <mergeCell ref="A91:G91"/>
    <mergeCell ref="A129:G129"/>
    <mergeCell ref="A62:H62"/>
    <mergeCell ref="A66:H66"/>
    <mergeCell ref="A67:H67"/>
  </mergeCells>
  <hyperlinks>
    <hyperlink ref="G43" location="'Economía regional'!A1" display="3"/>
    <hyperlink ref="G46" location="'Aspectos GyD - Perfil productor'!A1" display="2"/>
    <hyperlink ref="G47" location="'Aspectos GyD - Perfil productor'!A1" display="2"/>
    <hyperlink ref="G48" location="'Cultivos Información Anual'!A1" display="5-6"/>
    <hyperlink ref="G49" location="'Ganadería y Riego'!A1" display="5"/>
    <hyperlink ref="G50" location="Exportaciones!A1" display="9"/>
    <hyperlink ref="G52" location="'División Político-Adminisrativa'!A1" display="7"/>
    <hyperlink ref="G53" location="Autoridades!A1" display="11"/>
    <hyperlink ref="G51" location="'Cultivos Información Censal'!A1" display="3 - 4"/>
    <hyperlink ref="G44" location="'Antecedentes sociales'!A1" display="12-13-14"/>
    <hyperlink ref="G45" location="'Antecedentes ambientales'!A1" display="5"/>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4" max="7" man="1"/>
  </rowBreaks>
  <drawing r:id="rId1"/>
</worksheet>
</file>

<file path=xl/worksheets/sheet10.xml><?xml version="1.0" encoding="utf-8"?>
<worksheet xmlns="http://schemas.openxmlformats.org/spreadsheetml/2006/main" xmlns:r="http://schemas.openxmlformats.org/officeDocument/2006/relationships">
  <dimension ref="A1:G38"/>
  <sheetViews>
    <sheetView view="pageBreakPreview" zoomScaleSheetLayoutView="100" zoomScalePageLayoutView="0" workbookViewId="0" topLeftCell="A1">
      <selection activeCell="A1" sqref="A1"/>
    </sheetView>
  </sheetViews>
  <sheetFormatPr defaultColWidth="11.421875" defaultRowHeight="12" customHeight="1"/>
  <cols>
    <col min="1" max="2" width="20.8515625" style="2" customWidth="1"/>
    <col min="3" max="3" width="7.28125" style="2" customWidth="1"/>
    <col min="4" max="5" width="20.8515625" style="2" customWidth="1"/>
    <col min="6" max="16384" width="11.421875" style="2" customWidth="1"/>
  </cols>
  <sheetData>
    <row r="1" ht="15.75" customHeight="1">
      <c r="A1" s="1" t="s">
        <v>68</v>
      </c>
    </row>
    <row r="2" ht="15.75" customHeight="1">
      <c r="A2" s="1"/>
    </row>
    <row r="3" ht="15.75" customHeight="1"/>
    <row r="4" spans="1:5" ht="21" customHeight="1">
      <c r="A4" s="448" t="s">
        <v>183</v>
      </c>
      <c r="B4" s="448"/>
      <c r="D4" s="448" t="s">
        <v>173</v>
      </c>
      <c r="E4" s="448"/>
    </row>
    <row r="5" spans="1:5" ht="15.75" customHeight="1">
      <c r="A5" s="446" t="s">
        <v>69</v>
      </c>
      <c r="B5" s="447"/>
      <c r="D5" s="446" t="s">
        <v>69</v>
      </c>
      <c r="E5" s="447"/>
    </row>
    <row r="6" spans="1:5" ht="15.75" customHeight="1">
      <c r="A6" s="449" t="s">
        <v>180</v>
      </c>
      <c r="B6" s="450"/>
      <c r="D6" s="449" t="s">
        <v>168</v>
      </c>
      <c r="E6" s="450"/>
    </row>
    <row r="7" spans="1:5" ht="15.75" customHeight="1">
      <c r="A7" s="449" t="s">
        <v>82</v>
      </c>
      <c r="B7" s="450"/>
      <c r="D7" s="449" t="s">
        <v>172</v>
      </c>
      <c r="E7" s="450"/>
    </row>
    <row r="8" spans="1:5" ht="15.75" customHeight="1">
      <c r="A8" s="449" t="s">
        <v>181</v>
      </c>
      <c r="B8" s="450"/>
      <c r="D8" s="449" t="s">
        <v>171</v>
      </c>
      <c r="E8" s="450"/>
    </row>
    <row r="9" spans="1:5" ht="15.75" customHeight="1">
      <c r="A9" s="449" t="s">
        <v>178</v>
      </c>
      <c r="B9" s="450"/>
      <c r="D9" s="449" t="s">
        <v>170</v>
      </c>
      <c r="E9" s="450"/>
    </row>
    <row r="10" spans="1:5" ht="15.75" customHeight="1">
      <c r="A10" s="449" t="s">
        <v>182</v>
      </c>
      <c r="B10" s="450"/>
      <c r="D10" s="449" t="s">
        <v>169</v>
      </c>
      <c r="E10" s="450"/>
    </row>
    <row r="11" spans="1:2" ht="15.75" customHeight="1">
      <c r="A11" s="449" t="s">
        <v>179</v>
      </c>
      <c r="B11" s="450"/>
    </row>
    <row r="12" spans="1:2" ht="15.75" customHeight="1">
      <c r="A12" s="219"/>
      <c r="B12" s="219"/>
    </row>
    <row r="13" ht="15.75" customHeight="1"/>
    <row r="14" spans="1:2" ht="21" customHeight="1">
      <c r="A14" s="451" t="s">
        <v>174</v>
      </c>
      <c r="B14" s="452"/>
    </row>
    <row r="15" spans="1:2" ht="15.75" customHeight="1">
      <c r="A15" s="446" t="s">
        <v>69</v>
      </c>
      <c r="B15" s="447"/>
    </row>
    <row r="16" spans="1:2" ht="15.75" customHeight="1">
      <c r="A16" s="449" t="s">
        <v>175</v>
      </c>
      <c r="B16" s="450"/>
    </row>
    <row r="17" spans="1:2" ht="15.75" customHeight="1">
      <c r="A17" s="449" t="s">
        <v>189</v>
      </c>
      <c r="B17" s="450"/>
    </row>
    <row r="18" spans="1:2" ht="15.75" customHeight="1">
      <c r="A18" s="449" t="s">
        <v>176</v>
      </c>
      <c r="B18" s="450"/>
    </row>
    <row r="19" spans="1:2" ht="15.75" customHeight="1">
      <c r="A19" s="449" t="s">
        <v>177</v>
      </c>
      <c r="B19" s="450"/>
    </row>
    <row r="20" spans="1:2" ht="15.75" customHeight="1">
      <c r="A20" s="219"/>
      <c r="B20" s="219"/>
    </row>
    <row r="21" spans="1:5" ht="15.75" customHeight="1">
      <c r="A21" s="412" t="s">
        <v>268</v>
      </c>
      <c r="B21" s="412"/>
      <c r="C21" s="412"/>
      <c r="D21" s="412"/>
      <c r="E21" s="412"/>
    </row>
    <row r="22" spans="1:5" ht="15.75" customHeight="1">
      <c r="A22" s="412"/>
      <c r="B22" s="412"/>
      <c r="C22" s="412"/>
      <c r="D22" s="412"/>
      <c r="E22" s="412"/>
    </row>
    <row r="23" spans="4:5" ht="15.75" customHeight="1">
      <c r="D23" s="220"/>
      <c r="E23" s="220"/>
    </row>
    <row r="24" spans="4:5" ht="15.75" customHeight="1">
      <c r="D24" s="220"/>
      <c r="E24" s="220"/>
    </row>
    <row r="25" spans="4:5" ht="15.75" customHeight="1">
      <c r="D25" s="220"/>
      <c r="E25" s="220"/>
    </row>
    <row r="26" spans="4:5" ht="15.75" customHeight="1">
      <c r="D26" s="220"/>
      <c r="E26" s="220"/>
    </row>
    <row r="27" spans="4:5" ht="15.75" customHeight="1">
      <c r="D27" s="220"/>
      <c r="E27" s="220"/>
    </row>
    <row r="28" spans="1:6" ht="15.75" customHeight="1">
      <c r="A28" s="412"/>
      <c r="B28" s="412"/>
      <c r="C28" s="412"/>
      <c r="D28" s="412"/>
      <c r="E28" s="412"/>
      <c r="F28" s="37"/>
    </row>
    <row r="29" spans="1:7" ht="15.75" customHeight="1">
      <c r="A29" s="412"/>
      <c r="B29" s="412"/>
      <c r="C29" s="412"/>
      <c r="D29" s="412"/>
      <c r="E29" s="412"/>
      <c r="F29" s="37"/>
      <c r="G29" s="113"/>
    </row>
    <row r="30" ht="15.75" customHeight="1">
      <c r="G30" s="113"/>
    </row>
    <row r="31" ht="15.75" customHeight="1">
      <c r="G31" s="113"/>
    </row>
    <row r="32" ht="15.75" customHeight="1">
      <c r="G32" s="113"/>
    </row>
    <row r="33" ht="15.75" customHeight="1">
      <c r="G33" s="113"/>
    </row>
    <row r="34" ht="15.75" customHeight="1">
      <c r="G34" s="113"/>
    </row>
    <row r="35" ht="15.75" customHeight="1">
      <c r="G35" s="113"/>
    </row>
    <row r="36" ht="15.75" customHeight="1">
      <c r="G36" s="113"/>
    </row>
    <row r="37" ht="15.75" customHeight="1">
      <c r="G37" s="113"/>
    </row>
    <row r="38" ht="15.75" customHeight="1">
      <c r="G38" s="113"/>
    </row>
  </sheetData>
  <sheetProtection/>
  <mergeCells count="23">
    <mergeCell ref="A21:E22"/>
    <mergeCell ref="A28:E29"/>
    <mergeCell ref="A17:B17"/>
    <mergeCell ref="A18:B18"/>
    <mergeCell ref="A19:B19"/>
    <mergeCell ref="A14:B14"/>
    <mergeCell ref="A15:B15"/>
    <mergeCell ref="A16:B16"/>
    <mergeCell ref="A9:B9"/>
    <mergeCell ref="A10:B10"/>
    <mergeCell ref="A11:B11"/>
    <mergeCell ref="D7:E7"/>
    <mergeCell ref="D8:E8"/>
    <mergeCell ref="D9:E9"/>
    <mergeCell ref="D10:E10"/>
    <mergeCell ref="A5:B5"/>
    <mergeCell ref="A4:B4"/>
    <mergeCell ref="A6:B6"/>
    <mergeCell ref="A7:B7"/>
    <mergeCell ref="A8:B8"/>
    <mergeCell ref="D4:E4"/>
    <mergeCell ref="D5:E5"/>
    <mergeCell ref="D6:E6"/>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Coquimbo</oddHeader>
  </headerFooter>
</worksheet>
</file>

<file path=xl/worksheets/sheet11.xml><?xml version="1.0" encoding="utf-8"?>
<worksheet xmlns="http://schemas.openxmlformats.org/spreadsheetml/2006/main" xmlns:r="http://schemas.openxmlformats.org/officeDocument/2006/relationships">
  <dimension ref="A1:G54"/>
  <sheetViews>
    <sheetView view="pageBreakPreview" zoomScale="60" zoomScalePageLayoutView="0" workbookViewId="0" topLeftCell="A1">
      <selection activeCell="A1" sqref="A1"/>
    </sheetView>
  </sheetViews>
  <sheetFormatPr defaultColWidth="11.421875" defaultRowHeight="21" customHeight="1"/>
  <cols>
    <col min="1" max="1" width="46.7109375" style="190" customWidth="1"/>
    <col min="2" max="2" width="24.421875" style="190" customWidth="1"/>
    <col min="3" max="3" width="9.28125" style="190" customWidth="1"/>
    <col min="4" max="4" width="36.140625" style="190" customWidth="1"/>
    <col min="5" max="5" width="20.421875" style="190" customWidth="1"/>
    <col min="6" max="6" width="21.00390625" style="190" customWidth="1"/>
    <col min="7" max="16384" width="11.421875" style="190" customWidth="1"/>
  </cols>
  <sheetData>
    <row r="1" ht="21" customHeight="1">
      <c r="A1" s="189" t="s">
        <v>64</v>
      </c>
    </row>
    <row r="2" spans="3:7" ht="21" customHeight="1">
      <c r="C2" s="189"/>
      <c r="D2" s="189"/>
      <c r="E2" s="189"/>
      <c r="F2" s="189"/>
      <c r="G2" s="189"/>
    </row>
    <row r="3" spans="1:7" ht="21" customHeight="1">
      <c r="A3" s="223" t="s">
        <v>7</v>
      </c>
      <c r="B3" s="223" t="s">
        <v>46</v>
      </c>
      <c r="C3" s="189"/>
      <c r="D3" s="223" t="s">
        <v>12</v>
      </c>
      <c r="E3" s="223" t="s">
        <v>48</v>
      </c>
      <c r="F3" s="223" t="s">
        <v>46</v>
      </c>
      <c r="G3" s="189"/>
    </row>
    <row r="4" spans="1:7" ht="21" customHeight="1">
      <c r="A4" s="191" t="s">
        <v>195</v>
      </c>
      <c r="B4" s="222" t="s">
        <v>80</v>
      </c>
      <c r="D4" s="191" t="s">
        <v>254</v>
      </c>
      <c r="E4" s="191" t="s">
        <v>82</v>
      </c>
      <c r="F4" s="222" t="s">
        <v>255</v>
      </c>
      <c r="G4" s="189"/>
    </row>
    <row r="5" spans="1:7" ht="21" customHeight="1">
      <c r="A5" s="191" t="s">
        <v>196</v>
      </c>
      <c r="B5" s="222" t="s">
        <v>93</v>
      </c>
      <c r="D5" s="191" t="s">
        <v>184</v>
      </c>
      <c r="E5" s="191" t="s">
        <v>181</v>
      </c>
      <c r="F5" s="222" t="s">
        <v>81</v>
      </c>
      <c r="G5" s="189"/>
    </row>
    <row r="6" spans="4:6" ht="21" customHeight="1">
      <c r="D6" s="191" t="s">
        <v>185</v>
      </c>
      <c r="E6" s="191" t="s">
        <v>178</v>
      </c>
      <c r="F6" s="222" t="s">
        <v>44</v>
      </c>
    </row>
    <row r="7" spans="1:6" ht="21" customHeight="1">
      <c r="A7" s="223" t="s">
        <v>8</v>
      </c>
      <c r="B7" s="223" t="s">
        <v>46</v>
      </c>
      <c r="D7" s="191" t="s">
        <v>256</v>
      </c>
      <c r="E7" s="191" t="s">
        <v>186</v>
      </c>
      <c r="F7" s="222" t="s">
        <v>47</v>
      </c>
    </row>
    <row r="8" spans="1:6" ht="21" customHeight="1">
      <c r="A8" s="192" t="s">
        <v>273</v>
      </c>
      <c r="B8" s="222" t="s">
        <v>47</v>
      </c>
      <c r="D8" s="191" t="s">
        <v>187</v>
      </c>
      <c r="E8" s="191" t="s">
        <v>179</v>
      </c>
      <c r="F8" s="222" t="s">
        <v>93</v>
      </c>
    </row>
    <row r="9" spans="1:6" ht="21" customHeight="1">
      <c r="A9" s="192" t="s">
        <v>274</v>
      </c>
      <c r="B9" s="222" t="s">
        <v>44</v>
      </c>
      <c r="D9" s="191" t="s">
        <v>188</v>
      </c>
      <c r="E9" s="191" t="s">
        <v>175</v>
      </c>
      <c r="F9" s="222" t="s">
        <v>244</v>
      </c>
    </row>
    <row r="10" spans="1:6" ht="21" customHeight="1">
      <c r="A10" s="192" t="s">
        <v>275</v>
      </c>
      <c r="B10" s="222" t="s">
        <v>44</v>
      </c>
      <c r="D10" s="191" t="s">
        <v>265</v>
      </c>
      <c r="E10" s="191" t="s">
        <v>189</v>
      </c>
      <c r="F10" s="222" t="s">
        <v>81</v>
      </c>
    </row>
    <row r="11" spans="1:6" ht="21" customHeight="1">
      <c r="A11" s="192" t="s">
        <v>276</v>
      </c>
      <c r="B11" s="222" t="s">
        <v>194</v>
      </c>
      <c r="D11" s="191" t="s">
        <v>190</v>
      </c>
      <c r="E11" s="191" t="s">
        <v>176</v>
      </c>
      <c r="F11" s="222" t="s">
        <v>81</v>
      </c>
    </row>
    <row r="12" spans="1:6" ht="21" customHeight="1">
      <c r="A12" s="192" t="s">
        <v>277</v>
      </c>
      <c r="B12" s="222" t="s">
        <v>278</v>
      </c>
      <c r="D12" s="191" t="s">
        <v>257</v>
      </c>
      <c r="E12" s="191" t="s">
        <v>177</v>
      </c>
      <c r="F12" s="222" t="s">
        <v>258</v>
      </c>
    </row>
    <row r="13" spans="1:6" ht="21" customHeight="1">
      <c r="A13" s="192" t="s">
        <v>279</v>
      </c>
      <c r="B13" s="222" t="s">
        <v>128</v>
      </c>
      <c r="D13" s="191" t="s">
        <v>245</v>
      </c>
      <c r="E13" s="191" t="s">
        <v>168</v>
      </c>
      <c r="F13" s="222" t="s">
        <v>81</v>
      </c>
    </row>
    <row r="14" spans="1:6" ht="21" customHeight="1">
      <c r="A14" s="192" t="s">
        <v>280</v>
      </c>
      <c r="B14" s="222" t="s">
        <v>49</v>
      </c>
      <c r="D14" s="191" t="s">
        <v>191</v>
      </c>
      <c r="E14" s="191" t="s">
        <v>172</v>
      </c>
      <c r="F14" s="222" t="s">
        <v>81</v>
      </c>
    </row>
    <row r="15" spans="1:6" ht="21" customHeight="1">
      <c r="A15" s="193"/>
      <c r="B15" s="193"/>
      <c r="D15" s="191" t="s">
        <v>259</v>
      </c>
      <c r="E15" s="191" t="s">
        <v>171</v>
      </c>
      <c r="F15" s="222" t="s">
        <v>128</v>
      </c>
    </row>
    <row r="16" spans="1:6" ht="21" customHeight="1">
      <c r="A16" s="453" t="s">
        <v>9</v>
      </c>
      <c r="B16" s="454"/>
      <c r="D16" s="191" t="s">
        <v>260</v>
      </c>
      <c r="E16" s="191" t="s">
        <v>170</v>
      </c>
      <c r="F16" s="222" t="s">
        <v>81</v>
      </c>
    </row>
    <row r="17" spans="1:6" ht="21" customHeight="1">
      <c r="A17" s="456" t="s">
        <v>281</v>
      </c>
      <c r="B17" s="457"/>
      <c r="D17" s="191" t="s">
        <v>192</v>
      </c>
      <c r="E17" s="191" t="s">
        <v>169</v>
      </c>
      <c r="F17" s="222" t="s">
        <v>47</v>
      </c>
    </row>
    <row r="18" spans="4:6" ht="21" customHeight="1">
      <c r="D18" s="191" t="s">
        <v>193</v>
      </c>
      <c r="E18" s="191" t="s">
        <v>180</v>
      </c>
      <c r="F18" s="222" t="s">
        <v>121</v>
      </c>
    </row>
    <row r="19" spans="1:6" ht="21" customHeight="1">
      <c r="A19" s="223" t="s">
        <v>10</v>
      </c>
      <c r="B19" s="223" t="s">
        <v>45</v>
      </c>
      <c r="D19" s="194"/>
      <c r="E19" s="194"/>
      <c r="F19" s="224"/>
    </row>
    <row r="20" spans="1:6" ht="21" customHeight="1">
      <c r="A20" s="191" t="s">
        <v>282</v>
      </c>
      <c r="B20" s="191" t="s">
        <v>166</v>
      </c>
      <c r="D20" s="193"/>
      <c r="E20" s="193"/>
      <c r="F20" s="193"/>
    </row>
    <row r="21" spans="1:6" ht="21" customHeight="1">
      <c r="A21" s="188" t="s">
        <v>329</v>
      </c>
      <c r="B21" s="191" t="s">
        <v>165</v>
      </c>
      <c r="D21" s="193"/>
      <c r="E21" s="193"/>
      <c r="F21" s="193"/>
    </row>
    <row r="22" spans="1:6" ht="21" customHeight="1">
      <c r="A22" s="191" t="s">
        <v>330</v>
      </c>
      <c r="B22" s="191" t="s">
        <v>167</v>
      </c>
      <c r="D22" s="193"/>
      <c r="E22" s="193"/>
      <c r="F22" s="193"/>
    </row>
    <row r="23" spans="1:6" ht="21" customHeight="1">
      <c r="A23" s="194"/>
      <c r="B23" s="194"/>
      <c r="D23" s="193"/>
      <c r="E23" s="193"/>
      <c r="F23" s="193"/>
    </row>
    <row r="24" spans="1:6" ht="21" customHeight="1">
      <c r="A24" s="455" t="s">
        <v>11</v>
      </c>
      <c r="B24" s="455"/>
      <c r="D24" s="193"/>
      <c r="E24" s="193"/>
      <c r="F24" s="193"/>
    </row>
    <row r="25" spans="1:6" ht="21" customHeight="1">
      <c r="A25" s="458" t="s">
        <v>283</v>
      </c>
      <c r="B25" s="458"/>
      <c r="D25" s="193"/>
      <c r="E25" s="193"/>
      <c r="F25" s="193"/>
    </row>
    <row r="26" spans="1:6" ht="21" customHeight="1">
      <c r="A26" s="459" t="s">
        <v>199</v>
      </c>
      <c r="B26" s="459"/>
      <c r="C26" s="459"/>
      <c r="D26" s="459"/>
      <c r="E26" s="459"/>
      <c r="F26" s="459"/>
    </row>
    <row r="27" spans="1:6" ht="21" customHeight="1">
      <c r="A27" s="459"/>
      <c r="B27" s="459"/>
      <c r="C27" s="459"/>
      <c r="D27" s="459"/>
      <c r="E27" s="459"/>
      <c r="F27" s="459"/>
    </row>
    <row r="54" spans="1:3" s="189" customFormat="1" ht="21" customHeight="1">
      <c r="A54" s="190"/>
      <c r="B54" s="190"/>
      <c r="C54" s="190"/>
    </row>
  </sheetData>
  <sheetProtection/>
  <mergeCells count="5">
    <mergeCell ref="A16:B16"/>
    <mergeCell ref="A24:B24"/>
    <mergeCell ref="A17:B17"/>
    <mergeCell ref="A25:B25"/>
    <mergeCell ref="A26:F27"/>
  </mergeCells>
  <printOptions horizontalCentered="1"/>
  <pageMargins left="0.5905511811023623" right="0.5905511811023623" top="0.5905511811023623" bottom="0.5905511811023623" header="0.31496062992125984" footer="0.31496062992125984"/>
  <pageSetup horizontalDpi="600" verticalDpi="600" orientation="landscape" scale="60" r:id="rId1"/>
  <headerFooter>
    <oddHeader>&amp;R&amp;12Región de Coquimbo</oddHeader>
  </headerFooter>
</worksheet>
</file>

<file path=xl/worksheets/sheet2.xml><?xml version="1.0" encoding="utf-8"?>
<worksheet xmlns="http://schemas.openxmlformats.org/spreadsheetml/2006/main" xmlns:r="http://schemas.openxmlformats.org/officeDocument/2006/relationships">
  <dimension ref="A1:X126"/>
  <sheetViews>
    <sheetView showGridLines="0" view="pageBreakPreview" zoomScale="89" zoomScaleNormal="90" zoomScaleSheetLayoutView="89" zoomScalePageLayoutView="0" workbookViewId="0" topLeftCell="A1">
      <selection activeCell="A1" sqref="A1"/>
    </sheetView>
  </sheetViews>
  <sheetFormatPr defaultColWidth="11.421875" defaultRowHeight="15"/>
  <cols>
    <col min="1" max="1" width="38.28125" style="2" customWidth="1"/>
    <col min="2" max="2" width="15.28125" style="2" customWidth="1"/>
    <col min="3" max="3" width="18.7109375" style="2" customWidth="1"/>
    <col min="4" max="4" width="20.7109375" style="2" customWidth="1"/>
    <col min="5" max="5" width="19.28125" style="2" customWidth="1"/>
    <col min="6" max="6" width="22.8515625" style="2" bestFit="1" customWidth="1"/>
    <col min="7" max="7" width="19.140625" style="2" bestFit="1" customWidth="1"/>
    <col min="8" max="8" width="18.140625" style="2" customWidth="1"/>
    <col min="9" max="9" width="18.421875" style="2" customWidth="1"/>
    <col min="10" max="10" width="14.00390625" style="2" customWidth="1"/>
    <col min="11" max="16384" width="11.421875" style="2" customWidth="1"/>
  </cols>
  <sheetData>
    <row r="1" ht="15.75">
      <c r="A1" s="1" t="s">
        <v>59</v>
      </c>
    </row>
    <row r="2" spans="1:16" ht="15.75">
      <c r="A2" s="274" t="s">
        <v>334</v>
      </c>
      <c r="B2" s="311"/>
      <c r="C2" s="311"/>
      <c r="D2" s="311"/>
      <c r="E2" s="311"/>
      <c r="F2" s="311"/>
      <c r="K2" s="274"/>
      <c r="L2" s="311"/>
      <c r="M2" s="311"/>
      <c r="N2" s="311"/>
      <c r="O2" s="311"/>
      <c r="P2" s="311"/>
    </row>
    <row r="3" spans="1:16" ht="15.75">
      <c r="A3" s="274" t="s">
        <v>335</v>
      </c>
      <c r="B3" s="1"/>
      <c r="C3" s="1"/>
      <c r="D3" s="1"/>
      <c r="E3" s="1"/>
      <c r="F3" s="1"/>
      <c r="K3" s="274"/>
      <c r="L3" s="311"/>
      <c r="M3" s="311"/>
      <c r="N3" s="311"/>
      <c r="O3" s="311"/>
      <c r="P3" s="311"/>
    </row>
    <row r="4" spans="1:16" ht="15.75">
      <c r="A4" s="360" t="s">
        <v>15</v>
      </c>
      <c r="B4" s="362" t="s">
        <v>399</v>
      </c>
      <c r="C4" s="362"/>
      <c r="D4" s="362"/>
      <c r="E4" s="362"/>
      <c r="F4" s="363" t="s">
        <v>336</v>
      </c>
      <c r="K4" s="274"/>
      <c r="L4" s="311"/>
      <c r="M4" s="311"/>
      <c r="N4" s="311"/>
      <c r="O4" s="311"/>
      <c r="P4" s="311"/>
    </row>
    <row r="5" spans="1:16" ht="60.75" customHeight="1">
      <c r="A5" s="361"/>
      <c r="B5" s="312" t="s">
        <v>337</v>
      </c>
      <c r="C5" s="312" t="s">
        <v>400</v>
      </c>
      <c r="D5" s="312" t="s">
        <v>338</v>
      </c>
      <c r="E5" s="312" t="s">
        <v>401</v>
      </c>
      <c r="F5" s="364"/>
      <c r="K5" s="274"/>
      <c r="L5" s="311"/>
      <c r="M5" s="311"/>
      <c r="N5" s="311"/>
      <c r="O5" s="311"/>
      <c r="P5" s="311"/>
    </row>
    <row r="6" spans="1:16" ht="15.75">
      <c r="A6" s="276" t="s">
        <v>339</v>
      </c>
      <c r="B6" s="277">
        <v>1111.85726508202</v>
      </c>
      <c r="C6" s="313">
        <v>-0.008873567251264092</v>
      </c>
      <c r="D6" s="277">
        <v>61.1328288814941</v>
      </c>
      <c r="E6" s="313">
        <v>-0.002423032186789076</v>
      </c>
      <c r="F6" s="314">
        <v>1.2277494205155415</v>
      </c>
      <c r="G6" s="315"/>
      <c r="K6" s="274"/>
      <c r="L6" s="311"/>
      <c r="M6" s="311"/>
      <c r="N6" s="311"/>
      <c r="O6" s="311"/>
      <c r="P6" s="311"/>
    </row>
    <row r="7" spans="1:16" ht="15.75">
      <c r="A7" s="276" t="s">
        <v>295</v>
      </c>
      <c r="B7" s="277">
        <v>3433.08707809734</v>
      </c>
      <c r="C7" s="313">
        <v>0.033895640378366565</v>
      </c>
      <c r="D7" s="277">
        <v>2.68619636649997</v>
      </c>
      <c r="E7" s="313">
        <v>0.045610592764696145</v>
      </c>
      <c r="F7" s="314">
        <v>0.046772043341053</v>
      </c>
      <c r="G7" s="315"/>
      <c r="K7" s="274"/>
      <c r="L7" s="311"/>
      <c r="M7" s="311"/>
      <c r="N7" s="311"/>
      <c r="O7" s="311"/>
      <c r="P7" s="311"/>
    </row>
    <row r="8" spans="1:16" ht="15.75">
      <c r="A8" s="276" t="s">
        <v>296</v>
      </c>
      <c r="B8" s="277">
        <v>14787.8484839355</v>
      </c>
      <c r="C8" s="313">
        <v>0.08766741668130362</v>
      </c>
      <c r="D8" s="277">
        <v>3.59841985194438</v>
      </c>
      <c r="E8" s="313">
        <v>0.03266323737009369</v>
      </c>
      <c r="F8" s="314">
        <v>0.07707408979227956</v>
      </c>
      <c r="G8" s="315"/>
      <c r="K8" s="274"/>
      <c r="L8" s="311"/>
      <c r="M8" s="311"/>
      <c r="N8" s="311"/>
      <c r="O8" s="311"/>
      <c r="P8" s="311"/>
    </row>
    <row r="9" spans="1:16" ht="15.75">
      <c r="A9" s="276" t="s">
        <v>297</v>
      </c>
      <c r="B9" s="277">
        <v>3323.47432442106</v>
      </c>
      <c r="C9" s="313">
        <v>-0.032276050854719296</v>
      </c>
      <c r="D9" s="277">
        <v>61.8248528654522</v>
      </c>
      <c r="E9" s="313">
        <v>0.0029662192649795305</v>
      </c>
      <c r="F9" s="314">
        <v>1.6737307850709136</v>
      </c>
      <c r="G9" s="315"/>
      <c r="K9" s="274"/>
      <c r="L9" s="311"/>
      <c r="M9" s="311"/>
      <c r="N9" s="311"/>
      <c r="O9" s="311"/>
      <c r="P9" s="311"/>
    </row>
    <row r="10" spans="1:16" s="1" customFormat="1" ht="15.75">
      <c r="A10" s="278" t="s">
        <v>82</v>
      </c>
      <c r="B10" s="279">
        <v>4251.38501930593</v>
      </c>
      <c r="C10" s="317">
        <v>0.031428053811623835</v>
      </c>
      <c r="D10" s="279">
        <v>298.391398426753</v>
      </c>
      <c r="E10" s="317">
        <v>0.0065765542487983275</v>
      </c>
      <c r="F10" s="324">
        <v>5.757875615906324</v>
      </c>
      <c r="G10" s="325"/>
      <c r="K10" s="274"/>
      <c r="L10" s="311"/>
      <c r="M10" s="311"/>
      <c r="N10" s="311"/>
      <c r="O10" s="311"/>
      <c r="P10" s="311"/>
    </row>
    <row r="11" spans="1:16" ht="15.75">
      <c r="A11" s="276" t="s">
        <v>298</v>
      </c>
      <c r="B11" s="277">
        <v>12135.2761913239</v>
      </c>
      <c r="C11" s="313">
        <v>-0.012022595926477586</v>
      </c>
      <c r="D11" s="277">
        <v>488.989751090226</v>
      </c>
      <c r="E11" s="313">
        <v>-0.03646039205910212</v>
      </c>
      <c r="F11" s="314">
        <v>9.40984014134297</v>
      </c>
      <c r="G11" s="315"/>
      <c r="K11" s="274"/>
      <c r="L11" s="311"/>
      <c r="M11" s="311"/>
      <c r="N11" s="311"/>
      <c r="O11" s="311"/>
      <c r="P11" s="311"/>
    </row>
    <row r="12" spans="1:16" ht="15.75">
      <c r="A12" s="276" t="s">
        <v>311</v>
      </c>
      <c r="B12" s="277">
        <v>65031.3429032569</v>
      </c>
      <c r="C12" s="313">
        <v>0.040411695194294106</v>
      </c>
      <c r="D12" s="277">
        <v>543.286572419151</v>
      </c>
      <c r="E12" s="313">
        <v>0.022365608911733892</v>
      </c>
      <c r="F12" s="314">
        <v>11.13318486084547</v>
      </c>
      <c r="G12" s="315"/>
      <c r="K12" s="274"/>
      <c r="L12" s="311"/>
      <c r="M12" s="311"/>
      <c r="N12" s="311"/>
      <c r="O12" s="311"/>
      <c r="P12" s="311"/>
    </row>
    <row r="13" spans="1:16" ht="15.75">
      <c r="A13" s="276" t="s">
        <v>340</v>
      </c>
      <c r="B13" s="277">
        <v>6733.12842622207</v>
      </c>
      <c r="C13" s="313">
        <v>0.04107021956712176</v>
      </c>
      <c r="D13" s="277">
        <v>863.128733238211</v>
      </c>
      <c r="E13" s="313">
        <v>0.0564518532227789</v>
      </c>
      <c r="F13" s="314">
        <v>18.644869997773764</v>
      </c>
      <c r="G13" s="315"/>
      <c r="K13" s="274"/>
      <c r="L13" s="311"/>
      <c r="M13" s="311"/>
      <c r="N13" s="311"/>
      <c r="O13" s="311"/>
      <c r="P13" s="311"/>
    </row>
    <row r="14" spans="1:16" ht="15.75">
      <c r="A14" s="276" t="s">
        <v>313</v>
      </c>
      <c r="B14" s="277">
        <v>4999.90823543029</v>
      </c>
      <c r="C14" s="313">
        <v>0.0830863974757412</v>
      </c>
      <c r="D14" s="277">
        <v>648.888908560068</v>
      </c>
      <c r="E14" s="313">
        <v>0.06218816638285385</v>
      </c>
      <c r="F14" s="314">
        <v>13.771797468281626</v>
      </c>
      <c r="G14" s="315"/>
      <c r="K14" s="274"/>
      <c r="L14" s="311"/>
      <c r="M14" s="311"/>
      <c r="N14" s="311"/>
      <c r="O14" s="311"/>
      <c r="P14" s="311"/>
    </row>
    <row r="15" spans="1:16" ht="15.75">
      <c r="A15" s="276" t="s">
        <v>314</v>
      </c>
      <c r="B15" s="277">
        <v>11018.5159775786</v>
      </c>
      <c r="C15" s="313">
        <v>0.0386197332321665</v>
      </c>
      <c r="D15" s="277">
        <v>623.442684942981</v>
      </c>
      <c r="E15" s="313">
        <v>0.018809042091445294</v>
      </c>
      <c r="F15" s="314">
        <v>15.593995283414017</v>
      </c>
      <c r="G15" s="315"/>
      <c r="K15" s="274"/>
      <c r="L15" s="311"/>
      <c r="M15" s="311"/>
      <c r="N15" s="311"/>
      <c r="O15" s="311"/>
      <c r="P15" s="311"/>
    </row>
    <row r="16" spans="1:16" ht="15.75">
      <c r="A16" s="276" t="s">
        <v>301</v>
      </c>
      <c r="B16" s="277">
        <v>3951.62656271681</v>
      </c>
      <c r="C16" s="313">
        <v>0.04260457552251884</v>
      </c>
      <c r="D16" s="277">
        <v>362.834562937656</v>
      </c>
      <c r="E16" s="313">
        <v>-0.017034020451560106</v>
      </c>
      <c r="F16" s="314">
        <v>10.318707606837933</v>
      </c>
      <c r="G16" s="315"/>
      <c r="K16" s="274"/>
      <c r="L16" s="311"/>
      <c r="M16" s="311"/>
      <c r="N16" s="311"/>
      <c r="O16" s="311"/>
      <c r="P16" s="311"/>
    </row>
    <row r="17" spans="1:16" ht="15.75">
      <c r="A17" s="276" t="s">
        <v>302</v>
      </c>
      <c r="B17" s="277">
        <v>1947.34892828613</v>
      </c>
      <c r="C17" s="313">
        <v>0.03604481555619987</v>
      </c>
      <c r="D17" s="277">
        <v>197.87666487493</v>
      </c>
      <c r="E17" s="313">
        <v>0.015182094688068748</v>
      </c>
      <c r="F17" s="314">
        <v>5.009925436448291</v>
      </c>
      <c r="G17" s="315"/>
      <c r="K17" s="274"/>
      <c r="L17" s="311"/>
      <c r="M17" s="311"/>
      <c r="N17" s="311"/>
      <c r="O17" s="311"/>
      <c r="P17" s="311"/>
    </row>
    <row r="18" spans="1:16" ht="15.75">
      <c r="A18" s="276" t="s">
        <v>303</v>
      </c>
      <c r="B18" s="277">
        <v>4706.0929694756</v>
      </c>
      <c r="C18" s="313">
        <v>0.06644434377901387</v>
      </c>
      <c r="D18" s="277">
        <v>255.181314715709</v>
      </c>
      <c r="E18" s="313">
        <v>0.00045453127122585535</v>
      </c>
      <c r="F18" s="314">
        <v>6.420047215687806</v>
      </c>
      <c r="G18" s="315"/>
      <c r="K18" s="274"/>
      <c r="L18" s="311"/>
      <c r="M18" s="311"/>
      <c r="N18" s="311"/>
      <c r="O18" s="311"/>
      <c r="P18" s="311"/>
    </row>
    <row r="19" spans="1:16" ht="15.75">
      <c r="A19" s="276" t="s">
        <v>304</v>
      </c>
      <c r="B19" s="277">
        <v>856.052150445127</v>
      </c>
      <c r="C19" s="313">
        <v>0.01085612811259895</v>
      </c>
      <c r="D19" s="277">
        <v>15.6598415975802</v>
      </c>
      <c r="E19" s="313">
        <v>-0.04533248438173054</v>
      </c>
      <c r="F19" s="314">
        <v>0.33300942615421397</v>
      </c>
      <c r="G19" s="315"/>
      <c r="K19" s="274"/>
      <c r="L19" s="311"/>
      <c r="M19" s="311"/>
      <c r="N19" s="311"/>
      <c r="O19" s="311"/>
      <c r="P19" s="311"/>
    </row>
    <row r="20" spans="1:16" ht="15.75">
      <c r="A20" s="276" t="s">
        <v>305</v>
      </c>
      <c r="B20" s="277">
        <v>1654.8277086407</v>
      </c>
      <c r="C20" s="313">
        <v>0.03651427873239599</v>
      </c>
      <c r="D20" s="277">
        <v>23.5941502492668</v>
      </c>
      <c r="E20" s="313">
        <v>0.07148697619817357</v>
      </c>
      <c r="F20" s="314">
        <v>0.5814206085877873</v>
      </c>
      <c r="G20" s="315"/>
      <c r="K20" s="274"/>
      <c r="L20" s="311"/>
      <c r="M20" s="311"/>
      <c r="N20" s="311"/>
      <c r="O20" s="311"/>
      <c r="P20" s="311"/>
    </row>
    <row r="21" spans="1:16" ht="15.75">
      <c r="A21" s="276" t="s">
        <v>341</v>
      </c>
      <c r="B21" s="277">
        <v>140140.02132994</v>
      </c>
      <c r="C21" s="313">
        <v>0.039609075434092755</v>
      </c>
      <c r="D21" s="277"/>
      <c r="E21" s="276"/>
      <c r="F21" s="316"/>
      <c r="G21" s="315"/>
      <c r="K21" s="274"/>
      <c r="L21" s="311"/>
      <c r="M21" s="311"/>
      <c r="N21" s="311"/>
      <c r="O21" s="311"/>
      <c r="P21" s="311"/>
    </row>
    <row r="22" spans="1:16" ht="15.75">
      <c r="A22" s="276" t="s">
        <v>342</v>
      </c>
      <c r="B22" s="277">
        <v>69.818540683508</v>
      </c>
      <c r="C22" s="313"/>
      <c r="D22" s="277"/>
      <c r="E22" s="276"/>
      <c r="F22" s="316"/>
      <c r="G22" s="315"/>
      <c r="K22" s="274"/>
      <c r="L22" s="311"/>
      <c r="M22" s="311"/>
      <c r="N22" s="311"/>
      <c r="O22" s="311"/>
      <c r="P22" s="311"/>
    </row>
    <row r="23" spans="1:16" ht="15.75">
      <c r="A23" s="277" t="s">
        <v>402</v>
      </c>
      <c r="B23" s="277">
        <v>13361.4496533425</v>
      </c>
      <c r="C23" s="313"/>
      <c r="D23" s="277"/>
      <c r="E23" s="276"/>
      <c r="F23" s="316"/>
      <c r="G23" s="315"/>
      <c r="K23" s="274"/>
      <c r="L23" s="311"/>
      <c r="M23" s="311"/>
      <c r="N23" s="311"/>
      <c r="O23" s="311"/>
      <c r="P23" s="311"/>
    </row>
    <row r="24" spans="1:16" ht="15.75">
      <c r="A24" s="278" t="s">
        <v>343</v>
      </c>
      <c r="B24" s="280">
        <v>153570.668110246</v>
      </c>
      <c r="C24" s="317">
        <v>0.039493208909558764</v>
      </c>
      <c r="D24" s="279">
        <v>4453.95143992632</v>
      </c>
      <c r="E24" s="317">
        <v>0.021465701831769435</v>
      </c>
      <c r="F24" s="318"/>
      <c r="G24" s="315"/>
      <c r="K24" s="274"/>
      <c r="L24" s="311"/>
      <c r="M24" s="311"/>
      <c r="N24" s="311"/>
      <c r="O24" s="311"/>
      <c r="P24" s="311"/>
    </row>
    <row r="25" spans="1:16" ht="15.75">
      <c r="A25" s="319" t="s">
        <v>285</v>
      </c>
      <c r="B25" s="319"/>
      <c r="C25" s="320"/>
      <c r="D25" s="321"/>
      <c r="E25" s="322"/>
      <c r="F25" s="319"/>
      <c r="K25" s="274"/>
      <c r="L25" s="311"/>
      <c r="M25" s="311"/>
      <c r="N25" s="311"/>
      <c r="O25" s="311"/>
      <c r="P25" s="311"/>
    </row>
    <row r="26" spans="1:16" ht="15.75">
      <c r="A26" s="319" t="s">
        <v>344</v>
      </c>
      <c r="B26" s="319"/>
      <c r="C26" s="319"/>
      <c r="D26" s="319"/>
      <c r="E26" s="319"/>
      <c r="F26" s="319"/>
      <c r="K26" s="274"/>
      <c r="L26" s="311"/>
      <c r="M26" s="311"/>
      <c r="N26" s="311"/>
      <c r="O26" s="311"/>
      <c r="P26" s="311"/>
    </row>
    <row r="27" spans="1:16" ht="15.75">
      <c r="A27" s="323" t="s">
        <v>345</v>
      </c>
      <c r="B27" s="319" t="s">
        <v>346</v>
      </c>
      <c r="C27" s="319"/>
      <c r="D27" s="319"/>
      <c r="E27" s="322"/>
      <c r="F27" s="319"/>
      <c r="K27" s="274"/>
      <c r="L27" s="311"/>
      <c r="M27" s="311"/>
      <c r="N27" s="311"/>
      <c r="O27" s="311"/>
      <c r="P27" s="311"/>
    </row>
    <row r="28" spans="1:16" ht="15.75">
      <c r="A28" s="323" t="s">
        <v>347</v>
      </c>
      <c r="B28" s="319" t="s">
        <v>324</v>
      </c>
      <c r="C28" s="319"/>
      <c r="D28" s="319"/>
      <c r="E28" s="322"/>
      <c r="F28" s="319"/>
      <c r="K28" s="274"/>
      <c r="L28" s="311"/>
      <c r="M28" s="311"/>
      <c r="N28" s="311"/>
      <c r="O28" s="311"/>
      <c r="P28" s="311"/>
    </row>
    <row r="29" spans="1:16" ht="15.75">
      <c r="A29" s="283"/>
      <c r="B29" s="281"/>
      <c r="C29" s="281"/>
      <c r="D29" s="281"/>
      <c r="E29" s="282"/>
      <c r="F29" s="281"/>
      <c r="K29" s="274"/>
      <c r="L29" s="275"/>
      <c r="M29" s="275"/>
      <c r="N29" s="275"/>
      <c r="O29" s="275"/>
      <c r="P29" s="275"/>
    </row>
    <row r="30" spans="1:16" ht="15.75">
      <c r="A30" s="283"/>
      <c r="B30" s="281"/>
      <c r="C30" s="281"/>
      <c r="D30" s="281"/>
      <c r="E30" s="282"/>
      <c r="F30" s="281"/>
      <c r="K30" s="274"/>
      <c r="L30" s="275"/>
      <c r="M30" s="275"/>
      <c r="N30" s="275"/>
      <c r="O30" s="275"/>
      <c r="P30" s="275"/>
    </row>
    <row r="31" spans="1:24" ht="15.75">
      <c r="A31" s="274" t="s">
        <v>334</v>
      </c>
      <c r="K31"/>
      <c r="L31"/>
      <c r="M31"/>
      <c r="N31"/>
      <c r="O31"/>
      <c r="P31"/>
      <c r="Q31"/>
      <c r="R31"/>
      <c r="S31"/>
      <c r="T31"/>
      <c r="U31"/>
      <c r="V31"/>
      <c r="W31"/>
      <c r="X31"/>
    </row>
    <row r="32" spans="1:24" ht="17.25">
      <c r="A32" s="274" t="s">
        <v>335</v>
      </c>
      <c r="J32" s="44"/>
      <c r="K32"/>
      <c r="L32"/>
      <c r="M32"/>
      <c r="N32"/>
      <c r="O32"/>
      <c r="P32"/>
      <c r="Q32"/>
      <c r="R32"/>
      <c r="S32"/>
      <c r="T32"/>
      <c r="U32"/>
      <c r="V32"/>
      <c r="W32"/>
      <c r="X32"/>
    </row>
    <row r="33" spans="1:7" ht="34.5">
      <c r="A33" s="225" t="s">
        <v>284</v>
      </c>
      <c r="B33" s="263" t="s">
        <v>331</v>
      </c>
      <c r="C33" s="263" t="s">
        <v>332</v>
      </c>
      <c r="D33" s="263" t="s">
        <v>333</v>
      </c>
      <c r="E33" s="263" t="s">
        <v>403</v>
      </c>
      <c r="F33" s="263" t="s">
        <v>404</v>
      </c>
      <c r="G33"/>
    </row>
    <row r="34" spans="1:7" ht="17.25">
      <c r="A34" s="252" t="s">
        <v>444</v>
      </c>
      <c r="B34" s="264">
        <v>232.122369618985</v>
      </c>
      <c r="C34" s="273">
        <f>+B34/$B$46</f>
        <v>0.05817435466183275</v>
      </c>
      <c r="D34" s="264">
        <v>296.44183263283</v>
      </c>
      <c r="E34" s="265">
        <v>298.391398426753</v>
      </c>
      <c r="F34" s="269">
        <v>0.0065765542487983275</v>
      </c>
      <c r="G34"/>
    </row>
    <row r="35" spans="1:7" ht="17.25">
      <c r="A35" s="253" t="s">
        <v>445</v>
      </c>
      <c r="B35" s="266">
        <v>13.9839350719013</v>
      </c>
      <c r="C35" s="273">
        <f aca="true" t="shared" si="0" ref="C35:C46">+B35/$B$46</f>
        <v>0.0035046445535436765</v>
      </c>
      <c r="D35" s="268">
        <v>9.47847209610667</v>
      </c>
      <c r="E35" s="267">
        <v>9.0205078087404</v>
      </c>
      <c r="F35" s="269">
        <v>-0.0483162563251498</v>
      </c>
      <c r="G35"/>
    </row>
    <row r="36" spans="1:7" ht="17.25">
      <c r="A36" s="253" t="s">
        <v>446</v>
      </c>
      <c r="B36" s="268">
        <v>1282.02382667585</v>
      </c>
      <c r="C36" s="273">
        <f t="shared" si="0"/>
        <v>0.3212999630340712</v>
      </c>
      <c r="D36" s="268">
        <v>1093.94940782989</v>
      </c>
      <c r="E36" s="267">
        <v>1124.83158253618</v>
      </c>
      <c r="F36" s="269">
        <v>0.028229984389819274</v>
      </c>
      <c r="G36"/>
    </row>
    <row r="37" spans="1:7" ht="17.25">
      <c r="A37" s="253" t="s">
        <v>447</v>
      </c>
      <c r="B37" s="268">
        <v>97.9135722322327</v>
      </c>
      <c r="C37" s="273">
        <f t="shared" si="0"/>
        <v>0.024539034676384807</v>
      </c>
      <c r="D37" s="268">
        <v>92.5033522936895</v>
      </c>
      <c r="E37" s="267">
        <v>94.6987860130819</v>
      </c>
      <c r="F37" s="269">
        <v>0.023733558459828608</v>
      </c>
      <c r="G37"/>
    </row>
    <row r="38" spans="1:7" ht="17.25">
      <c r="A38" s="253" t="s">
        <v>448</v>
      </c>
      <c r="B38" s="268">
        <v>49.1942114636959</v>
      </c>
      <c r="C38" s="273">
        <f t="shared" si="0"/>
        <v>0.012329020721681351</v>
      </c>
      <c r="D38" s="268">
        <v>102.348969793151</v>
      </c>
      <c r="E38" s="267">
        <v>119.144344905881</v>
      </c>
      <c r="F38" s="269">
        <v>0.16409911254283993</v>
      </c>
      <c r="G38"/>
    </row>
    <row r="39" spans="1:7" ht="17.25">
      <c r="A39" s="253" t="s">
        <v>449</v>
      </c>
      <c r="B39" s="268">
        <v>328.422146503379</v>
      </c>
      <c r="C39" s="273">
        <f t="shared" si="0"/>
        <v>0.08230894101610675</v>
      </c>
      <c r="D39" s="268">
        <v>367.608163393171</v>
      </c>
      <c r="E39" s="267">
        <v>361.589985691069</v>
      </c>
      <c r="F39" s="269">
        <v>-0.01637117534755439</v>
      </c>
      <c r="G39"/>
    </row>
    <row r="40" spans="1:7" ht="17.25">
      <c r="A40" s="253" t="s">
        <v>450</v>
      </c>
      <c r="B40" s="268">
        <v>318.047407990427</v>
      </c>
      <c r="C40" s="273">
        <f t="shared" si="0"/>
        <v>0.07970883091570184</v>
      </c>
      <c r="D40" s="268">
        <v>330.608390026253</v>
      </c>
      <c r="E40" s="267">
        <v>337.93878167492</v>
      </c>
      <c r="F40" s="269">
        <v>0.022172430796704612</v>
      </c>
      <c r="G40"/>
    </row>
    <row r="41" spans="1:7" ht="17.25">
      <c r="A41" s="253" t="s">
        <v>451</v>
      </c>
      <c r="B41" s="268">
        <v>257.25501700869</v>
      </c>
      <c r="C41" s="273">
        <f t="shared" si="0"/>
        <v>0.06447308211855911</v>
      </c>
      <c r="D41" s="268">
        <v>296.324704577773</v>
      </c>
      <c r="E41" s="267">
        <v>311.493110388944</v>
      </c>
      <c r="F41" s="269">
        <v>0.05118846176792502</v>
      </c>
      <c r="G41"/>
    </row>
    <row r="42" spans="1:9" ht="15" customHeight="1">
      <c r="A42" s="253" t="s">
        <v>452</v>
      </c>
      <c r="B42" s="268">
        <v>435.722075636671</v>
      </c>
      <c r="C42" s="273">
        <f t="shared" si="0"/>
        <v>0.10920037824740716</v>
      </c>
      <c r="D42" s="268">
        <v>395.524245555874</v>
      </c>
      <c r="E42" s="267">
        <v>404.628485881527</v>
      </c>
      <c r="F42" s="270">
        <v>0.023018159892721046</v>
      </c>
      <c r="G42"/>
      <c r="H42" s="36"/>
      <c r="I42" s="36"/>
    </row>
    <row r="43" spans="1:9" ht="17.25">
      <c r="A43" s="253" t="s">
        <v>453</v>
      </c>
      <c r="B43" s="268">
        <v>291.580040190895</v>
      </c>
      <c r="C43" s="273">
        <f t="shared" si="0"/>
        <v>0.07307559671314519</v>
      </c>
      <c r="D43" s="268">
        <v>337.187317205655</v>
      </c>
      <c r="E43" s="267">
        <v>347.907114142419</v>
      </c>
      <c r="F43" s="270">
        <v>0.031791815379063726</v>
      </c>
      <c r="G43"/>
      <c r="H43" s="36"/>
      <c r="I43" s="36"/>
    </row>
    <row r="44" spans="1:9" ht="17.25">
      <c r="A44" s="253" t="s">
        <v>454</v>
      </c>
      <c r="B44" s="268">
        <v>473.122307622729</v>
      </c>
      <c r="C44" s="273">
        <f t="shared" si="0"/>
        <v>0.11857359963732791</v>
      </c>
      <c r="D44" s="268">
        <v>534.813417206609</v>
      </c>
      <c r="E44" s="267">
        <v>571.503525254475</v>
      </c>
      <c r="F44" s="270">
        <v>0.06860356690283242</v>
      </c>
      <c r="G44"/>
      <c r="H44" s="36"/>
      <c r="I44" s="36"/>
    </row>
    <row r="45" spans="1:7" ht="17.25">
      <c r="A45" s="253" t="s">
        <v>455</v>
      </c>
      <c r="B45" s="268">
        <v>210.728166779312</v>
      </c>
      <c r="C45" s="273">
        <f t="shared" si="0"/>
        <v>0.05281255370423762</v>
      </c>
      <c r="D45" s="268">
        <v>236.107369824774</v>
      </c>
      <c r="E45" s="267">
        <v>240.76314918652</v>
      </c>
      <c r="F45" s="270">
        <v>0.019718907398787566</v>
      </c>
      <c r="G45"/>
    </row>
    <row r="46" spans="1:9" s="1" customFormat="1" ht="17.25">
      <c r="A46" s="252" t="s">
        <v>456</v>
      </c>
      <c r="B46" s="264">
        <v>3990.11507679477</v>
      </c>
      <c r="C46" s="272">
        <f t="shared" si="0"/>
        <v>1</v>
      </c>
      <c r="D46" s="264">
        <v>4121.8434999853</v>
      </c>
      <c r="E46" s="265">
        <v>4251.38501930593</v>
      </c>
      <c r="F46" s="271">
        <v>0.031428053811623835</v>
      </c>
      <c r="G46"/>
      <c r="H46" s="37"/>
      <c r="I46" s="37"/>
    </row>
    <row r="47" spans="1:16" ht="15.75">
      <c r="A47" s="319" t="s">
        <v>285</v>
      </c>
      <c r="B47" s="319"/>
      <c r="C47" s="320"/>
      <c r="D47" s="321"/>
      <c r="E47" s="322"/>
      <c r="F47" s="319"/>
      <c r="K47" s="274"/>
      <c r="L47" s="311"/>
      <c r="M47" s="311"/>
      <c r="N47" s="311"/>
      <c r="O47" s="311"/>
      <c r="P47" s="311"/>
    </row>
    <row r="48" spans="1:7" ht="15.75">
      <c r="A48" s="254" t="s">
        <v>324</v>
      </c>
      <c r="B48" s="209"/>
      <c r="C48" s="209"/>
      <c r="D48" s="209"/>
      <c r="E48" s="209"/>
      <c r="F48" s="209"/>
      <c r="G48" s="209"/>
    </row>
    <row r="50" ht="15.75">
      <c r="A50" s="1" t="s">
        <v>13</v>
      </c>
    </row>
    <row r="51" ht="15.75">
      <c r="A51" s="1"/>
    </row>
    <row r="52" ht="15.75">
      <c r="A52" s="1" t="s">
        <v>412</v>
      </c>
    </row>
    <row r="53" ht="15.75">
      <c r="A53" s="1"/>
    </row>
    <row r="54" spans="1:9" ht="15" customHeight="1">
      <c r="A54" s="369" t="s">
        <v>15</v>
      </c>
      <c r="B54" s="367" t="s">
        <v>316</v>
      </c>
      <c r="C54" s="367"/>
      <c r="D54" s="367"/>
      <c r="E54" s="367"/>
      <c r="F54" s="367" t="s">
        <v>317</v>
      </c>
      <c r="G54" s="367"/>
      <c r="H54" s="367"/>
      <c r="I54" s="370" t="s">
        <v>318</v>
      </c>
    </row>
    <row r="55" spans="1:9" ht="15.75">
      <c r="A55" s="369"/>
      <c r="B55" s="176" t="s">
        <v>319</v>
      </c>
      <c r="C55" s="176" t="s">
        <v>320</v>
      </c>
      <c r="D55" s="176" t="s">
        <v>321</v>
      </c>
      <c r="E55" s="176" t="s">
        <v>204</v>
      </c>
      <c r="F55" s="176" t="s">
        <v>319</v>
      </c>
      <c r="G55" s="176" t="s">
        <v>320</v>
      </c>
      <c r="H55" s="176" t="s">
        <v>322</v>
      </c>
      <c r="I55" s="370"/>
    </row>
    <row r="56" spans="1:9" ht="15.75">
      <c r="A56" s="29" t="s">
        <v>294</v>
      </c>
      <c r="B56" s="249">
        <v>6875.66</v>
      </c>
      <c r="C56" s="249">
        <v>2334.563</v>
      </c>
      <c r="D56" s="249">
        <v>9210.223</v>
      </c>
      <c r="E56" s="6">
        <v>0.018099583817909624</v>
      </c>
      <c r="F56" s="249">
        <v>55522.6</v>
      </c>
      <c r="G56" s="249">
        <v>33486.35</v>
      </c>
      <c r="H56" s="249">
        <v>89008.95</v>
      </c>
      <c r="I56" s="6">
        <v>0.1034752460286297</v>
      </c>
    </row>
    <row r="57" spans="1:9" ht="15.75">
      <c r="A57" s="29" t="s">
        <v>295</v>
      </c>
      <c r="B57" s="249">
        <v>3132.17</v>
      </c>
      <c r="C57" s="249">
        <v>342.59128</v>
      </c>
      <c r="D57" s="249">
        <v>3474.761</v>
      </c>
      <c r="E57" s="6">
        <v>0.006828469621930269</v>
      </c>
      <c r="F57" s="249">
        <v>85254.11</v>
      </c>
      <c r="G57" s="249">
        <v>50944.38</v>
      </c>
      <c r="H57" s="249">
        <v>136198.5</v>
      </c>
      <c r="I57" s="6">
        <v>0.025512476275436218</v>
      </c>
    </row>
    <row r="58" spans="1:9" ht="15.75">
      <c r="A58" s="29" t="s">
        <v>296</v>
      </c>
      <c r="B58" s="249">
        <v>2742.817</v>
      </c>
      <c r="C58" s="249">
        <v>231.28079</v>
      </c>
      <c r="D58" s="249">
        <v>2974.098</v>
      </c>
      <c r="E58" s="6">
        <v>0.00584458552563574</v>
      </c>
      <c r="F58" s="249">
        <v>166481.8</v>
      </c>
      <c r="G58" s="249">
        <v>110362.8</v>
      </c>
      <c r="H58" s="249">
        <v>276844.6</v>
      </c>
      <c r="I58" s="6">
        <v>0.010742842735599684</v>
      </c>
    </row>
    <row r="59" spans="1:9" ht="15.75">
      <c r="A59" s="29" t="s">
        <v>297</v>
      </c>
      <c r="B59" s="249">
        <v>6553.529</v>
      </c>
      <c r="C59" s="249">
        <v>2380.36</v>
      </c>
      <c r="D59" s="249">
        <v>8933.889</v>
      </c>
      <c r="E59" s="6">
        <v>0.01755654263478754</v>
      </c>
      <c r="F59" s="249">
        <v>77757.97</v>
      </c>
      <c r="G59" s="249">
        <v>47917.67</v>
      </c>
      <c r="H59" s="249">
        <v>125675.6</v>
      </c>
      <c r="I59" s="6">
        <v>0.07108690151469338</v>
      </c>
    </row>
    <row r="60" spans="1:9" s="1" customFormat="1" ht="15.75">
      <c r="A60" s="182" t="s">
        <v>82</v>
      </c>
      <c r="B60" s="250">
        <v>28654.756</v>
      </c>
      <c r="C60" s="250">
        <v>6277.152</v>
      </c>
      <c r="D60" s="250">
        <v>34931.91</v>
      </c>
      <c r="E60" s="251">
        <v>0.06864687564727537</v>
      </c>
      <c r="F60" s="250">
        <v>184972.6</v>
      </c>
      <c r="G60" s="250">
        <v>123106</v>
      </c>
      <c r="H60" s="250">
        <v>308078.6</v>
      </c>
      <c r="I60" s="251">
        <v>0.1133863565986083</v>
      </c>
    </row>
    <row r="61" spans="1:9" ht="15.75">
      <c r="A61" s="29" t="s">
        <v>298</v>
      </c>
      <c r="B61" s="249">
        <v>38904.276</v>
      </c>
      <c r="C61" s="249">
        <v>11222.2</v>
      </c>
      <c r="D61" s="249">
        <v>50126.48</v>
      </c>
      <c r="E61" s="6">
        <v>0.09850667310191843</v>
      </c>
      <c r="F61" s="249">
        <v>434712.8</v>
      </c>
      <c r="G61" s="249">
        <v>296743</v>
      </c>
      <c r="H61" s="249">
        <v>731455.8</v>
      </c>
      <c r="I61" s="6">
        <v>0.06852974574813679</v>
      </c>
    </row>
    <row r="62" spans="1:9" ht="15.75">
      <c r="A62" s="29" t="s">
        <v>311</v>
      </c>
      <c r="B62" s="249">
        <v>34745.1</v>
      </c>
      <c r="C62" s="249">
        <v>10830.74</v>
      </c>
      <c r="D62" s="249">
        <v>45575.84</v>
      </c>
      <c r="E62" s="6">
        <v>0.08956392653594145</v>
      </c>
      <c r="F62" s="249">
        <v>1903752.6</v>
      </c>
      <c r="G62" s="249">
        <v>1377896</v>
      </c>
      <c r="H62" s="249">
        <v>3281648.5</v>
      </c>
      <c r="I62" s="6">
        <v>0.013888093133679611</v>
      </c>
    </row>
    <row r="63" spans="1:9" ht="15.75">
      <c r="A63" s="29" t="s">
        <v>299</v>
      </c>
      <c r="B63" s="249">
        <v>45151.97</v>
      </c>
      <c r="C63" s="249">
        <v>12096.04</v>
      </c>
      <c r="D63" s="249">
        <v>57248.014</v>
      </c>
      <c r="E63" s="6">
        <v>0.11250164385833696</v>
      </c>
      <c r="F63" s="249">
        <v>231958.7</v>
      </c>
      <c r="G63" s="249">
        <v>141829.1</v>
      </c>
      <c r="H63" s="249">
        <v>373787.8</v>
      </c>
      <c r="I63" s="6">
        <v>0.15315645400946742</v>
      </c>
    </row>
    <row r="64" spans="1:9" ht="15.75">
      <c r="A64" s="29" t="s">
        <v>313</v>
      </c>
      <c r="B64" s="249">
        <v>60463.15</v>
      </c>
      <c r="C64" s="249">
        <v>24567.33</v>
      </c>
      <c r="D64" s="249">
        <v>85030.48</v>
      </c>
      <c r="E64" s="6">
        <v>0.16709870106696526</v>
      </c>
      <c r="F64" s="249">
        <v>257617.27</v>
      </c>
      <c r="G64" s="249">
        <v>175064</v>
      </c>
      <c r="H64" s="249">
        <v>432681.3</v>
      </c>
      <c r="I64" s="6">
        <v>0.19651988657702563</v>
      </c>
    </row>
    <row r="65" spans="1:9" ht="15.75">
      <c r="A65" s="29" t="s">
        <v>300</v>
      </c>
      <c r="B65" s="249">
        <v>28383.56</v>
      </c>
      <c r="C65" s="249">
        <v>6087.918</v>
      </c>
      <c r="D65" s="249">
        <v>34471.47</v>
      </c>
      <c r="E65" s="6">
        <v>0.06774203627768374</v>
      </c>
      <c r="F65" s="249">
        <v>109895.9</v>
      </c>
      <c r="G65" s="249">
        <v>67738.91</v>
      </c>
      <c r="H65" s="249">
        <v>177634.85</v>
      </c>
      <c r="I65" s="6">
        <v>0.19405803534610466</v>
      </c>
    </row>
    <row r="66" spans="1:9" ht="15.75">
      <c r="A66" s="29" t="s">
        <v>314</v>
      </c>
      <c r="B66" s="249">
        <v>31664.06</v>
      </c>
      <c r="C66" s="249">
        <v>6222.745</v>
      </c>
      <c r="D66" s="249">
        <v>37886.81</v>
      </c>
      <c r="E66" s="6">
        <v>0.07445373398540041</v>
      </c>
      <c r="F66" s="249">
        <v>349790.4</v>
      </c>
      <c r="G66" s="249">
        <v>231365</v>
      </c>
      <c r="H66" s="249">
        <v>581155.36</v>
      </c>
      <c r="I66" s="6">
        <v>0.06519222329808676</v>
      </c>
    </row>
    <row r="67" spans="1:9" ht="15.75">
      <c r="A67" s="29" t="s">
        <v>301</v>
      </c>
      <c r="B67" s="249">
        <v>48565.72</v>
      </c>
      <c r="C67" s="249">
        <v>10445.18</v>
      </c>
      <c r="D67" s="249">
        <v>59010.9</v>
      </c>
      <c r="E67" s="6">
        <v>0.11596600111857043</v>
      </c>
      <c r="F67" s="249">
        <v>196829.3</v>
      </c>
      <c r="G67" s="249">
        <v>138519.1</v>
      </c>
      <c r="H67" s="249">
        <v>335348.4</v>
      </c>
      <c r="I67" s="6">
        <v>0.1759689326085945</v>
      </c>
    </row>
    <row r="68" spans="1:9" ht="15.75">
      <c r="A68" s="29" t="s">
        <v>302</v>
      </c>
      <c r="B68" s="249">
        <v>16782.23</v>
      </c>
      <c r="C68" s="249">
        <v>5524.761</v>
      </c>
      <c r="D68" s="249">
        <v>22306.99</v>
      </c>
      <c r="E68" s="6">
        <v>0.04383685772106407</v>
      </c>
      <c r="F68" s="249">
        <v>88371.84</v>
      </c>
      <c r="G68" s="249">
        <v>59290.43</v>
      </c>
      <c r="H68" s="249">
        <v>147662.3</v>
      </c>
      <c r="I68" s="6">
        <v>0.15106760493368993</v>
      </c>
    </row>
    <row r="69" spans="1:9" ht="15.75">
      <c r="A69" s="29" t="s">
        <v>303</v>
      </c>
      <c r="B69" s="249">
        <v>38755.6</v>
      </c>
      <c r="C69" s="249">
        <v>7031.843</v>
      </c>
      <c r="D69" s="249">
        <v>45787.44</v>
      </c>
      <c r="E69" s="6">
        <v>0.08997975489708641</v>
      </c>
      <c r="F69" s="249">
        <v>201350.3</v>
      </c>
      <c r="G69" s="249">
        <v>124247.5</v>
      </c>
      <c r="H69" s="249">
        <v>325597.8</v>
      </c>
      <c r="I69" s="6">
        <v>0.14062576589890965</v>
      </c>
    </row>
    <row r="70" spans="1:9" ht="15.75">
      <c r="A70" s="29" t="s">
        <v>304</v>
      </c>
      <c r="B70" s="249">
        <v>4883.814</v>
      </c>
      <c r="C70" s="249">
        <v>651.42354</v>
      </c>
      <c r="D70" s="249">
        <v>5535.238</v>
      </c>
      <c r="E70" s="6">
        <v>0.0108776415221519</v>
      </c>
      <c r="F70" s="249">
        <v>28840.04</v>
      </c>
      <c r="G70" s="249">
        <v>22567.75</v>
      </c>
      <c r="H70" s="249">
        <v>51407.79</v>
      </c>
      <c r="I70" s="6">
        <v>0.10767313669776507</v>
      </c>
    </row>
    <row r="71" spans="1:9" ht="15.75">
      <c r="A71" s="29" t="s">
        <v>305</v>
      </c>
      <c r="B71" s="249">
        <v>5135.164</v>
      </c>
      <c r="C71" s="249">
        <v>1224.122</v>
      </c>
      <c r="D71" s="249">
        <v>6359.286</v>
      </c>
      <c r="E71" s="6">
        <v>0.01249702965705165</v>
      </c>
      <c r="F71" s="249">
        <v>44692.75</v>
      </c>
      <c r="G71" s="249">
        <v>31643.67</v>
      </c>
      <c r="H71" s="249">
        <v>76336.43</v>
      </c>
      <c r="I71" s="6">
        <v>0.08330604404738341</v>
      </c>
    </row>
    <row r="72" spans="1:9" ht="15.75">
      <c r="A72" s="182" t="s">
        <v>2</v>
      </c>
      <c r="B72" s="250">
        <v>401393.6</v>
      </c>
      <c r="C72" s="250">
        <v>107470.3</v>
      </c>
      <c r="D72" s="250">
        <v>508863.8</v>
      </c>
      <c r="E72" s="251">
        <v>1</v>
      </c>
      <c r="F72" s="250">
        <v>4417801.1</v>
      </c>
      <c r="G72" s="250">
        <v>3032721.5</v>
      </c>
      <c r="H72" s="250">
        <v>7450522.6</v>
      </c>
      <c r="I72" s="251">
        <v>0.06829907475215229</v>
      </c>
    </row>
    <row r="73" ht="15.75">
      <c r="A73" s="7" t="s">
        <v>385</v>
      </c>
    </row>
    <row r="74" ht="15.75">
      <c r="A74" s="7"/>
    </row>
    <row r="75" spans="1:10" ht="15.75">
      <c r="A75" s="365"/>
      <c r="B75" s="365"/>
      <c r="C75" s="365"/>
      <c r="D75" s="365"/>
      <c r="E75" s="365"/>
      <c r="F75" s="365"/>
      <c r="G75" s="365"/>
      <c r="H75" s="365"/>
      <c r="I75" s="365"/>
      <c r="J75" s="365"/>
    </row>
    <row r="76" spans="1:10" ht="15.75">
      <c r="A76" s="366" t="s">
        <v>15</v>
      </c>
      <c r="B76" s="367" t="s">
        <v>405</v>
      </c>
      <c r="C76" s="367"/>
      <c r="D76" s="367"/>
      <c r="E76" s="367"/>
      <c r="F76" s="367"/>
      <c r="G76" s="367" t="s">
        <v>348</v>
      </c>
      <c r="H76" s="367"/>
      <c r="I76" s="367"/>
      <c r="J76" s="367"/>
    </row>
    <row r="77" spans="1:10" ht="31.5">
      <c r="A77" s="366"/>
      <c r="B77" s="326" t="s">
        <v>349</v>
      </c>
      <c r="C77" s="326" t="s">
        <v>350</v>
      </c>
      <c r="D77" s="326" t="s">
        <v>351</v>
      </c>
      <c r="E77" s="327" t="s">
        <v>406</v>
      </c>
      <c r="F77" s="326" t="s">
        <v>2</v>
      </c>
      <c r="G77" s="326" t="s">
        <v>349</v>
      </c>
      <c r="H77" s="326" t="s">
        <v>350</v>
      </c>
      <c r="I77" s="326" t="s">
        <v>351</v>
      </c>
      <c r="J77" s="327" t="s">
        <v>406</v>
      </c>
    </row>
    <row r="78" spans="1:10" ht="15.75">
      <c r="A78" s="285" t="s">
        <v>294</v>
      </c>
      <c r="B78" s="249">
        <v>278.254423</v>
      </c>
      <c r="C78" s="249">
        <v>3682.737</v>
      </c>
      <c r="D78" s="249">
        <v>4423.092</v>
      </c>
      <c r="E78" s="249">
        <v>826.1395</v>
      </c>
      <c r="F78" s="249">
        <v>9210.223</v>
      </c>
      <c r="G78" s="6">
        <v>0.03021147511846347</v>
      </c>
      <c r="H78" s="6">
        <v>0.3998531848794541</v>
      </c>
      <c r="I78" s="6">
        <v>0.4802372320409614</v>
      </c>
      <c r="J78" s="6">
        <v>0.08969809960084571</v>
      </c>
    </row>
    <row r="79" spans="1:10" ht="15.75">
      <c r="A79" s="285" t="s">
        <v>295</v>
      </c>
      <c r="B79" s="249">
        <v>73.226254</v>
      </c>
      <c r="C79" s="249">
        <v>2538.989</v>
      </c>
      <c r="D79" s="249">
        <v>862.545578</v>
      </c>
      <c r="E79" s="249">
        <v>0</v>
      </c>
      <c r="F79" s="249">
        <v>3474.761</v>
      </c>
      <c r="G79" s="6">
        <v>0.021073752698387026</v>
      </c>
      <c r="H79" s="6">
        <v>0.730694571511537</v>
      </c>
      <c r="I79" s="6">
        <v>0.2482316274414269</v>
      </c>
      <c r="J79" s="6">
        <v>0</v>
      </c>
    </row>
    <row r="80" spans="1:10" ht="15.75">
      <c r="A80" s="285" t="s">
        <v>296</v>
      </c>
      <c r="B80" s="249">
        <v>237.88765</v>
      </c>
      <c r="C80" s="249">
        <v>2075.232</v>
      </c>
      <c r="D80" s="249">
        <v>603.61536</v>
      </c>
      <c r="E80" s="249">
        <v>57.362711</v>
      </c>
      <c r="F80" s="249">
        <v>2974.098</v>
      </c>
      <c r="G80" s="6">
        <v>0.07998648665914843</v>
      </c>
      <c r="H80" s="6">
        <v>0.6977685335183978</v>
      </c>
      <c r="I80" s="6">
        <v>0.20295745466356524</v>
      </c>
      <c r="J80" s="6">
        <v>0.019287431348933355</v>
      </c>
    </row>
    <row r="81" spans="1:10" ht="15.75">
      <c r="A81" s="285" t="s">
        <v>297</v>
      </c>
      <c r="B81" s="249">
        <v>133.93042</v>
      </c>
      <c r="C81" s="249">
        <v>2732.89</v>
      </c>
      <c r="D81" s="249">
        <v>5735.444</v>
      </c>
      <c r="E81" s="249">
        <v>331.62541</v>
      </c>
      <c r="F81" s="249">
        <v>8933.889</v>
      </c>
      <c r="G81" s="6">
        <v>0.01499127871411879</v>
      </c>
      <c r="H81" s="6">
        <v>0.3059014948585101</v>
      </c>
      <c r="I81" s="6">
        <v>0.6419873808595563</v>
      </c>
      <c r="J81" s="6">
        <v>0.03711993847248382</v>
      </c>
    </row>
    <row r="82" spans="1:10" s="1" customFormat="1" ht="15.75">
      <c r="A82" s="284" t="s">
        <v>82</v>
      </c>
      <c r="B82" s="250">
        <v>1067.624</v>
      </c>
      <c r="C82" s="250">
        <v>11362.65</v>
      </c>
      <c r="D82" s="250">
        <v>21288.79</v>
      </c>
      <c r="E82" s="250">
        <v>1212.8497</v>
      </c>
      <c r="F82" s="250">
        <v>34931.91</v>
      </c>
      <c r="G82" s="251">
        <v>0.030563000992502268</v>
      </c>
      <c r="H82" s="251">
        <v>0.3252799517690272</v>
      </c>
      <c r="I82" s="251">
        <v>0.6094367585396847</v>
      </c>
      <c r="J82" s="251">
        <v>0.0347203946191319</v>
      </c>
    </row>
    <row r="83" spans="1:10" ht="15.75">
      <c r="A83" s="285" t="s">
        <v>298</v>
      </c>
      <c r="B83" s="249">
        <v>2666.914</v>
      </c>
      <c r="C83" s="249">
        <v>7392.41</v>
      </c>
      <c r="D83" s="249">
        <v>39959.579052999994</v>
      </c>
      <c r="E83" s="249">
        <v>107.57289</v>
      </c>
      <c r="F83" s="249">
        <v>50126.48</v>
      </c>
      <c r="G83" s="6">
        <v>0.053203695930773516</v>
      </c>
      <c r="H83" s="6">
        <v>0.14747514686848148</v>
      </c>
      <c r="I83" s="6">
        <v>0.7971750470609544</v>
      </c>
      <c r="J83" s="6">
        <v>0.0021460292045242355</v>
      </c>
    </row>
    <row r="84" spans="1:10" ht="15.75">
      <c r="A84" s="285" t="s">
        <v>311</v>
      </c>
      <c r="B84" s="249">
        <v>2506.559</v>
      </c>
      <c r="C84" s="249">
        <v>6748.005</v>
      </c>
      <c r="D84" s="249">
        <v>36321.273610000004</v>
      </c>
      <c r="E84" s="249">
        <v>0</v>
      </c>
      <c r="F84" s="249">
        <v>45575.84</v>
      </c>
      <c r="G84" s="6">
        <v>0.05499753816934587</v>
      </c>
      <c r="H84" s="6">
        <v>0.14806101215029718</v>
      </c>
      <c r="I84" s="6">
        <v>0.7969413972402923</v>
      </c>
      <c r="J84" s="6">
        <v>0</v>
      </c>
    </row>
    <row r="85" spans="1:10" ht="15.75">
      <c r="A85" s="285" t="s">
        <v>299</v>
      </c>
      <c r="B85" s="249">
        <v>1800.907</v>
      </c>
      <c r="C85" s="249">
        <v>5162.143</v>
      </c>
      <c r="D85" s="249">
        <v>49762.72</v>
      </c>
      <c r="E85" s="249">
        <v>522.23975</v>
      </c>
      <c r="F85" s="249">
        <v>57248.014</v>
      </c>
      <c r="G85" s="6">
        <v>0.03145798210571986</v>
      </c>
      <c r="H85" s="6">
        <v>0.09017156472886552</v>
      </c>
      <c r="I85" s="6">
        <v>0.869247970768034</v>
      </c>
      <c r="J85" s="6">
        <v>0.009122408158997444</v>
      </c>
    </row>
    <row r="86" spans="1:10" ht="15.75">
      <c r="A86" s="285" t="s">
        <v>313</v>
      </c>
      <c r="B86" s="249">
        <v>3686.608</v>
      </c>
      <c r="C86" s="249">
        <v>10033.15</v>
      </c>
      <c r="D86" s="249">
        <v>70580.18311</v>
      </c>
      <c r="E86" s="249">
        <v>730.53283</v>
      </c>
      <c r="F86" s="249">
        <v>85030.48</v>
      </c>
      <c r="G86" s="6">
        <v>0.04335631176020646</v>
      </c>
      <c r="H86" s="6">
        <v>0.1179947472953228</v>
      </c>
      <c r="I86" s="6">
        <v>0.830057446576804</v>
      </c>
      <c r="J86" s="6">
        <v>0.008591423099105168</v>
      </c>
    </row>
    <row r="87" spans="1:10" ht="15.75">
      <c r="A87" s="285" t="s">
        <v>300</v>
      </c>
      <c r="B87" s="249">
        <v>1352.1064</v>
      </c>
      <c r="C87" s="249">
        <v>6478.704</v>
      </c>
      <c r="D87" s="249">
        <v>26036.38</v>
      </c>
      <c r="E87" s="249">
        <v>604.28582</v>
      </c>
      <c r="F87" s="249">
        <v>34471.47</v>
      </c>
      <c r="G87" s="6">
        <v>0.039223926336764865</v>
      </c>
      <c r="H87" s="6">
        <v>0.1879439432086882</v>
      </c>
      <c r="I87" s="6">
        <v>0.7553022833084867</v>
      </c>
      <c r="J87" s="6">
        <v>0.01753002758513054</v>
      </c>
    </row>
    <row r="88" spans="1:10" ht="15.75">
      <c r="A88" s="285" t="s">
        <v>314</v>
      </c>
      <c r="B88" s="249">
        <v>988.39018</v>
      </c>
      <c r="C88" s="249">
        <v>8725.168</v>
      </c>
      <c r="D88" s="249">
        <v>27589.73</v>
      </c>
      <c r="E88" s="249">
        <v>583.52412</v>
      </c>
      <c r="F88" s="249">
        <v>37886.81</v>
      </c>
      <c r="G88" s="6">
        <v>0.0260879757361467</v>
      </c>
      <c r="H88" s="6">
        <v>0.2302956622634632</v>
      </c>
      <c r="I88" s="6">
        <v>0.7282146477890327</v>
      </c>
      <c r="J88" s="6">
        <v>0.015401774918500663</v>
      </c>
    </row>
    <row r="89" spans="1:10" ht="15.75">
      <c r="A89" s="285" t="s">
        <v>301</v>
      </c>
      <c r="B89" s="249">
        <v>2351.34</v>
      </c>
      <c r="C89" s="249">
        <v>30462.5</v>
      </c>
      <c r="D89" s="249">
        <v>23745.24336</v>
      </c>
      <c r="E89" s="249">
        <v>2451.815</v>
      </c>
      <c r="F89" s="249">
        <v>59010.9</v>
      </c>
      <c r="G89" s="6">
        <v>0.03984585898537389</v>
      </c>
      <c r="H89" s="6">
        <v>0.5162181901987599</v>
      </c>
      <c r="I89" s="6">
        <v>0.4023874124949797</v>
      </c>
      <c r="J89" s="6">
        <v>0.041548510529410665</v>
      </c>
    </row>
    <row r="90" spans="1:10" ht="15.75">
      <c r="A90" s="285" t="s">
        <v>302</v>
      </c>
      <c r="B90" s="249">
        <v>888.00547</v>
      </c>
      <c r="C90" s="249">
        <v>5834.4349</v>
      </c>
      <c r="D90" s="249">
        <v>14853.89</v>
      </c>
      <c r="E90" s="249">
        <v>730.66411</v>
      </c>
      <c r="F90" s="249">
        <v>22306.99</v>
      </c>
      <c r="G90" s="6">
        <v>0.039808395036712706</v>
      </c>
      <c r="H90" s="6">
        <v>0.2615518678225973</v>
      </c>
      <c r="I90" s="6">
        <v>0.6658849983794317</v>
      </c>
      <c r="J90" s="6">
        <v>0.03275493959516725</v>
      </c>
    </row>
    <row r="91" spans="1:10" ht="15.75">
      <c r="A91" s="285" t="s">
        <v>303</v>
      </c>
      <c r="B91" s="249">
        <v>2096.1875</v>
      </c>
      <c r="C91" s="249">
        <v>14893.83</v>
      </c>
      <c r="D91" s="249">
        <v>28075.83</v>
      </c>
      <c r="E91" s="249">
        <v>721.59737</v>
      </c>
      <c r="F91" s="249">
        <v>45787.44</v>
      </c>
      <c r="G91" s="6">
        <v>0.04578084077205452</v>
      </c>
      <c r="H91" s="6">
        <v>0.32528199873152985</v>
      </c>
      <c r="I91" s="6">
        <v>0.6131775438853974</v>
      </c>
      <c r="J91" s="6">
        <v>0.015759722972063954</v>
      </c>
    </row>
    <row r="92" spans="1:10" ht="15.75">
      <c r="A92" s="285" t="s">
        <v>304</v>
      </c>
      <c r="B92" s="249">
        <v>757.08514</v>
      </c>
      <c r="C92" s="249">
        <v>2705.428</v>
      </c>
      <c r="D92" s="249">
        <v>1516.3221520000002</v>
      </c>
      <c r="E92" s="249">
        <v>556.40238</v>
      </c>
      <c r="F92" s="249">
        <v>5535.238</v>
      </c>
      <c r="G92" s="6">
        <v>0.1367755352163719</v>
      </c>
      <c r="H92" s="6">
        <v>0.4887645300888597</v>
      </c>
      <c r="I92" s="6">
        <v>0.273939829145558</v>
      </c>
      <c r="J92" s="6">
        <v>0.10052004629249907</v>
      </c>
    </row>
    <row r="93" spans="1:10" ht="15.75">
      <c r="A93" s="285" t="s">
        <v>305</v>
      </c>
      <c r="B93" s="249">
        <v>41.161027</v>
      </c>
      <c r="C93" s="249">
        <v>266.68062</v>
      </c>
      <c r="D93" s="249">
        <v>5963.828</v>
      </c>
      <c r="E93" s="249">
        <v>87.615613</v>
      </c>
      <c r="F93" s="249">
        <v>6359.286</v>
      </c>
      <c r="G93" s="6">
        <v>0.0064725862305925535</v>
      </c>
      <c r="H93" s="6">
        <v>0.041935622961445665</v>
      </c>
      <c r="I93" s="6">
        <v>0.9378140879337712</v>
      </c>
      <c r="J93" s="6">
        <v>0.013777586508925688</v>
      </c>
    </row>
    <row r="94" spans="1:10" ht="15.75">
      <c r="A94" s="284" t="s">
        <v>2</v>
      </c>
      <c r="B94" s="249">
        <v>20926.19</v>
      </c>
      <c r="C94" s="249">
        <v>121095</v>
      </c>
      <c r="D94" s="249">
        <v>357318.416</v>
      </c>
      <c r="E94" s="249">
        <v>9524.227</v>
      </c>
      <c r="F94" s="249">
        <v>508863.8</v>
      </c>
      <c r="G94" s="6">
        <v>0.04112336149673056</v>
      </c>
      <c r="H94" s="6">
        <v>0.2379713392856792</v>
      </c>
      <c r="I94" s="6">
        <v>0.7021887113997891</v>
      </c>
      <c r="J94" s="6">
        <v>0.01871665266815993</v>
      </c>
    </row>
    <row r="95" ht="15.75">
      <c r="A95" s="7" t="s">
        <v>386</v>
      </c>
    </row>
    <row r="96" ht="15.75">
      <c r="A96" s="7"/>
    </row>
    <row r="97" ht="15.75">
      <c r="A97" s="7"/>
    </row>
    <row r="98" spans="1:8" ht="15.75">
      <c r="A98" s="1" t="s">
        <v>59</v>
      </c>
      <c r="G98" s="113"/>
      <c r="H98" s="113"/>
    </row>
    <row r="99" spans="1:8" ht="15.75">
      <c r="A99" s="1"/>
      <c r="G99" s="113"/>
      <c r="H99" s="113"/>
    </row>
    <row r="100" spans="1:8" ht="15.75">
      <c r="A100" s="1" t="s">
        <v>215</v>
      </c>
      <c r="G100" s="113"/>
      <c r="H100" s="113"/>
    </row>
    <row r="101" spans="1:9" ht="15.75" customHeight="1">
      <c r="A101" s="372" t="s">
        <v>216</v>
      </c>
      <c r="B101" s="372"/>
      <c r="C101" s="372"/>
      <c r="D101" s="372"/>
      <c r="E101" s="372"/>
      <c r="F101" s="372"/>
      <c r="G101" s="372"/>
      <c r="H101" s="372"/>
      <c r="I101" s="372"/>
    </row>
    <row r="102" spans="1:9" ht="15.75">
      <c r="A102" s="372"/>
      <c r="B102" s="372"/>
      <c r="C102" s="372"/>
      <c r="D102" s="372"/>
      <c r="E102" s="372"/>
      <c r="F102" s="372"/>
      <c r="G102" s="372"/>
      <c r="H102" s="372"/>
      <c r="I102" s="372"/>
    </row>
    <row r="103" spans="7:8" ht="15.75">
      <c r="G103" s="113"/>
      <c r="H103" s="113"/>
    </row>
    <row r="104" spans="1:9" ht="15.75">
      <c r="A104" s="368" t="s">
        <v>217</v>
      </c>
      <c r="B104" s="368"/>
      <c r="C104" s="368"/>
      <c r="D104" s="368"/>
      <c r="E104" s="368"/>
      <c r="F104" s="368"/>
      <c r="G104" s="368"/>
      <c r="H104" s="368"/>
      <c r="I104" s="368"/>
    </row>
    <row r="105" spans="1:9" ht="15.75">
      <c r="A105" s="368" t="s">
        <v>413</v>
      </c>
      <c r="B105" s="368"/>
      <c r="C105" s="368"/>
      <c r="D105" s="368"/>
      <c r="E105" s="368"/>
      <c r="F105" s="368"/>
      <c r="G105" s="368"/>
      <c r="H105" s="368"/>
      <c r="I105" s="368"/>
    </row>
    <row r="106" spans="1:9" ht="15.75">
      <c r="A106" s="368" t="s">
        <v>218</v>
      </c>
      <c r="B106" s="368"/>
      <c r="C106" s="368"/>
      <c r="D106" s="368"/>
      <c r="E106" s="368"/>
      <c r="F106" s="368"/>
      <c r="G106" s="368"/>
      <c r="H106" s="368"/>
      <c r="I106" s="368"/>
    </row>
    <row r="107" spans="1:9" s="1" customFormat="1" ht="47.25">
      <c r="A107" s="27" t="s">
        <v>15</v>
      </c>
      <c r="B107" s="27" t="s">
        <v>219</v>
      </c>
      <c r="C107" s="27" t="s">
        <v>220</v>
      </c>
      <c r="D107" s="27" t="s">
        <v>221</v>
      </c>
      <c r="E107" s="27" t="s">
        <v>222</v>
      </c>
      <c r="F107" s="27" t="s">
        <v>223</v>
      </c>
      <c r="G107" s="27" t="s">
        <v>315</v>
      </c>
      <c r="H107" s="27" t="s">
        <v>224</v>
      </c>
      <c r="I107" s="27" t="s">
        <v>225</v>
      </c>
    </row>
    <row r="108" spans="1:9" ht="15.75">
      <c r="A108" s="244" t="s">
        <v>294</v>
      </c>
      <c r="B108" s="165">
        <v>29748.8396</v>
      </c>
      <c r="C108" s="165">
        <v>2796.7544</v>
      </c>
      <c r="D108" s="165">
        <v>2156.639</v>
      </c>
      <c r="E108" s="165">
        <v>34702.233</v>
      </c>
      <c r="F108" s="166">
        <v>0.005769834409671038</v>
      </c>
      <c r="G108" s="165">
        <v>4789.9362</v>
      </c>
      <c r="H108" s="165">
        <v>228584.58690000002</v>
      </c>
      <c r="I108" s="166">
        <v>0.15181352982115698</v>
      </c>
    </row>
    <row r="109" spans="1:9" ht="15.75">
      <c r="A109" s="245" t="s">
        <v>295</v>
      </c>
      <c r="B109" s="167">
        <v>1713.0622</v>
      </c>
      <c r="C109" s="167">
        <v>94.7416</v>
      </c>
      <c r="D109" s="167">
        <v>822.4222</v>
      </c>
      <c r="E109" s="167">
        <v>2630.226</v>
      </c>
      <c r="F109" s="168">
        <v>0.0004373196526002064</v>
      </c>
      <c r="G109" s="167">
        <v>5240.1268</v>
      </c>
      <c r="H109" s="167">
        <v>847688.3523000001</v>
      </c>
      <c r="I109" s="168">
        <v>0.0031028219190030264</v>
      </c>
    </row>
    <row r="110" spans="1:9" ht="15.75">
      <c r="A110" s="245" t="s">
        <v>296</v>
      </c>
      <c r="B110" s="167">
        <v>6365.1452</v>
      </c>
      <c r="C110" s="167">
        <v>285.9923</v>
      </c>
      <c r="D110" s="167">
        <v>726.8613</v>
      </c>
      <c r="E110" s="167">
        <v>7377.998799999999</v>
      </c>
      <c r="F110" s="168">
        <v>0.001226717351322943</v>
      </c>
      <c r="G110" s="167">
        <v>19493.890799999997</v>
      </c>
      <c r="H110" s="167">
        <v>1021251.3948999998</v>
      </c>
      <c r="I110" s="168">
        <v>0.007224468761408593</v>
      </c>
    </row>
    <row r="111" spans="1:9" ht="15.75">
      <c r="A111" s="245" t="s">
        <v>297</v>
      </c>
      <c r="B111" s="167">
        <v>4216.7623</v>
      </c>
      <c r="C111" s="167">
        <v>30935.9631</v>
      </c>
      <c r="D111" s="167">
        <v>1180.0192</v>
      </c>
      <c r="E111" s="167">
        <v>36332.744600000005</v>
      </c>
      <c r="F111" s="168">
        <v>0.006040934598959947</v>
      </c>
      <c r="G111" s="167">
        <v>5184.351500000001</v>
      </c>
      <c r="H111" s="167">
        <v>334856.99239999993</v>
      </c>
      <c r="I111" s="168">
        <v>0.10850227238677192</v>
      </c>
    </row>
    <row r="112" spans="1:9" s="1" customFormat="1" ht="15.75">
      <c r="A112" s="246" t="s">
        <v>310</v>
      </c>
      <c r="B112" s="169">
        <v>81386.195</v>
      </c>
      <c r="C112" s="169">
        <v>146039.9515</v>
      </c>
      <c r="D112" s="169">
        <v>6452.0419</v>
      </c>
      <c r="E112" s="169">
        <v>233878.1884</v>
      </c>
      <c r="F112" s="170">
        <v>0.03888621285845916</v>
      </c>
      <c r="G112" s="169">
        <v>31688.0236</v>
      </c>
      <c r="H112" s="169">
        <v>1251221.0383000001</v>
      </c>
      <c r="I112" s="170">
        <v>0.1869199615743066</v>
      </c>
    </row>
    <row r="113" spans="1:9" ht="15.75">
      <c r="A113" s="245" t="s">
        <v>298</v>
      </c>
      <c r="B113" s="167">
        <v>94699.216</v>
      </c>
      <c r="C113" s="167">
        <v>187892.8321</v>
      </c>
      <c r="D113" s="167">
        <v>19229.9058</v>
      </c>
      <c r="E113" s="167">
        <v>301821.9539</v>
      </c>
      <c r="F113" s="168">
        <v>0.05018301546204148</v>
      </c>
      <c r="G113" s="167">
        <v>57417.5618</v>
      </c>
      <c r="H113" s="167">
        <v>2919785.8626999995</v>
      </c>
      <c r="I113" s="168">
        <v>0.10337126354221664</v>
      </c>
    </row>
    <row r="114" spans="1:9" ht="15.75">
      <c r="A114" s="245" t="s">
        <v>311</v>
      </c>
      <c r="B114" s="167">
        <v>1490903.6895</v>
      </c>
      <c r="C114" s="167">
        <v>1094925.4204</v>
      </c>
      <c r="D114" s="167">
        <v>260228.4453</v>
      </c>
      <c r="E114" s="167">
        <v>2846057.5552</v>
      </c>
      <c r="F114" s="168">
        <v>0.4732053068140367</v>
      </c>
      <c r="G114" s="167">
        <v>2896294.2172</v>
      </c>
      <c r="H114" s="167">
        <v>83495216.114</v>
      </c>
      <c r="I114" s="168">
        <v>0.034086474503091796</v>
      </c>
    </row>
    <row r="115" spans="1:9" ht="15.75">
      <c r="A115" s="245" t="s">
        <v>312</v>
      </c>
      <c r="B115" s="167">
        <v>181256.5046</v>
      </c>
      <c r="C115" s="167">
        <v>367404.7471</v>
      </c>
      <c r="D115" s="167">
        <v>20823.1439</v>
      </c>
      <c r="E115" s="167">
        <v>569484.3955999999</v>
      </c>
      <c r="F115" s="168">
        <v>0.09468643304606922</v>
      </c>
      <c r="G115" s="167">
        <v>48830.0147</v>
      </c>
      <c r="H115" s="167">
        <v>1538135.5526000003</v>
      </c>
      <c r="I115" s="168">
        <v>0.3702433082944915</v>
      </c>
    </row>
    <row r="116" spans="1:9" ht="15.75">
      <c r="A116" s="245" t="s">
        <v>313</v>
      </c>
      <c r="B116" s="167">
        <v>272698.258</v>
      </c>
      <c r="C116" s="167">
        <v>318599.955</v>
      </c>
      <c r="D116" s="167">
        <v>38113.4874</v>
      </c>
      <c r="E116" s="167">
        <v>629411.7004</v>
      </c>
      <c r="F116" s="168">
        <v>0.10465036318606581</v>
      </c>
      <c r="G116" s="167">
        <v>172385.5954</v>
      </c>
      <c r="H116" s="167">
        <v>2256819.7010999997</v>
      </c>
      <c r="I116" s="168">
        <v>0.2788932142400288</v>
      </c>
    </row>
    <row r="117" spans="1:9" ht="15.75">
      <c r="A117" s="245" t="s">
        <v>300</v>
      </c>
      <c r="B117" s="167">
        <v>117733.2674</v>
      </c>
      <c r="C117" s="167">
        <v>42684.1245</v>
      </c>
      <c r="D117" s="167">
        <v>24125.0767</v>
      </c>
      <c r="E117" s="167">
        <v>184542.4686</v>
      </c>
      <c r="F117" s="168">
        <v>0.030683313243096404</v>
      </c>
      <c r="G117" s="167">
        <v>34295.3755</v>
      </c>
      <c r="H117" s="167">
        <v>584094.1043999998</v>
      </c>
      <c r="I117" s="168">
        <v>0.31594646686182176</v>
      </c>
    </row>
    <row r="118" spans="1:9" ht="15.75">
      <c r="A118" s="245" t="s">
        <v>314</v>
      </c>
      <c r="B118" s="167">
        <v>149141.6014</v>
      </c>
      <c r="C118" s="167">
        <v>43838.4986</v>
      </c>
      <c r="D118" s="167">
        <v>88715.5576</v>
      </c>
      <c r="E118" s="167">
        <v>281695.65760000004</v>
      </c>
      <c r="F118" s="168">
        <v>0.046836677578511766</v>
      </c>
      <c r="G118" s="167">
        <v>172562.725</v>
      </c>
      <c r="H118" s="167">
        <v>2668247.6699</v>
      </c>
      <c r="I118" s="168">
        <v>0.1055732797137821</v>
      </c>
    </row>
    <row r="119" spans="1:9" ht="15.75">
      <c r="A119" s="245" t="s">
        <v>301</v>
      </c>
      <c r="B119" s="167">
        <v>238968.6141</v>
      </c>
      <c r="C119" s="167">
        <v>23277.1022</v>
      </c>
      <c r="D119" s="167">
        <v>38723.0044</v>
      </c>
      <c r="E119" s="167">
        <v>300968.7207</v>
      </c>
      <c r="F119" s="168">
        <v>0.0500411509809623</v>
      </c>
      <c r="G119" s="167">
        <v>128568.9207</v>
      </c>
      <c r="H119" s="167">
        <v>1761797.8468999998</v>
      </c>
      <c r="I119" s="168">
        <v>0.17083045096778524</v>
      </c>
    </row>
    <row r="120" spans="1:9" ht="15.75">
      <c r="A120" s="245" t="s">
        <v>302</v>
      </c>
      <c r="B120" s="167">
        <v>118848.3895</v>
      </c>
      <c r="C120" s="167">
        <v>14442.9408</v>
      </c>
      <c r="D120" s="167">
        <v>25438.4958</v>
      </c>
      <c r="E120" s="167">
        <v>158729.8261</v>
      </c>
      <c r="F120" s="168">
        <v>0.02639152392507076</v>
      </c>
      <c r="G120" s="167">
        <v>17162.0952</v>
      </c>
      <c r="H120" s="167">
        <v>569463.3119999999</v>
      </c>
      <c r="I120" s="168">
        <v>0.2787358250394189</v>
      </c>
    </row>
    <row r="121" spans="1:9" ht="15.75">
      <c r="A121" s="245" t="s">
        <v>303</v>
      </c>
      <c r="B121" s="167">
        <v>297245.3678</v>
      </c>
      <c r="C121" s="167">
        <v>23478.208</v>
      </c>
      <c r="D121" s="167">
        <v>14272.322</v>
      </c>
      <c r="E121" s="167">
        <v>334995.8978</v>
      </c>
      <c r="F121" s="168">
        <v>0.055698745905633285</v>
      </c>
      <c r="G121" s="167">
        <v>206449.44489999997</v>
      </c>
      <c r="H121" s="167">
        <v>2054385.0968</v>
      </c>
      <c r="I121" s="168">
        <v>0.16306382786839926</v>
      </c>
    </row>
    <row r="122" spans="1:9" ht="15.75">
      <c r="A122" s="245" t="s">
        <v>304</v>
      </c>
      <c r="B122" s="167">
        <v>12045.2722</v>
      </c>
      <c r="C122" s="167">
        <v>1800.9811</v>
      </c>
      <c r="D122" s="167">
        <v>1149.9235</v>
      </c>
      <c r="E122" s="167">
        <v>14996.176800000001</v>
      </c>
      <c r="F122" s="168">
        <v>0.0024933685654796485</v>
      </c>
      <c r="G122" s="167">
        <v>7613.2995</v>
      </c>
      <c r="H122" s="167">
        <v>181254.91870000004</v>
      </c>
      <c r="I122" s="168">
        <v>0.08273528193086215</v>
      </c>
    </row>
    <row r="123" spans="1:9" ht="15.75">
      <c r="A123" s="247" t="s">
        <v>305</v>
      </c>
      <c r="B123" s="167">
        <v>73402.4489</v>
      </c>
      <c r="C123" s="167">
        <v>908.4359</v>
      </c>
      <c r="D123" s="167">
        <v>2487.7964</v>
      </c>
      <c r="E123" s="167">
        <v>76798.6812</v>
      </c>
      <c r="F123" s="168">
        <v>0.012769082422019249</v>
      </c>
      <c r="G123" s="167">
        <v>28084.435599999997</v>
      </c>
      <c r="H123" s="171">
        <v>570743.1876000002</v>
      </c>
      <c r="I123" s="172">
        <v>0.13455908518670506</v>
      </c>
    </row>
    <row r="124" spans="1:9" ht="15.75">
      <c r="A124" s="27" t="s">
        <v>226</v>
      </c>
      <c r="B124" s="242">
        <v>3170372.6337</v>
      </c>
      <c r="C124" s="242">
        <v>2299406.6486</v>
      </c>
      <c r="D124" s="242">
        <v>544645.1424</v>
      </c>
      <c r="E124" s="242">
        <v>6014424.4247</v>
      </c>
      <c r="F124" s="243">
        <v>1</v>
      </c>
      <c r="G124" s="242">
        <v>3836060.0144</v>
      </c>
      <c r="H124" s="242">
        <v>102283545.73149998</v>
      </c>
      <c r="I124" s="243">
        <v>0.058801485436261666</v>
      </c>
    </row>
    <row r="125" ht="15.75">
      <c r="A125" s="1" t="s">
        <v>227</v>
      </c>
    </row>
    <row r="126" spans="1:6" ht="15.75">
      <c r="A126" s="371" t="s">
        <v>323</v>
      </c>
      <c r="B126" s="371"/>
      <c r="C126" s="371"/>
      <c r="D126" s="371"/>
      <c r="E126" s="371"/>
      <c r="F126" s="371"/>
    </row>
  </sheetData>
  <sheetProtection/>
  <mergeCells count="16">
    <mergeCell ref="A106:I106"/>
    <mergeCell ref="A54:A55"/>
    <mergeCell ref="B54:E54"/>
    <mergeCell ref="F54:H54"/>
    <mergeCell ref="I54:I55"/>
    <mergeCell ref="A126:F126"/>
    <mergeCell ref="A101:I102"/>
    <mergeCell ref="A104:I104"/>
    <mergeCell ref="A105:I105"/>
    <mergeCell ref="A4:A5"/>
    <mergeCell ref="B4:E4"/>
    <mergeCell ref="F4:F5"/>
    <mergeCell ref="A75:J75"/>
    <mergeCell ref="A76:A77"/>
    <mergeCell ref="B76:F76"/>
    <mergeCell ref="G76:J76"/>
  </mergeCells>
  <printOptions horizontalCentered="1"/>
  <pageMargins left="0.5905511811023623" right="0.5905511811023623" top="0.5905511811023623" bottom="0.3937007874015748" header="0.31496062992125984" footer="0.31496062992125984"/>
  <pageSetup horizontalDpi="600" verticalDpi="600" orientation="landscape" scale="57" r:id="rId1"/>
  <headerFooter>
    <oddHeader>&amp;R&amp;12Región de Coquimbo</oddHeader>
  </headerFooter>
  <rowBreaks count="2" manualBreakCount="2">
    <brk id="49" max="9" man="1"/>
    <brk id="97" max="9" man="1"/>
  </rowBreaks>
</worksheet>
</file>

<file path=xl/worksheets/sheet3.xml><?xml version="1.0" encoding="utf-8"?>
<worksheet xmlns="http://schemas.openxmlformats.org/spreadsheetml/2006/main" xmlns:r="http://schemas.openxmlformats.org/officeDocument/2006/relationships">
  <dimension ref="A1:K28"/>
  <sheetViews>
    <sheetView showGridLines="0" view="pageBreakPreview" zoomScaleSheetLayoutView="100" zoomScalePageLayoutView="0" workbookViewId="0" topLeftCell="A1">
      <selection activeCell="G12" sqref="G12:K12"/>
    </sheetView>
  </sheetViews>
  <sheetFormatPr defaultColWidth="11.421875" defaultRowHeight="15"/>
  <cols>
    <col min="1" max="1" width="16.00390625" style="0" customWidth="1"/>
    <col min="7" max="7" width="18.140625" style="0" bestFit="1" customWidth="1"/>
  </cols>
  <sheetData>
    <row r="1" spans="1:11" s="57" customFormat="1" ht="37.5" customHeight="1">
      <c r="A1" s="373" t="s">
        <v>293</v>
      </c>
      <c r="B1" s="373"/>
      <c r="C1" s="373"/>
      <c r="D1" s="373"/>
      <c r="E1" s="373"/>
      <c r="F1" s="373"/>
      <c r="G1" s="373"/>
      <c r="H1" s="373"/>
      <c r="I1" s="373"/>
      <c r="J1" s="373"/>
      <c r="K1" s="373"/>
    </row>
    <row r="2" spans="1:7" s="57" customFormat="1" ht="21">
      <c r="A2" s="58"/>
      <c r="B2" s="240"/>
      <c r="C2" s="240"/>
      <c r="D2" s="240"/>
      <c r="E2" s="240"/>
      <c r="F2" s="240"/>
      <c r="G2" s="240"/>
    </row>
    <row r="3" spans="1:7" s="56" customFormat="1" ht="21">
      <c r="A3" s="59" t="s">
        <v>100</v>
      </c>
      <c r="B3" s="241"/>
      <c r="C3" s="241"/>
      <c r="D3" s="241"/>
      <c r="E3" s="241"/>
      <c r="F3" s="241"/>
      <c r="G3" s="241"/>
    </row>
    <row r="4" spans="2:7" s="57" customFormat="1" ht="21">
      <c r="B4" s="240"/>
      <c r="C4" s="240"/>
      <c r="D4" s="240"/>
      <c r="E4" s="240"/>
      <c r="F4" s="240"/>
      <c r="G4" s="240"/>
    </row>
    <row r="5" spans="1:11" ht="15">
      <c r="A5" s="374" t="s">
        <v>387</v>
      </c>
      <c r="B5" s="374"/>
      <c r="C5" s="374"/>
      <c r="D5" s="374"/>
      <c r="E5" s="374"/>
      <c r="G5" s="374" t="s">
        <v>388</v>
      </c>
      <c r="H5" s="374"/>
      <c r="I5" s="374"/>
      <c r="J5" s="374"/>
      <c r="K5" s="374"/>
    </row>
    <row r="6" spans="1:11" ht="15">
      <c r="A6" s="376" t="s">
        <v>15</v>
      </c>
      <c r="B6" s="374" t="s">
        <v>389</v>
      </c>
      <c r="C6" s="374"/>
      <c r="D6" s="374" t="s">
        <v>390</v>
      </c>
      <c r="E6" s="374"/>
      <c r="G6" s="376" t="s">
        <v>15</v>
      </c>
      <c r="H6" s="374" t="s">
        <v>389</v>
      </c>
      <c r="I6" s="374"/>
      <c r="J6" s="374" t="s">
        <v>390</v>
      </c>
      <c r="K6" s="374"/>
    </row>
    <row r="7" spans="1:11" ht="15">
      <c r="A7" s="376"/>
      <c r="B7" s="297" t="s">
        <v>264</v>
      </c>
      <c r="C7" s="297" t="s">
        <v>16</v>
      </c>
      <c r="D7" s="297" t="s">
        <v>264</v>
      </c>
      <c r="E7" s="297" t="s">
        <v>16</v>
      </c>
      <c r="G7" s="376"/>
      <c r="H7" s="297" t="s">
        <v>264</v>
      </c>
      <c r="I7" s="297" t="s">
        <v>16</v>
      </c>
      <c r="J7" s="297" t="s">
        <v>264</v>
      </c>
      <c r="K7" s="297" t="s">
        <v>16</v>
      </c>
    </row>
    <row r="8" spans="1:11" ht="15">
      <c r="A8" s="298" t="s">
        <v>294</v>
      </c>
      <c r="B8" s="299">
        <v>7.32</v>
      </c>
      <c r="C8" s="299">
        <v>18.7</v>
      </c>
      <c r="D8" s="299">
        <v>17.94</v>
      </c>
      <c r="E8" s="299">
        <v>59.25</v>
      </c>
      <c r="G8" s="298" t="s">
        <v>294</v>
      </c>
      <c r="H8" s="299">
        <v>8.4</v>
      </c>
      <c r="I8" s="299">
        <v>16.4</v>
      </c>
      <c r="J8" s="299">
        <v>21.59</v>
      </c>
      <c r="K8" s="299">
        <v>55.56</v>
      </c>
    </row>
    <row r="9" spans="1:11" ht="15">
      <c r="A9" s="298" t="s">
        <v>295</v>
      </c>
      <c r="B9" s="299">
        <v>5.76</v>
      </c>
      <c r="C9" s="299">
        <v>16.6</v>
      </c>
      <c r="D9" s="299">
        <v>22.72</v>
      </c>
      <c r="E9" s="299">
        <v>59.52</v>
      </c>
      <c r="G9" s="298" t="s">
        <v>295</v>
      </c>
      <c r="H9" s="299">
        <v>6.04</v>
      </c>
      <c r="I9" s="299">
        <v>11.04</v>
      </c>
      <c r="J9" s="299">
        <v>23.04</v>
      </c>
      <c r="K9" s="299">
        <v>47.66</v>
      </c>
    </row>
    <row r="10" spans="1:11" ht="15">
      <c r="A10" s="300" t="s">
        <v>296</v>
      </c>
      <c r="B10" s="299">
        <v>5.09</v>
      </c>
      <c r="C10" s="299">
        <v>7.6</v>
      </c>
      <c r="D10" s="299">
        <v>16.17</v>
      </c>
      <c r="E10" s="299">
        <v>33.71</v>
      </c>
      <c r="G10" s="300" t="s">
        <v>296</v>
      </c>
      <c r="H10" s="299">
        <v>4.9</v>
      </c>
      <c r="I10" s="299">
        <v>7.06</v>
      </c>
      <c r="J10" s="299">
        <v>15.86</v>
      </c>
      <c r="K10" s="299">
        <v>21.73</v>
      </c>
    </row>
    <row r="11" spans="1:11" ht="15">
      <c r="A11" s="300" t="s">
        <v>297</v>
      </c>
      <c r="B11" s="299">
        <v>7.68</v>
      </c>
      <c r="C11" s="299">
        <v>10.49</v>
      </c>
      <c r="D11" s="299">
        <v>22.29</v>
      </c>
      <c r="E11" s="299">
        <v>32.74</v>
      </c>
      <c r="G11" s="300" t="s">
        <v>297</v>
      </c>
      <c r="H11" s="299">
        <v>5.9</v>
      </c>
      <c r="I11" s="299">
        <v>10.01</v>
      </c>
      <c r="J11" s="299">
        <v>23.4</v>
      </c>
      <c r="K11" s="299">
        <v>22.97</v>
      </c>
    </row>
    <row r="12" spans="1:11" ht="15">
      <c r="A12" s="303" t="s">
        <v>82</v>
      </c>
      <c r="B12" s="304">
        <v>10.55</v>
      </c>
      <c r="C12" s="304">
        <v>17.97</v>
      </c>
      <c r="D12" s="304">
        <v>18.94</v>
      </c>
      <c r="E12" s="304">
        <v>39.04</v>
      </c>
      <c r="G12" s="303" t="s">
        <v>82</v>
      </c>
      <c r="H12" s="304">
        <v>10.5</v>
      </c>
      <c r="I12" s="304">
        <v>15.6</v>
      </c>
      <c r="J12" s="304">
        <v>20.3</v>
      </c>
      <c r="K12" s="304">
        <v>28.68</v>
      </c>
    </row>
    <row r="13" spans="1:11" ht="15">
      <c r="A13" s="298" t="s">
        <v>298</v>
      </c>
      <c r="B13" s="299">
        <v>6.73</v>
      </c>
      <c r="C13" s="299">
        <v>11.1</v>
      </c>
      <c r="D13" s="299">
        <v>17.94</v>
      </c>
      <c r="E13" s="299">
        <v>30.41</v>
      </c>
      <c r="G13" s="298" t="s">
        <v>298</v>
      </c>
      <c r="H13" s="299">
        <v>6.65</v>
      </c>
      <c r="I13" s="299">
        <v>8.17</v>
      </c>
      <c r="J13" s="299">
        <v>16.85</v>
      </c>
      <c r="K13" s="299">
        <v>24</v>
      </c>
    </row>
    <row r="14" spans="1:11" ht="15">
      <c r="A14" s="298" t="s">
        <v>311</v>
      </c>
      <c r="B14" s="299">
        <v>5.4</v>
      </c>
      <c r="C14" s="299">
        <v>4.64</v>
      </c>
      <c r="D14" s="299">
        <v>19.61</v>
      </c>
      <c r="E14" s="299">
        <v>30.08</v>
      </c>
      <c r="G14" s="298" t="s">
        <v>311</v>
      </c>
      <c r="H14" s="299">
        <v>5.3</v>
      </c>
      <c r="I14" s="299">
        <v>6.59</v>
      </c>
      <c r="J14" s="299">
        <v>19.77</v>
      </c>
      <c r="K14" s="299">
        <v>25.67</v>
      </c>
    </row>
    <row r="15" spans="1:11" ht="15">
      <c r="A15" s="298" t="s">
        <v>299</v>
      </c>
      <c r="B15" s="299">
        <v>9.55</v>
      </c>
      <c r="C15" s="299">
        <v>11.4</v>
      </c>
      <c r="D15" s="299">
        <v>15.47</v>
      </c>
      <c r="E15" s="299">
        <v>26.14</v>
      </c>
      <c r="G15" s="298" t="s">
        <v>299</v>
      </c>
      <c r="H15" s="299">
        <v>10.1</v>
      </c>
      <c r="I15" s="299">
        <v>10.06</v>
      </c>
      <c r="J15" s="299">
        <v>15.1</v>
      </c>
      <c r="K15" s="299">
        <v>21.35</v>
      </c>
    </row>
    <row r="16" spans="1:11" ht="15">
      <c r="A16" s="300" t="s">
        <v>313</v>
      </c>
      <c r="B16" s="299">
        <v>10.76</v>
      </c>
      <c r="C16" s="299">
        <v>16.8</v>
      </c>
      <c r="D16" s="299">
        <v>17.78</v>
      </c>
      <c r="E16" s="299">
        <v>32.43</v>
      </c>
      <c r="G16" s="300" t="s">
        <v>313</v>
      </c>
      <c r="H16" s="299">
        <v>8.8</v>
      </c>
      <c r="I16" s="299">
        <v>16.1</v>
      </c>
      <c r="J16" s="299">
        <v>17.6</v>
      </c>
      <c r="K16" s="299">
        <v>26.78</v>
      </c>
    </row>
    <row r="17" spans="1:11" ht="15">
      <c r="A17" s="298" t="s">
        <v>300</v>
      </c>
      <c r="B17" s="299">
        <v>13.02</v>
      </c>
      <c r="C17" s="299">
        <v>23.6</v>
      </c>
      <c r="D17" s="299">
        <v>18.97</v>
      </c>
      <c r="E17" s="299">
        <v>38.05</v>
      </c>
      <c r="G17" s="298" t="s">
        <v>300</v>
      </c>
      <c r="H17" s="299">
        <v>11.56</v>
      </c>
      <c r="I17" s="299">
        <v>18.75</v>
      </c>
      <c r="J17" s="299">
        <v>17.1</v>
      </c>
      <c r="K17" s="299">
        <v>28.88</v>
      </c>
    </row>
    <row r="18" spans="1:11" ht="15">
      <c r="A18" s="300" t="s">
        <v>314</v>
      </c>
      <c r="B18" s="299">
        <v>11.33</v>
      </c>
      <c r="C18" s="299">
        <v>19.8</v>
      </c>
      <c r="D18" s="299">
        <v>15.17</v>
      </c>
      <c r="E18" s="299">
        <v>34.15</v>
      </c>
      <c r="G18" s="300" t="s">
        <v>314</v>
      </c>
      <c r="H18" s="299">
        <v>10.97</v>
      </c>
      <c r="I18" s="299">
        <v>15.1</v>
      </c>
      <c r="J18" s="299">
        <v>15.02</v>
      </c>
      <c r="K18" s="299">
        <v>22.24</v>
      </c>
    </row>
    <row r="19" spans="1:11" ht="15">
      <c r="A19" s="300" t="s">
        <v>301</v>
      </c>
      <c r="B19" s="299">
        <v>12.01</v>
      </c>
      <c r="C19" s="299">
        <v>28.01</v>
      </c>
      <c r="D19" s="299">
        <v>16.44</v>
      </c>
      <c r="E19" s="299">
        <v>54.17</v>
      </c>
      <c r="G19" s="300" t="s">
        <v>301</v>
      </c>
      <c r="H19" s="299">
        <v>10.4</v>
      </c>
      <c r="I19" s="299">
        <v>20.6</v>
      </c>
      <c r="J19" s="299">
        <v>16.1</v>
      </c>
      <c r="K19" s="299">
        <v>34.91</v>
      </c>
    </row>
    <row r="20" spans="1:11" ht="15">
      <c r="A20" s="298" t="s">
        <v>302</v>
      </c>
      <c r="B20" s="299">
        <v>10.62</v>
      </c>
      <c r="C20" s="299">
        <v>15.4</v>
      </c>
      <c r="D20" s="299">
        <v>14.69</v>
      </c>
      <c r="E20" s="299">
        <v>39.22</v>
      </c>
      <c r="G20" s="298" t="s">
        <v>302</v>
      </c>
      <c r="H20" s="299">
        <v>7.5</v>
      </c>
      <c r="I20" s="299">
        <v>15.4</v>
      </c>
      <c r="J20" s="299">
        <v>13.7</v>
      </c>
      <c r="K20" s="299">
        <v>28.3</v>
      </c>
    </row>
    <row r="21" spans="1:11" ht="15">
      <c r="A21" s="300" t="s">
        <v>303</v>
      </c>
      <c r="B21" s="299">
        <v>9.58</v>
      </c>
      <c r="C21" s="299">
        <v>16.95</v>
      </c>
      <c r="D21" s="299">
        <v>17.8</v>
      </c>
      <c r="E21" s="299">
        <v>44.7</v>
      </c>
      <c r="G21" s="300" t="s">
        <v>303</v>
      </c>
      <c r="H21" s="299">
        <v>10.2</v>
      </c>
      <c r="I21" s="299">
        <v>13.15</v>
      </c>
      <c r="J21" s="299">
        <v>21.45</v>
      </c>
      <c r="K21" s="299">
        <v>29.55</v>
      </c>
    </row>
    <row r="22" spans="1:11" ht="15">
      <c r="A22" s="300" t="s">
        <v>304</v>
      </c>
      <c r="B22" s="299">
        <v>4.42</v>
      </c>
      <c r="C22" s="299">
        <v>5.88</v>
      </c>
      <c r="D22" s="299">
        <v>16.85</v>
      </c>
      <c r="E22" s="299">
        <v>34.42</v>
      </c>
      <c r="G22" s="300" t="s">
        <v>304</v>
      </c>
      <c r="H22" s="299">
        <v>2.97</v>
      </c>
      <c r="I22" s="299">
        <v>7.8</v>
      </c>
      <c r="J22" s="299">
        <v>18.8</v>
      </c>
      <c r="K22" s="299">
        <v>19.31</v>
      </c>
    </row>
    <row r="23" spans="1:11" ht="15">
      <c r="A23" s="300" t="s">
        <v>305</v>
      </c>
      <c r="B23" s="299">
        <v>2.11</v>
      </c>
      <c r="C23" s="299">
        <v>2.5</v>
      </c>
      <c r="D23" s="299">
        <v>10.24</v>
      </c>
      <c r="E23" s="299">
        <v>23.05</v>
      </c>
      <c r="G23" s="300" t="s">
        <v>305</v>
      </c>
      <c r="H23" s="299">
        <v>2.2</v>
      </c>
      <c r="I23" s="299">
        <v>1.8</v>
      </c>
      <c r="J23" s="299">
        <v>10.5</v>
      </c>
      <c r="K23" s="299">
        <v>12.08</v>
      </c>
    </row>
    <row r="24" spans="1:11" ht="15">
      <c r="A24" s="301" t="s">
        <v>391</v>
      </c>
      <c r="B24" s="297">
        <v>7.4</v>
      </c>
      <c r="C24" s="302">
        <v>16.5</v>
      </c>
      <c r="D24" s="302">
        <v>18.28</v>
      </c>
      <c r="E24" s="302">
        <v>37.42</v>
      </c>
      <c r="G24" s="301" t="s">
        <v>391</v>
      </c>
      <c r="H24" s="297">
        <v>6.8</v>
      </c>
      <c r="I24" s="302">
        <v>13.8</v>
      </c>
      <c r="J24" s="302">
        <v>18.6</v>
      </c>
      <c r="K24" s="302">
        <v>26.8</v>
      </c>
    </row>
    <row r="25" spans="1:7" ht="15">
      <c r="A25" t="s">
        <v>392</v>
      </c>
      <c r="G25" t="s">
        <v>392</v>
      </c>
    </row>
    <row r="27" spans="1:11" ht="33" customHeight="1">
      <c r="A27" s="375" t="s">
        <v>393</v>
      </c>
      <c r="B27" s="375"/>
      <c r="C27" s="375"/>
      <c r="D27" s="375"/>
      <c r="E27" s="375"/>
      <c r="F27" s="375"/>
      <c r="G27" s="375"/>
      <c r="H27" s="375"/>
      <c r="I27" s="375"/>
      <c r="J27" s="375"/>
      <c r="K27" s="375"/>
    </row>
    <row r="28" spans="1:11" ht="35.25" customHeight="1">
      <c r="A28" s="375" t="s">
        <v>394</v>
      </c>
      <c r="B28" s="375"/>
      <c r="C28" s="375"/>
      <c r="D28" s="375"/>
      <c r="E28" s="375"/>
      <c r="F28" s="375"/>
      <c r="G28" s="375"/>
      <c r="H28" s="375"/>
      <c r="I28" s="375"/>
      <c r="J28" s="375"/>
      <c r="K28" s="375"/>
    </row>
  </sheetData>
  <sheetProtection/>
  <mergeCells count="11">
    <mergeCell ref="J6:K6"/>
    <mergeCell ref="A1:K1"/>
    <mergeCell ref="A5:E5"/>
    <mergeCell ref="G5:K5"/>
    <mergeCell ref="A27:K27"/>
    <mergeCell ref="A28:K28"/>
    <mergeCell ref="A6:A7"/>
    <mergeCell ref="B6:C6"/>
    <mergeCell ref="D6:E6"/>
    <mergeCell ref="G6:G7"/>
    <mergeCell ref="H6:I6"/>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&amp;RRegión de Coquimbo</oddHeader>
  </headerFooter>
</worksheet>
</file>

<file path=xl/worksheets/sheet4.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F1"/>
    </sheetView>
  </sheetViews>
  <sheetFormatPr defaultColWidth="11.421875" defaultRowHeight="15"/>
  <sheetData>
    <row r="1" spans="1:6" ht="15" customHeight="1">
      <c r="A1" s="377" t="s">
        <v>366</v>
      </c>
      <c r="B1" s="377"/>
      <c r="C1" s="377"/>
      <c r="D1" s="377"/>
      <c r="E1" s="377"/>
      <c r="F1" s="377"/>
    </row>
    <row r="3" ht="15">
      <c r="A3" s="293" t="s">
        <v>367</v>
      </c>
    </row>
    <row r="5" ht="15">
      <c r="A5" s="294" t="s">
        <v>82</v>
      </c>
    </row>
    <row r="6" ht="15">
      <c r="A6" s="295" t="s">
        <v>369</v>
      </c>
    </row>
    <row r="7" ht="18">
      <c r="A7" s="296" t="s">
        <v>370</v>
      </c>
    </row>
    <row r="8" ht="18">
      <c r="A8" s="296" t="s">
        <v>371</v>
      </c>
    </row>
    <row r="9" ht="18">
      <c r="A9" s="296" t="s">
        <v>372</v>
      </c>
    </row>
    <row r="10" ht="15">
      <c r="A10" s="296" t="s">
        <v>373</v>
      </c>
    </row>
    <row r="11" ht="15">
      <c r="A11" s="295" t="s">
        <v>374</v>
      </c>
    </row>
    <row r="12" spans="1:7" ht="48.75" customHeight="1">
      <c r="A12" s="378" t="s">
        <v>375</v>
      </c>
      <c r="B12" s="378"/>
      <c r="C12" s="378"/>
      <c r="D12" s="378"/>
      <c r="E12" s="378"/>
      <c r="F12" s="378"/>
      <c r="G12" s="378"/>
    </row>
    <row r="13" ht="18">
      <c r="A13" s="295" t="s">
        <v>377</v>
      </c>
    </row>
    <row r="14" spans="1:7" ht="48.75" customHeight="1">
      <c r="A14" s="379" t="s">
        <v>376</v>
      </c>
      <c r="B14" s="379"/>
      <c r="C14" s="379"/>
      <c r="D14" s="379"/>
      <c r="E14" s="379"/>
      <c r="F14" s="379"/>
      <c r="G14" s="379"/>
    </row>
    <row r="16" ht="15">
      <c r="A16" t="s">
        <v>368</v>
      </c>
    </row>
  </sheetData>
  <sheetProtection/>
  <mergeCells count="3">
    <mergeCell ref="A1:F1"/>
    <mergeCell ref="A12:G12"/>
    <mergeCell ref="A14:G1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Y70"/>
  <sheetViews>
    <sheetView showGridLines="0" view="pageBreakPreview" zoomScaleSheetLayoutView="100" zoomScalePageLayoutView="0" workbookViewId="0" topLeftCell="A1">
      <selection activeCell="A1" sqref="A1"/>
    </sheetView>
  </sheetViews>
  <sheetFormatPr defaultColWidth="11.421875" defaultRowHeight="15"/>
  <cols>
    <col min="1" max="1" width="15.421875" style="9" customWidth="1"/>
    <col min="2" max="2" width="11.421875" style="9" customWidth="1"/>
    <col min="3" max="3" width="12.7109375" style="9" customWidth="1"/>
    <col min="4" max="4" width="12.57421875" style="9" customWidth="1"/>
    <col min="5" max="5" width="11.140625" style="9" customWidth="1"/>
    <col min="6" max="7" width="7.7109375" style="9" customWidth="1"/>
    <col min="8" max="8" width="10.7109375" style="9" customWidth="1"/>
    <col min="9" max="9" width="9.57421875" style="9" customWidth="1"/>
    <col min="10" max="14" width="11.421875" style="9" customWidth="1"/>
    <col min="15" max="15" width="12.8515625" style="9" bestFit="1" customWidth="1"/>
    <col min="16" max="16384" width="11.421875" style="9" customWidth="1"/>
  </cols>
  <sheetData>
    <row r="1" ht="12.75">
      <c r="A1" s="8" t="s">
        <v>63</v>
      </c>
    </row>
    <row r="2" ht="12.75">
      <c r="A2" s="8"/>
    </row>
    <row r="3" spans="1:8" ht="12.75" customHeight="1">
      <c r="A3" s="389" t="s">
        <v>269</v>
      </c>
      <c r="B3" s="389"/>
      <c r="C3" s="389"/>
      <c r="D3" s="389"/>
      <c r="E3" s="389"/>
      <c r="F3" s="389"/>
      <c r="G3" s="389"/>
      <c r="H3" s="389"/>
    </row>
    <row r="4" spans="1:8" ht="12.75">
      <c r="A4" s="389"/>
      <c r="B4" s="389"/>
      <c r="C4" s="389"/>
      <c r="D4" s="389"/>
      <c r="E4" s="389"/>
      <c r="F4" s="389"/>
      <c r="G4" s="389"/>
      <c r="H4" s="389"/>
    </row>
    <row r="5" spans="1:8" ht="12.75">
      <c r="A5" s="389"/>
      <c r="B5" s="389"/>
      <c r="C5" s="389"/>
      <c r="D5" s="389"/>
      <c r="E5" s="389"/>
      <c r="F5" s="389"/>
      <c r="G5" s="389"/>
      <c r="H5" s="389"/>
    </row>
    <row r="6" spans="1:8" ht="12.75">
      <c r="A6" s="389"/>
      <c r="B6" s="389"/>
      <c r="C6" s="389"/>
      <c r="D6" s="389"/>
      <c r="E6" s="389"/>
      <c r="F6" s="389"/>
      <c r="G6" s="389"/>
      <c r="H6" s="389"/>
    </row>
    <row r="7" spans="1:8" ht="12.75">
      <c r="A7" s="389"/>
      <c r="B7" s="389"/>
      <c r="C7" s="389"/>
      <c r="D7" s="389"/>
      <c r="E7" s="389"/>
      <c r="F7" s="389"/>
      <c r="G7" s="389"/>
      <c r="H7" s="389"/>
    </row>
    <row r="8" spans="1:12" ht="12.75">
      <c r="A8" s="389"/>
      <c r="B8" s="389"/>
      <c r="C8" s="389"/>
      <c r="D8" s="389"/>
      <c r="E8" s="389"/>
      <c r="F8" s="389"/>
      <c r="G8" s="389"/>
      <c r="H8" s="389"/>
      <c r="J8" s="206"/>
      <c r="L8" s="207"/>
    </row>
    <row r="9" spans="1:12" ht="12.75">
      <c r="A9" s="389"/>
      <c r="B9" s="389"/>
      <c r="C9" s="389"/>
      <c r="D9" s="389"/>
      <c r="E9" s="389"/>
      <c r="F9" s="389"/>
      <c r="G9" s="389"/>
      <c r="H9" s="389"/>
      <c r="J9" s="206"/>
      <c r="L9" s="207"/>
    </row>
    <row r="10" spans="1:12" ht="12.75">
      <c r="A10" s="389"/>
      <c r="B10" s="389"/>
      <c r="C10" s="389"/>
      <c r="D10" s="389"/>
      <c r="E10" s="389"/>
      <c r="F10" s="389"/>
      <c r="G10" s="389"/>
      <c r="H10" s="389"/>
      <c r="J10" s="206"/>
      <c r="L10" s="207"/>
    </row>
    <row r="11" spans="6:12" ht="12.75">
      <c r="F11" s="10"/>
      <c r="G11" s="10"/>
      <c r="L11" s="207"/>
    </row>
    <row r="12" spans="1:11" ht="38.25">
      <c r="A12" s="218" t="s">
        <v>0</v>
      </c>
      <c r="B12" s="218" t="s">
        <v>1</v>
      </c>
      <c r="C12" s="11" t="s">
        <v>4</v>
      </c>
      <c r="D12" s="11" t="s">
        <v>3</v>
      </c>
      <c r="E12" s="11" t="s">
        <v>5</v>
      </c>
      <c r="F12" s="394" t="s">
        <v>270</v>
      </c>
      <c r="G12" s="395"/>
      <c r="H12" s="221" t="s">
        <v>306</v>
      </c>
      <c r="I12" s="239" t="s">
        <v>307</v>
      </c>
      <c r="J12" s="207"/>
      <c r="K12" s="208"/>
    </row>
    <row r="13" spans="1:11" ht="12.75">
      <c r="A13" s="396">
        <v>40579.9</v>
      </c>
      <c r="B13" s="396">
        <v>5.4</v>
      </c>
      <c r="C13" s="398">
        <v>757586</v>
      </c>
      <c r="D13" s="400">
        <v>4.3</v>
      </c>
      <c r="E13" s="400">
        <f>+C13/A13</f>
        <v>18.66899622719622</v>
      </c>
      <c r="F13" s="12">
        <v>51.3</v>
      </c>
      <c r="G13" s="13" t="s">
        <v>65</v>
      </c>
      <c r="H13" s="380">
        <v>18.8</v>
      </c>
      <c r="I13" s="380">
        <v>26</v>
      </c>
      <c r="J13" s="207"/>
      <c r="K13" s="208"/>
    </row>
    <row r="14" spans="1:12" ht="12.75">
      <c r="A14" s="397"/>
      <c r="B14" s="397"/>
      <c r="C14" s="399"/>
      <c r="D14" s="401"/>
      <c r="E14" s="401"/>
      <c r="F14" s="14">
        <v>48.7</v>
      </c>
      <c r="G14" s="15" t="s">
        <v>271</v>
      </c>
      <c r="H14" s="380"/>
      <c r="I14" s="380"/>
      <c r="J14" s="207"/>
      <c r="L14" s="208"/>
    </row>
    <row r="15" spans="1:7" ht="12.75">
      <c r="A15" s="16" t="s">
        <v>197</v>
      </c>
      <c r="F15" s="17"/>
      <c r="G15" s="17"/>
    </row>
    <row r="16" spans="1:8" ht="12.75" customHeight="1">
      <c r="A16" s="390" t="s">
        <v>272</v>
      </c>
      <c r="B16" s="390"/>
      <c r="C16" s="390"/>
      <c r="D16" s="390"/>
      <c r="E16" s="390"/>
      <c r="F16" s="390"/>
      <c r="G16" s="390"/>
      <c r="H16" s="390"/>
    </row>
    <row r="17" ht="12.75">
      <c r="F17" s="18"/>
    </row>
    <row r="18" spans="1:8" ht="30.75" customHeight="1">
      <c r="A18" s="381" t="s">
        <v>308</v>
      </c>
      <c r="B18" s="381"/>
      <c r="C18" s="381"/>
      <c r="D18" s="381"/>
      <c r="E18" s="381"/>
      <c r="F18" s="381"/>
      <c r="G18" s="381"/>
      <c r="H18" s="381"/>
    </row>
    <row r="19" spans="1:8" ht="36.75" customHeight="1">
      <c r="A19" s="381" t="s">
        <v>309</v>
      </c>
      <c r="B19" s="381"/>
      <c r="C19" s="381"/>
      <c r="D19" s="381"/>
      <c r="E19" s="381"/>
      <c r="F19" s="381"/>
      <c r="G19" s="381"/>
      <c r="H19" s="381"/>
    </row>
    <row r="20" spans="1:12" ht="12.75">
      <c r="A20" s="8" t="s">
        <v>62</v>
      </c>
      <c r="F20" s="18"/>
      <c r="K20" s="385"/>
      <c r="L20" s="385"/>
    </row>
    <row r="21" spans="1:12" ht="12.75">
      <c r="A21" s="8"/>
      <c r="F21" s="18"/>
      <c r="K21" s="122"/>
      <c r="L21" s="122"/>
    </row>
    <row r="22" spans="1:12" ht="12.75">
      <c r="A22" s="391" t="s">
        <v>241</v>
      </c>
      <c r="B22" s="392"/>
      <c r="C22" s="392"/>
      <c r="D22" s="392"/>
      <c r="E22" s="392"/>
      <c r="F22" s="392"/>
      <c r="G22" s="392"/>
      <c r="H22" s="392"/>
      <c r="K22" s="122"/>
      <c r="L22" s="122"/>
    </row>
    <row r="23" spans="1:12" ht="12.75">
      <c r="A23" s="392"/>
      <c r="B23" s="392"/>
      <c r="C23" s="392"/>
      <c r="D23" s="392"/>
      <c r="E23" s="392"/>
      <c r="F23" s="392"/>
      <c r="G23" s="392"/>
      <c r="H23" s="392"/>
      <c r="K23" s="122"/>
      <c r="L23" s="122"/>
    </row>
    <row r="24" spans="1:12" ht="12.75">
      <c r="A24" s="392"/>
      <c r="B24" s="392"/>
      <c r="C24" s="392"/>
      <c r="D24" s="392"/>
      <c r="E24" s="392"/>
      <c r="F24" s="392"/>
      <c r="G24" s="392"/>
      <c r="H24" s="392"/>
      <c r="K24" s="122"/>
      <c r="L24" s="122"/>
    </row>
    <row r="25" spans="1:12" ht="12.75">
      <c r="A25" s="392"/>
      <c r="B25" s="392"/>
      <c r="C25" s="392"/>
      <c r="D25" s="392"/>
      <c r="E25" s="392"/>
      <c r="F25" s="392"/>
      <c r="G25" s="392"/>
      <c r="H25" s="392"/>
      <c r="K25" s="122"/>
      <c r="L25" s="122"/>
    </row>
    <row r="26" spans="1:12" ht="12.75">
      <c r="A26" s="392"/>
      <c r="B26" s="392"/>
      <c r="C26" s="392"/>
      <c r="D26" s="392"/>
      <c r="E26" s="392"/>
      <c r="F26" s="392"/>
      <c r="G26" s="392"/>
      <c r="H26" s="392"/>
      <c r="K26" s="122"/>
      <c r="L26" s="122"/>
    </row>
    <row r="27" spans="1:12" ht="12.75">
      <c r="A27" s="392"/>
      <c r="B27" s="392"/>
      <c r="C27" s="392"/>
      <c r="D27" s="392"/>
      <c r="E27" s="392"/>
      <c r="F27" s="392"/>
      <c r="G27" s="392"/>
      <c r="H27" s="392"/>
      <c r="K27" s="122"/>
      <c r="L27" s="122"/>
    </row>
    <row r="28" spans="1:12" ht="12.75">
      <c r="A28" s="392"/>
      <c r="B28" s="392"/>
      <c r="C28" s="392"/>
      <c r="D28" s="392"/>
      <c r="E28" s="392"/>
      <c r="F28" s="392"/>
      <c r="G28" s="392"/>
      <c r="H28" s="392"/>
      <c r="K28" s="122"/>
      <c r="L28" s="122"/>
    </row>
    <row r="29" spans="1:25" ht="12.75">
      <c r="A29" s="19"/>
      <c r="B29" s="19"/>
      <c r="C29" s="19"/>
      <c r="D29" s="19"/>
      <c r="E29" s="19"/>
      <c r="F29" s="19"/>
      <c r="G29" s="19"/>
      <c r="H29" s="19"/>
      <c r="I29" s="19"/>
      <c r="J29" s="19"/>
      <c r="K29" s="19"/>
      <c r="L29" s="19"/>
      <c r="M29" s="19"/>
      <c r="N29" s="19"/>
      <c r="O29" s="19"/>
      <c r="P29" s="19"/>
      <c r="Q29" s="19"/>
      <c r="R29" s="19"/>
      <c r="S29" s="19"/>
      <c r="T29" s="19"/>
      <c r="U29" s="19"/>
      <c r="V29" s="19"/>
      <c r="W29" s="19"/>
      <c r="X29" s="19"/>
      <c r="Y29" s="19"/>
    </row>
    <row r="30" spans="1:25" ht="15" customHeight="1">
      <c r="A30" s="384" t="s">
        <v>15</v>
      </c>
      <c r="B30" s="384" t="s">
        <v>20</v>
      </c>
      <c r="C30" s="384" t="s">
        <v>21</v>
      </c>
      <c r="D30" s="384" t="s">
        <v>27</v>
      </c>
      <c r="E30" s="384"/>
      <c r="F30" s="19"/>
      <c r="H30" s="19"/>
      <c r="I30" s="19"/>
      <c r="J30" s="19"/>
      <c r="K30" s="19"/>
      <c r="L30" s="19"/>
      <c r="M30" s="19"/>
      <c r="N30" s="19"/>
      <c r="O30" s="19"/>
      <c r="P30" s="19"/>
      <c r="Q30" s="19"/>
      <c r="R30" s="19"/>
      <c r="S30" s="19"/>
      <c r="T30" s="19"/>
      <c r="U30" s="19"/>
      <c r="V30" s="19"/>
      <c r="W30" s="19"/>
      <c r="X30" s="19"/>
      <c r="Y30" s="19"/>
    </row>
    <row r="31" spans="1:25" ht="15" customHeight="1">
      <c r="A31" s="384"/>
      <c r="B31" s="384"/>
      <c r="C31" s="384"/>
      <c r="D31" s="384"/>
      <c r="E31" s="384"/>
      <c r="F31" s="19"/>
      <c r="H31" s="19"/>
      <c r="I31" s="19"/>
      <c r="J31" s="19"/>
      <c r="K31" s="19"/>
      <c r="L31" s="19"/>
      <c r="M31" s="19"/>
      <c r="N31" s="19"/>
      <c r="O31" s="19"/>
      <c r="P31" s="19"/>
      <c r="Q31" s="19"/>
      <c r="R31" s="19"/>
      <c r="S31" s="19"/>
      <c r="T31" s="19"/>
      <c r="U31" s="19"/>
      <c r="V31" s="19"/>
      <c r="W31" s="19"/>
      <c r="X31" s="19"/>
      <c r="Y31" s="19"/>
    </row>
    <row r="32" spans="1:25" ht="12.75">
      <c r="A32" s="386" t="s">
        <v>82</v>
      </c>
      <c r="B32" s="20" t="s">
        <v>22</v>
      </c>
      <c r="C32" s="21">
        <v>12974</v>
      </c>
      <c r="D32" s="387">
        <v>49344</v>
      </c>
      <c r="E32" s="388"/>
      <c r="G32" s="19"/>
      <c r="H32" s="19"/>
      <c r="I32" s="19"/>
      <c r="J32" s="19"/>
      <c r="K32" s="19"/>
      <c r="L32" s="19"/>
      <c r="M32" s="19"/>
      <c r="N32" s="19"/>
      <c r="O32" s="19"/>
      <c r="P32" s="19"/>
      <c r="Q32" s="19"/>
      <c r="R32" s="19"/>
      <c r="S32" s="19"/>
      <c r="T32" s="19"/>
      <c r="U32" s="19"/>
      <c r="V32" s="19"/>
      <c r="W32" s="19"/>
      <c r="X32" s="19"/>
      <c r="Y32" s="19"/>
    </row>
    <row r="33" spans="1:25" ht="12.75">
      <c r="A33" s="386"/>
      <c r="B33" s="20" t="s">
        <v>23</v>
      </c>
      <c r="C33" s="22">
        <v>925</v>
      </c>
      <c r="D33" s="387">
        <v>26963.2</v>
      </c>
      <c r="E33" s="388"/>
      <c r="H33" s="19"/>
      <c r="I33" s="19"/>
      <c r="J33" s="19"/>
      <c r="K33" s="19"/>
      <c r="L33" s="19"/>
      <c r="M33" s="19"/>
      <c r="N33" s="19"/>
      <c r="O33" s="19"/>
      <c r="P33" s="19"/>
      <c r="Q33" s="19"/>
      <c r="R33" s="19"/>
      <c r="S33" s="19"/>
      <c r="T33" s="19"/>
      <c r="U33" s="19"/>
      <c r="V33" s="19"/>
      <c r="W33" s="19"/>
      <c r="X33" s="19"/>
      <c r="Y33" s="19"/>
    </row>
    <row r="34" spans="1:25" ht="12.75">
      <c r="A34" s="386"/>
      <c r="B34" s="20" t="s">
        <v>24</v>
      </c>
      <c r="C34" s="22">
        <v>312</v>
      </c>
      <c r="D34" s="387">
        <v>21252.9</v>
      </c>
      <c r="E34" s="388"/>
      <c r="H34" s="19"/>
      <c r="I34" s="19"/>
      <c r="J34" s="19"/>
      <c r="K34" s="19"/>
      <c r="L34" s="19"/>
      <c r="M34" s="19"/>
      <c r="N34" s="19"/>
      <c r="O34" s="19"/>
      <c r="P34" s="19"/>
      <c r="Q34" s="19"/>
      <c r="R34" s="19"/>
      <c r="S34" s="19"/>
      <c r="T34" s="19"/>
      <c r="U34" s="19"/>
      <c r="V34" s="19"/>
      <c r="W34" s="19"/>
      <c r="X34" s="19"/>
      <c r="Y34" s="19"/>
    </row>
    <row r="35" spans="1:25" ht="12.75">
      <c r="A35" s="386"/>
      <c r="B35" s="20" t="s">
        <v>25</v>
      </c>
      <c r="C35" s="21">
        <v>1566</v>
      </c>
      <c r="D35" s="387">
        <v>3908499.8</v>
      </c>
      <c r="E35" s="388"/>
      <c r="G35" s="19"/>
      <c r="H35" s="19"/>
      <c r="I35" s="19"/>
      <c r="J35" s="19"/>
      <c r="K35" s="19"/>
      <c r="L35" s="19"/>
      <c r="M35" s="19"/>
      <c r="N35" s="19"/>
      <c r="O35" s="19"/>
      <c r="P35" s="19"/>
      <c r="Q35" s="19"/>
      <c r="R35" s="19"/>
      <c r="S35" s="19"/>
      <c r="T35" s="19"/>
      <c r="U35" s="19"/>
      <c r="V35" s="19"/>
      <c r="W35" s="19"/>
      <c r="X35" s="19"/>
      <c r="Y35" s="19"/>
    </row>
    <row r="36" spans="1:5" ht="12.75">
      <c r="A36" s="23" t="s">
        <v>26</v>
      </c>
      <c r="B36" s="24"/>
      <c r="C36" s="25">
        <v>15777</v>
      </c>
      <c r="D36" s="382">
        <v>4006059.9</v>
      </c>
      <c r="E36" s="383"/>
    </row>
    <row r="37" spans="1:8" ht="12.75">
      <c r="A37" s="393" t="s">
        <v>28</v>
      </c>
      <c r="B37" s="393"/>
      <c r="C37" s="393"/>
      <c r="D37" s="393"/>
      <c r="E37" s="393"/>
      <c r="F37" s="393"/>
      <c r="G37" s="393"/>
      <c r="H37" s="393"/>
    </row>
    <row r="38" spans="1:8" ht="12.75">
      <c r="A38" s="393"/>
      <c r="B38" s="393"/>
      <c r="C38" s="393"/>
      <c r="D38" s="393"/>
      <c r="E38" s="393"/>
      <c r="F38" s="393"/>
      <c r="G38" s="393"/>
      <c r="H38" s="393"/>
    </row>
    <row r="61" ht="12.75">
      <c r="G61" s="115"/>
    </row>
    <row r="62" ht="12.75">
      <c r="G62" s="115"/>
    </row>
    <row r="63" ht="12.75">
      <c r="G63" s="115"/>
    </row>
    <row r="64" ht="12.75">
      <c r="G64" s="115"/>
    </row>
    <row r="65" ht="12.75">
      <c r="G65" s="115"/>
    </row>
    <row r="66" ht="12.75">
      <c r="G66" s="115"/>
    </row>
    <row r="67" ht="12.75">
      <c r="G67" s="115"/>
    </row>
    <row r="68" ht="12.75">
      <c r="G68" s="115"/>
    </row>
    <row r="69" ht="12.75">
      <c r="G69" s="115"/>
    </row>
    <row r="70" ht="12.75">
      <c r="G70" s="115"/>
    </row>
  </sheetData>
  <sheetProtection/>
  <mergeCells count="25">
    <mergeCell ref="A37:H38"/>
    <mergeCell ref="F12:G12"/>
    <mergeCell ref="A13:A14"/>
    <mergeCell ref="B13:B14"/>
    <mergeCell ref="C13:C14"/>
    <mergeCell ref="D13:D14"/>
    <mergeCell ref="E13:E14"/>
    <mergeCell ref="H13:H14"/>
    <mergeCell ref="C30:C31"/>
    <mergeCell ref="A30:A31"/>
    <mergeCell ref="A3:H10"/>
    <mergeCell ref="A16:H16"/>
    <mergeCell ref="A22:H28"/>
    <mergeCell ref="D32:E32"/>
    <mergeCell ref="D33:E33"/>
    <mergeCell ref="B30:B31"/>
    <mergeCell ref="I13:I14"/>
    <mergeCell ref="A18:H18"/>
    <mergeCell ref="A19:H19"/>
    <mergeCell ref="D36:E36"/>
    <mergeCell ref="D30:E31"/>
    <mergeCell ref="K20:L20"/>
    <mergeCell ref="A32:A35"/>
    <mergeCell ref="D34:E34"/>
    <mergeCell ref="D35:E35"/>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 Coquimbo</oddHeader>
  </headerFooter>
</worksheet>
</file>

<file path=xl/worksheets/sheet6.xml><?xml version="1.0" encoding="utf-8"?>
<worksheet xmlns="http://schemas.openxmlformats.org/spreadsheetml/2006/main" xmlns:r="http://schemas.openxmlformats.org/officeDocument/2006/relationships">
  <dimension ref="A1:J93"/>
  <sheetViews>
    <sheetView showGridLines="0" view="pageBreakPreview" zoomScale="70" zoomScaleSheetLayoutView="70" zoomScalePageLayoutView="0" workbookViewId="0" topLeftCell="A1">
      <selection activeCell="A1" sqref="A1"/>
    </sheetView>
  </sheetViews>
  <sheetFormatPr defaultColWidth="11.421875" defaultRowHeight="15"/>
  <cols>
    <col min="1" max="1" width="34.8515625" style="42" customWidth="1"/>
    <col min="2" max="2" width="18.421875" style="42" customWidth="1"/>
    <col min="3" max="3" width="18.140625" style="42" customWidth="1"/>
    <col min="4" max="4" width="19.28125" style="42" customWidth="1"/>
    <col min="5" max="5" width="18.00390625" style="42" customWidth="1"/>
    <col min="6" max="6" width="16.57421875" style="42" customWidth="1"/>
    <col min="7" max="7" width="11.421875" style="42" customWidth="1"/>
    <col min="8" max="8" width="29.8515625" style="42" bestFit="1" customWidth="1"/>
    <col min="9" max="9" width="11.421875" style="42" customWidth="1"/>
    <col min="10" max="10" width="14.8515625" style="42" customWidth="1"/>
    <col min="11" max="16384" width="11.421875" style="42" customWidth="1"/>
  </cols>
  <sheetData>
    <row r="1" ht="17.25">
      <c r="A1" s="41" t="s">
        <v>55</v>
      </c>
    </row>
    <row r="2" ht="17.25">
      <c r="A2" s="41"/>
    </row>
    <row r="3" ht="17.25">
      <c r="A3" s="41" t="s">
        <v>75</v>
      </c>
    </row>
    <row r="4" ht="17.25">
      <c r="A4" s="41"/>
    </row>
    <row r="5" spans="1:6" ht="15" customHeight="1">
      <c r="A5" s="403" t="s">
        <v>97</v>
      </c>
      <c r="B5" s="403"/>
      <c r="C5" s="403"/>
      <c r="D5" s="403"/>
      <c r="E5" s="403"/>
      <c r="F5" s="403"/>
    </row>
    <row r="6" spans="1:6" ht="17.25">
      <c r="A6" s="403"/>
      <c r="B6" s="403"/>
      <c r="C6" s="403"/>
      <c r="D6" s="403"/>
      <c r="E6" s="403"/>
      <c r="F6" s="403"/>
    </row>
    <row r="7" spans="1:6" ht="17.25">
      <c r="A7" s="43"/>
      <c r="B7" s="43"/>
      <c r="C7" s="43"/>
      <c r="D7" s="43"/>
      <c r="E7" s="43"/>
      <c r="F7" s="43"/>
    </row>
    <row r="8" spans="1:5" ht="17.25">
      <c r="A8" s="44" t="s">
        <v>288</v>
      </c>
      <c r="B8" s="43"/>
      <c r="C8" s="43"/>
      <c r="D8" s="43"/>
      <c r="E8" s="43"/>
    </row>
    <row r="9" spans="1:5" ht="17.25">
      <c r="A9" s="45" t="s">
        <v>43</v>
      </c>
      <c r="B9" s="45" t="s">
        <v>290</v>
      </c>
      <c r="C9" s="45" t="s">
        <v>73</v>
      </c>
      <c r="D9" s="45" t="s">
        <v>67</v>
      </c>
      <c r="E9" s="235"/>
    </row>
    <row r="10" spans="1:5" ht="17.25">
      <c r="A10" s="46" t="s">
        <v>243</v>
      </c>
      <c r="B10" s="236">
        <v>8158.970000000009</v>
      </c>
      <c r="C10" s="261">
        <v>47834.19000000005</v>
      </c>
      <c r="D10" s="48">
        <f>+B10/C10</f>
        <v>0.1705677466264193</v>
      </c>
      <c r="E10" s="235"/>
    </row>
    <row r="11" spans="1:5" ht="17.25">
      <c r="A11" s="46" t="s">
        <v>143</v>
      </c>
      <c r="B11" s="236">
        <v>3983.1900000000055</v>
      </c>
      <c r="C11" s="261">
        <v>29224.240000000045</v>
      </c>
      <c r="D11" s="48">
        <f aca="true" t="shared" si="0" ref="D11:D21">+B11/C11</f>
        <v>0.1362974708666504</v>
      </c>
      <c r="E11" s="235"/>
    </row>
    <row r="12" spans="1:5" ht="17.25">
      <c r="A12" s="46" t="s">
        <v>72</v>
      </c>
      <c r="B12" s="236">
        <v>3904.5700000000006</v>
      </c>
      <c r="C12" s="261">
        <v>21951.179999999997</v>
      </c>
      <c r="D12" s="48">
        <f t="shared" si="0"/>
        <v>0.17787517573087192</v>
      </c>
      <c r="E12" s="235"/>
    </row>
    <row r="13" spans="1:5" ht="17.25">
      <c r="A13" s="46" t="s">
        <v>152</v>
      </c>
      <c r="B13" s="236">
        <v>3783.7999999999993</v>
      </c>
      <c r="C13" s="261">
        <v>7726.769999999999</v>
      </c>
      <c r="D13" s="48">
        <f t="shared" si="0"/>
        <v>0.48970009460615493</v>
      </c>
      <c r="E13" s="235"/>
    </row>
    <row r="14" spans="1:5" ht="17.25">
      <c r="A14" s="46" t="s">
        <v>83</v>
      </c>
      <c r="B14" s="236">
        <v>2500.5599999999963</v>
      </c>
      <c r="C14" s="261">
        <v>40800.849999999984</v>
      </c>
      <c r="D14" s="48">
        <f t="shared" si="0"/>
        <v>0.06128695848248253</v>
      </c>
      <c r="E14" s="235"/>
    </row>
    <row r="15" spans="1:5" ht="17.25">
      <c r="A15" s="46" t="s">
        <v>145</v>
      </c>
      <c r="B15" s="236">
        <v>1437.3000000000004</v>
      </c>
      <c r="C15" s="261">
        <v>6520.5199999999995</v>
      </c>
      <c r="D15" s="48">
        <f t="shared" si="0"/>
        <v>0.220427205192224</v>
      </c>
      <c r="E15" s="235"/>
    </row>
    <row r="16" spans="1:5" ht="17.25">
      <c r="A16" s="46" t="s">
        <v>153</v>
      </c>
      <c r="B16" s="236">
        <v>1154.5499999999997</v>
      </c>
      <c r="C16" s="261">
        <v>8866.779999999995</v>
      </c>
      <c r="D16" s="48">
        <f t="shared" si="0"/>
        <v>0.1302107416672118</v>
      </c>
      <c r="E16" s="235"/>
    </row>
    <row r="17" spans="1:5" ht="17.25">
      <c r="A17" s="46" t="s">
        <v>146</v>
      </c>
      <c r="B17" s="236">
        <v>779.2899999999997</v>
      </c>
      <c r="C17" s="261">
        <v>6244.35</v>
      </c>
      <c r="D17" s="48">
        <f t="shared" si="0"/>
        <v>0.12479921849351809</v>
      </c>
      <c r="E17" s="235"/>
    </row>
    <row r="18" spans="1:5" ht="17.25">
      <c r="A18" s="46" t="s">
        <v>289</v>
      </c>
      <c r="B18" s="236">
        <v>298.76999999999987</v>
      </c>
      <c r="C18" s="261">
        <v>18373.360000000008</v>
      </c>
      <c r="D18" s="48">
        <f t="shared" si="0"/>
        <v>0.016261043162491766</v>
      </c>
      <c r="E18" s="235"/>
    </row>
    <row r="19" spans="1:5" ht="17.25">
      <c r="A19" s="46" t="s">
        <v>154</v>
      </c>
      <c r="B19" s="236">
        <v>284.96</v>
      </c>
      <c r="C19" s="261">
        <v>404.39000000000004</v>
      </c>
      <c r="D19" s="48">
        <f t="shared" si="0"/>
        <v>0.704666287494745</v>
      </c>
      <c r="E19" s="235"/>
    </row>
    <row r="20" spans="1:5" ht="17.25">
      <c r="A20" s="46" t="s">
        <v>6</v>
      </c>
      <c r="B20" s="47">
        <f>+B21-SUM(B10:B19)</f>
        <v>891.7899999999972</v>
      </c>
      <c r="C20" s="261">
        <f>+C21-SUM(C10:C19)</f>
        <v>154707.5800000001</v>
      </c>
      <c r="D20" s="48">
        <f t="shared" si="0"/>
        <v>0.00576435879870913</v>
      </c>
      <c r="E20" s="235"/>
    </row>
    <row r="21" spans="1:6" ht="17.25">
      <c r="A21" s="49" t="s">
        <v>2</v>
      </c>
      <c r="B21" s="237">
        <v>27177.750000000007</v>
      </c>
      <c r="C21" s="262">
        <v>342654.2100000002</v>
      </c>
      <c r="D21" s="238">
        <f t="shared" si="0"/>
        <v>0.07931538328392344</v>
      </c>
      <c r="E21" s="259"/>
      <c r="F21" s="116"/>
    </row>
    <row r="22" spans="1:6" ht="17.25" customHeight="1">
      <c r="A22" s="405" t="s">
        <v>155</v>
      </c>
      <c r="B22" s="405"/>
      <c r="C22" s="405"/>
      <c r="D22" s="405"/>
      <c r="E22" s="406"/>
      <c r="F22" s="406"/>
    </row>
    <row r="23" spans="1:5" ht="17.25">
      <c r="A23" s="44"/>
      <c r="B23" s="187"/>
      <c r="C23" s="187"/>
      <c r="D23" s="43"/>
      <c r="E23" s="43"/>
    </row>
    <row r="24" ht="17.25">
      <c r="A24" s="41" t="s">
        <v>287</v>
      </c>
    </row>
    <row r="25" spans="1:5" ht="17.25">
      <c r="A25" s="49" t="s">
        <v>43</v>
      </c>
      <c r="B25" s="45" t="s">
        <v>15</v>
      </c>
      <c r="C25" s="45" t="s">
        <v>73</v>
      </c>
      <c r="D25" s="45" t="s">
        <v>67</v>
      </c>
      <c r="E25" s="117"/>
    </row>
    <row r="26" spans="1:5" ht="18.75">
      <c r="A26" s="255" t="s">
        <v>76</v>
      </c>
      <c r="B26" s="258">
        <v>1963.4942</v>
      </c>
      <c r="C26" s="256">
        <v>6475.593500000001</v>
      </c>
      <c r="D26" s="227">
        <f>+B26/C26</f>
        <v>0.3032145547740141</v>
      </c>
      <c r="E26" s="120"/>
    </row>
    <row r="27" spans="1:5" ht="18.75">
      <c r="A27" s="255" t="s">
        <v>134</v>
      </c>
      <c r="B27" s="258">
        <v>879.2</v>
      </c>
      <c r="C27" s="256">
        <v>1432.5706</v>
      </c>
      <c r="D27" s="227">
        <f aca="true" t="shared" si="1" ref="D27:D37">+B27/C27</f>
        <v>0.6137219345420044</v>
      </c>
      <c r="E27" s="120"/>
    </row>
    <row r="28" spans="1:5" ht="18.75">
      <c r="A28" s="255" t="s">
        <v>156</v>
      </c>
      <c r="B28" s="258">
        <v>778.3462</v>
      </c>
      <c r="C28" s="256">
        <v>2631.9193999999998</v>
      </c>
      <c r="D28" s="227">
        <f t="shared" si="1"/>
        <v>0.2957332963919792</v>
      </c>
      <c r="E28" s="120"/>
    </row>
    <row r="29" spans="1:5" ht="18.75">
      <c r="A29" s="255" t="s">
        <v>141</v>
      </c>
      <c r="B29" s="258">
        <v>753.41</v>
      </c>
      <c r="C29" s="256">
        <v>3951.5085999999997</v>
      </c>
      <c r="D29" s="227">
        <f t="shared" si="1"/>
        <v>0.1906638897356822</v>
      </c>
      <c r="E29" s="120"/>
    </row>
    <row r="30" spans="1:5" ht="18.75">
      <c r="A30" s="255" t="s">
        <v>42</v>
      </c>
      <c r="B30" s="258">
        <v>737.9735</v>
      </c>
      <c r="C30" s="256">
        <v>10151.336900000002</v>
      </c>
      <c r="D30" s="227">
        <f t="shared" si="1"/>
        <v>0.07269717351219028</v>
      </c>
      <c r="E30" s="120"/>
    </row>
    <row r="31" spans="1:5" ht="18.75">
      <c r="A31" s="255" t="s">
        <v>325</v>
      </c>
      <c r="B31" s="258">
        <v>620.34</v>
      </c>
      <c r="C31" s="256">
        <v>1912.3627</v>
      </c>
      <c r="D31" s="227">
        <f t="shared" si="1"/>
        <v>0.3243840721218836</v>
      </c>
      <c r="E31" s="120"/>
    </row>
    <row r="32" spans="1:5" ht="18.75">
      <c r="A32" s="255" t="s">
        <v>157</v>
      </c>
      <c r="B32" s="258">
        <v>495.7003</v>
      </c>
      <c r="C32" s="256">
        <v>2261.0576</v>
      </c>
      <c r="D32" s="227">
        <f t="shared" si="1"/>
        <v>0.21923382226087473</v>
      </c>
      <c r="E32" s="120"/>
    </row>
    <row r="33" spans="1:5" ht="18.75">
      <c r="A33" s="255" t="s">
        <v>326</v>
      </c>
      <c r="B33" s="258">
        <v>427.2712</v>
      </c>
      <c r="C33" s="256">
        <v>1869.1347</v>
      </c>
      <c r="D33" s="227">
        <f t="shared" si="1"/>
        <v>0.2285930489653849</v>
      </c>
      <c r="E33" s="120"/>
    </row>
    <row r="34" spans="1:5" ht="18.75">
      <c r="A34" s="255" t="s">
        <v>398</v>
      </c>
      <c r="B34" s="258">
        <v>390.2237</v>
      </c>
      <c r="C34" s="256">
        <v>5328.199700000001</v>
      </c>
      <c r="D34" s="227">
        <f t="shared" si="1"/>
        <v>0.07323743890455156</v>
      </c>
      <c r="E34" s="120"/>
    </row>
    <row r="35" spans="1:5" ht="18.75">
      <c r="A35" s="255" t="s">
        <v>138</v>
      </c>
      <c r="B35" s="258">
        <v>370.25</v>
      </c>
      <c r="C35" s="256">
        <v>940.8254999999999</v>
      </c>
      <c r="D35" s="227">
        <f t="shared" si="1"/>
        <v>0.3935373775476962</v>
      </c>
      <c r="E35" s="120"/>
    </row>
    <row r="36" spans="1:5" ht="18.75">
      <c r="A36" s="255" t="s">
        <v>6</v>
      </c>
      <c r="B36" s="226">
        <f>+B37-SUM(B26:B35)</f>
        <v>2865.1775</v>
      </c>
      <c r="C36" s="226">
        <f>+C37-SUM(C26:C35)</f>
        <v>40288.92829999999</v>
      </c>
      <c r="D36" s="227">
        <f t="shared" si="1"/>
        <v>0.07111575365483228</v>
      </c>
      <c r="E36" s="120"/>
    </row>
    <row r="37" spans="1:5" ht="18.75">
      <c r="A37" s="228" t="s">
        <v>2</v>
      </c>
      <c r="B37" s="257">
        <v>10281.3866</v>
      </c>
      <c r="C37" s="257">
        <v>77243.4375</v>
      </c>
      <c r="D37" s="309">
        <f t="shared" si="1"/>
        <v>0.13310369052387136</v>
      </c>
      <c r="E37" s="216"/>
    </row>
    <row r="38" spans="1:6" ht="17.25">
      <c r="A38" s="404" t="s">
        <v>397</v>
      </c>
      <c r="B38" s="404"/>
      <c r="C38" s="404"/>
      <c r="D38" s="404"/>
      <c r="E38" s="404"/>
      <c r="F38" s="404"/>
    </row>
    <row r="39" spans="1:3" ht="17.25">
      <c r="A39" s="51"/>
      <c r="B39" s="186"/>
      <c r="C39" s="186"/>
    </row>
    <row r="40" ht="15"/>
    <row r="41" spans="1:3" ht="17.25">
      <c r="A41" s="328" t="s">
        <v>407</v>
      </c>
      <c r="C41" s="186"/>
    </row>
    <row r="42" spans="1:5" s="52" customFormat="1" ht="17.25">
      <c r="A42" s="329" t="s">
        <v>77</v>
      </c>
      <c r="B42" s="45" t="s">
        <v>15</v>
      </c>
      <c r="C42" s="45" t="s">
        <v>73</v>
      </c>
      <c r="D42" s="45" t="s">
        <v>67</v>
      </c>
      <c r="E42" s="330"/>
    </row>
    <row r="43" spans="1:6" ht="17.25">
      <c r="A43" s="329" t="s">
        <v>2</v>
      </c>
      <c r="B43" s="331">
        <f>+B49+B55</f>
        <v>3179.22</v>
      </c>
      <c r="C43" s="332">
        <f>+C49+C55</f>
        <v>137190.58999999997</v>
      </c>
      <c r="D43" s="50">
        <f>+B43/C43</f>
        <v>0.023173746829137483</v>
      </c>
      <c r="E43" s="52"/>
      <c r="F43" s="52"/>
    </row>
    <row r="44" spans="1:7" ht="19.5" customHeight="1">
      <c r="A44" s="407" t="s">
        <v>78</v>
      </c>
      <c r="B44" s="408"/>
      <c r="C44" s="408"/>
      <c r="D44" s="409"/>
      <c r="E44" s="52"/>
      <c r="F44" s="52"/>
      <c r="G44" s="114"/>
    </row>
    <row r="45" spans="1:7" ht="19.5" customHeight="1">
      <c r="A45" s="333" t="s">
        <v>161</v>
      </c>
      <c r="B45" s="334">
        <v>502.87</v>
      </c>
      <c r="C45" s="334">
        <v>7668.489999999999</v>
      </c>
      <c r="D45" s="50">
        <f>+B45/C45</f>
        <v>0.06557614341284922</v>
      </c>
      <c r="G45" s="114"/>
    </row>
    <row r="46" spans="1:4" ht="17.25">
      <c r="A46" s="333" t="s">
        <v>160</v>
      </c>
      <c r="B46" s="334">
        <v>242.86</v>
      </c>
      <c r="C46" s="334">
        <v>7246.81</v>
      </c>
      <c r="D46" s="50">
        <f aca="true" t="shared" si="2" ref="D46:D55">+B46/C46</f>
        <v>0.03351267661219212</v>
      </c>
    </row>
    <row r="47" spans="1:4" ht="17.25">
      <c r="A47" s="333" t="s">
        <v>328</v>
      </c>
      <c r="B47" s="334">
        <v>198.55</v>
      </c>
      <c r="C47" s="334">
        <v>4143.610000000001</v>
      </c>
      <c r="D47" s="50">
        <f t="shared" si="2"/>
        <v>0.047917154365396356</v>
      </c>
    </row>
    <row r="48" spans="1:6" s="52" customFormat="1" ht="17.25">
      <c r="A48" s="333" t="s">
        <v>327</v>
      </c>
      <c r="B48" s="335">
        <f>+B49-SUM(B45:B47)</f>
        <v>451.3900000000001</v>
      </c>
      <c r="C48" s="335">
        <f>+C49-SUM(C45:C47)</f>
        <v>81901.19999999995</v>
      </c>
      <c r="D48" s="50">
        <f t="shared" si="2"/>
        <v>0.005511396658412823</v>
      </c>
      <c r="E48" s="336"/>
      <c r="F48" s="42"/>
    </row>
    <row r="49" spans="1:4" ht="17.25">
      <c r="A49" s="337" t="s">
        <v>343</v>
      </c>
      <c r="B49" s="338">
        <v>1395.67</v>
      </c>
      <c r="C49" s="338">
        <v>100960.10999999996</v>
      </c>
      <c r="D49" s="339">
        <f t="shared" si="2"/>
        <v>0.013823974637111634</v>
      </c>
    </row>
    <row r="50" spans="1:7" ht="31.5" customHeight="1">
      <c r="A50" s="407" t="s">
        <v>79</v>
      </c>
      <c r="B50" s="408"/>
      <c r="C50" s="408"/>
      <c r="D50" s="409"/>
      <c r="G50" s="114"/>
    </row>
    <row r="51" spans="1:7" ht="17.25">
      <c r="A51" s="333" t="s">
        <v>95</v>
      </c>
      <c r="B51" s="340">
        <v>8.89</v>
      </c>
      <c r="C51" s="334">
        <v>11241.53</v>
      </c>
      <c r="D51" s="50">
        <f t="shared" si="2"/>
        <v>0.0007908176200214739</v>
      </c>
      <c r="G51" s="114"/>
    </row>
    <row r="52" spans="1:7" ht="17.25">
      <c r="A52" s="333" t="s">
        <v>409</v>
      </c>
      <c r="B52" s="340">
        <v>7.71</v>
      </c>
      <c r="C52" s="334">
        <v>473.77</v>
      </c>
      <c r="D52" s="50">
        <f t="shared" si="2"/>
        <v>0.016273719315279565</v>
      </c>
      <c r="G52" s="114"/>
    </row>
    <row r="53" spans="1:7" ht="17.25">
      <c r="A53" s="333" t="s">
        <v>96</v>
      </c>
      <c r="B53" s="340">
        <v>3.1</v>
      </c>
      <c r="C53" s="334">
        <v>15383.48</v>
      </c>
      <c r="D53" s="50">
        <f t="shared" si="2"/>
        <v>0.00020151487179753867</v>
      </c>
      <c r="G53" s="114"/>
    </row>
    <row r="54" spans="1:7" ht="17.25">
      <c r="A54" s="333" t="s">
        <v>327</v>
      </c>
      <c r="B54" s="335">
        <f>+B55-SUM(B51:B53)</f>
        <v>1763.8499999999997</v>
      </c>
      <c r="C54" s="335">
        <f>+C55-SUM(C51:C53)</f>
        <v>9131.700000000004</v>
      </c>
      <c r="D54" s="50">
        <f t="shared" si="2"/>
        <v>0.19315680541410676</v>
      </c>
      <c r="G54" s="114"/>
    </row>
    <row r="55" spans="1:7" s="41" customFormat="1" ht="17.25">
      <c r="A55" s="341" t="s">
        <v>343</v>
      </c>
      <c r="B55" s="342">
        <v>1783.5499999999997</v>
      </c>
      <c r="C55" s="342">
        <v>36230.48</v>
      </c>
      <c r="D55" s="339">
        <f t="shared" si="2"/>
        <v>0.04922788767910333</v>
      </c>
      <c r="G55" s="343"/>
    </row>
    <row r="56" spans="1:7" ht="31.5" customHeight="1">
      <c r="A56" s="402" t="s">
        <v>408</v>
      </c>
      <c r="B56" s="402"/>
      <c r="C56" s="402"/>
      <c r="D56" s="402"/>
      <c r="E56" s="402"/>
      <c r="F56" s="402"/>
      <c r="G56" s="114"/>
    </row>
    <row r="57" ht="15"/>
    <row r="58" ht="15"/>
    <row r="59" spans="1:7" ht="31.5" customHeight="1">
      <c r="A59" s="341" t="s">
        <v>158</v>
      </c>
      <c r="B59" s="45" t="s">
        <v>15</v>
      </c>
      <c r="C59" s="45" t="s">
        <v>73</v>
      </c>
      <c r="D59" s="45" t="s">
        <v>67</v>
      </c>
      <c r="G59" s="114"/>
    </row>
    <row r="60" spans="1:4" ht="17.25">
      <c r="A60" s="46" t="s">
        <v>159</v>
      </c>
      <c r="B60" s="260">
        <v>4041.56</v>
      </c>
      <c r="C60" s="260">
        <v>4298.94</v>
      </c>
      <c r="D60" s="50">
        <f>+B60/C60</f>
        <v>0.9401294272541604</v>
      </c>
    </row>
    <row r="61" spans="1:4" ht="31.5" customHeight="1">
      <c r="A61" s="29" t="s">
        <v>261</v>
      </c>
      <c r="B61" s="260">
        <v>1616.36</v>
      </c>
      <c r="C61" s="260">
        <v>1711.1899999999998</v>
      </c>
      <c r="D61" s="50">
        <f>+B61/C61</f>
        <v>0.9445824250959859</v>
      </c>
    </row>
    <row r="62" spans="1:4" ht="17.25">
      <c r="A62" s="46" t="s">
        <v>286</v>
      </c>
      <c r="B62" s="260">
        <v>1581.06</v>
      </c>
      <c r="C62" s="260">
        <v>1630.32</v>
      </c>
      <c r="D62" s="50">
        <f>+B62/C62</f>
        <v>0.96978507286913</v>
      </c>
    </row>
    <row r="63" spans="1:4" ht="17.25">
      <c r="A63" s="46" t="s">
        <v>327</v>
      </c>
      <c r="B63" s="260">
        <f>B64-SUM(B60:B62)</f>
        <v>1380.6599999999999</v>
      </c>
      <c r="C63" s="260">
        <f>C64-SUM(C60:C62)</f>
        <v>1509.5599999999995</v>
      </c>
      <c r="D63" s="50">
        <f>+B63/C63</f>
        <v>0.9146108799915209</v>
      </c>
    </row>
    <row r="64" spans="1:4" s="41" customFormat="1" ht="17.25">
      <c r="A64" s="53" t="s">
        <v>2</v>
      </c>
      <c r="B64" s="344">
        <v>8619.64</v>
      </c>
      <c r="C64" s="344">
        <v>9150.009999999998</v>
      </c>
      <c r="D64" s="339">
        <f>+B64/C64</f>
        <v>0.9420361289222636</v>
      </c>
    </row>
    <row r="65" spans="1:6" ht="17.25">
      <c r="A65" s="402" t="s">
        <v>410</v>
      </c>
      <c r="B65" s="402"/>
      <c r="C65" s="402"/>
      <c r="D65" s="402"/>
      <c r="E65" s="402"/>
      <c r="F65" s="402"/>
    </row>
    <row r="66" ht="17.25">
      <c r="A66" s="41" t="s">
        <v>55</v>
      </c>
    </row>
    <row r="67" ht="17.25">
      <c r="A67" s="41"/>
    </row>
    <row r="68" ht="17.25">
      <c r="A68" s="41" t="s">
        <v>75</v>
      </c>
    </row>
    <row r="69" ht="17.25">
      <c r="A69" s="41"/>
    </row>
    <row r="70" ht="17.25">
      <c r="A70" s="41" t="s">
        <v>262</v>
      </c>
    </row>
    <row r="71" spans="1:6" ht="37.5">
      <c r="A71" s="229" t="s">
        <v>43</v>
      </c>
      <c r="B71" s="229" t="s">
        <v>395</v>
      </c>
      <c r="C71" s="229" t="s">
        <v>396</v>
      </c>
      <c r="D71" s="229" t="s">
        <v>67</v>
      </c>
      <c r="E71" s="117"/>
      <c r="F71" s="117"/>
    </row>
    <row r="72" spans="1:6" ht="18.75">
      <c r="A72" s="230" t="s">
        <v>240</v>
      </c>
      <c r="B72" s="308">
        <v>1633</v>
      </c>
      <c r="C72" s="306">
        <v>44145</v>
      </c>
      <c r="D72" s="231">
        <f>+B72/C72</f>
        <v>0.036991731792955035</v>
      </c>
      <c r="E72" s="120"/>
      <c r="F72" s="120"/>
    </row>
    <row r="73" spans="1:6" ht="18.75">
      <c r="A73" s="230" t="s">
        <v>263</v>
      </c>
      <c r="B73" s="308">
        <v>105</v>
      </c>
      <c r="C73" s="306">
        <v>54679</v>
      </c>
      <c r="D73" s="231">
        <f>+B73/C73</f>
        <v>0.0019202984692477916</v>
      </c>
      <c r="E73" s="120"/>
      <c r="F73" s="120"/>
    </row>
    <row r="74" spans="1:6" ht="18.75">
      <c r="A74" s="230" t="s">
        <v>6</v>
      </c>
      <c r="B74" s="232"/>
      <c r="C74" s="307">
        <f>+C75-SUM(C72:C73)</f>
        <v>477591</v>
      </c>
      <c r="D74" s="231"/>
      <c r="E74" s="216"/>
      <c r="F74" s="216"/>
    </row>
    <row r="75" spans="1:6" ht="18.75">
      <c r="A75" s="233" t="s">
        <v>2</v>
      </c>
      <c r="B75" s="305">
        <v>1738</v>
      </c>
      <c r="C75" s="305">
        <v>576415</v>
      </c>
      <c r="D75" s="231">
        <f>+B75/C75</f>
        <v>0.0030151887095235205</v>
      </c>
      <c r="E75" s="216"/>
      <c r="F75" s="216"/>
    </row>
    <row r="76" spans="1:6" ht="17.25">
      <c r="A76" s="402" t="s">
        <v>239</v>
      </c>
      <c r="B76" s="402"/>
      <c r="C76" s="402"/>
      <c r="D76" s="402"/>
      <c r="E76" s="402"/>
      <c r="F76" s="402"/>
    </row>
    <row r="77" ht="17.25">
      <c r="A77" s="41"/>
    </row>
    <row r="79" spans="1:6" ht="17.25">
      <c r="A79" s="41" t="s">
        <v>84</v>
      </c>
      <c r="D79" s="116"/>
      <c r="E79" s="116"/>
      <c r="F79" s="116"/>
    </row>
    <row r="80" spans="1:10" ht="17.25">
      <c r="A80" s="45" t="s">
        <v>94</v>
      </c>
      <c r="B80" s="45" t="s">
        <v>15</v>
      </c>
      <c r="C80" s="45" t="s">
        <v>73</v>
      </c>
      <c r="D80" s="45" t="s">
        <v>67</v>
      </c>
      <c r="E80" s="117"/>
      <c r="F80" s="117"/>
      <c r="H80"/>
      <c r="I80" s="210"/>
      <c r="J80" s="210"/>
    </row>
    <row r="81" spans="1:10" ht="17.25">
      <c r="A81" s="46" t="s">
        <v>85</v>
      </c>
      <c r="B81" s="291">
        <v>48194.1</v>
      </c>
      <c r="C81" s="291">
        <v>1628216.5</v>
      </c>
      <c r="D81" s="215">
        <f>+B81/C81</f>
        <v>0.029599319255148193</v>
      </c>
      <c r="E81" s="116"/>
      <c r="F81" s="116"/>
      <c r="H81"/>
      <c r="I81" s="210"/>
      <c r="J81" s="210"/>
    </row>
    <row r="82" spans="1:10" ht="17.25">
      <c r="A82" s="46" t="s">
        <v>120</v>
      </c>
      <c r="B82" s="291">
        <v>280.7</v>
      </c>
      <c r="C82" s="291">
        <v>3504793.4</v>
      </c>
      <c r="D82" s="215">
        <f>+B82/C82</f>
        <v>8.009031288406329E-05</v>
      </c>
      <c r="E82" s="117"/>
      <c r="F82" s="117"/>
      <c r="H82"/>
      <c r="I82" s="210"/>
      <c r="J82" s="210"/>
    </row>
    <row r="83" spans="1:10" ht="17.25">
      <c r="A83" s="46" t="s">
        <v>6</v>
      </c>
      <c r="B83" s="213" t="s">
        <v>19</v>
      </c>
      <c r="C83" s="213">
        <f>+C84-SUM(C81:C82)</f>
        <v>9500769.299999999</v>
      </c>
      <c r="D83" s="215"/>
      <c r="E83" s="119"/>
      <c r="F83" s="120"/>
      <c r="H83"/>
      <c r="I83" s="210"/>
      <c r="J83" s="210"/>
    </row>
    <row r="84" spans="1:10" ht="17.25">
      <c r="A84" s="53" t="s">
        <v>2</v>
      </c>
      <c r="B84" s="292">
        <v>48474.9</v>
      </c>
      <c r="C84" s="292">
        <v>14633779.2</v>
      </c>
      <c r="D84" s="215">
        <f>+B84/C84</f>
        <v>0.003312534604868167</v>
      </c>
      <c r="E84" s="119"/>
      <c r="F84" s="120"/>
      <c r="H84"/>
      <c r="I84" s="210"/>
      <c r="J84" s="210"/>
    </row>
    <row r="85" spans="1:10" ht="17.25">
      <c r="A85" s="402" t="s">
        <v>365</v>
      </c>
      <c r="B85" s="402"/>
      <c r="C85" s="402"/>
      <c r="D85" s="402"/>
      <c r="E85" s="402"/>
      <c r="F85" s="402"/>
      <c r="H85"/>
      <c r="I85" s="210"/>
      <c r="J85" s="210"/>
    </row>
    <row r="86" spans="8:10" ht="17.25">
      <c r="H86"/>
      <c r="I86" s="210"/>
      <c r="J86" s="210"/>
    </row>
    <row r="87" spans="1:10" ht="17.25">
      <c r="A87" s="41" t="s">
        <v>363</v>
      </c>
      <c r="D87" s="116"/>
      <c r="E87" s="116"/>
      <c r="F87" s="116"/>
      <c r="H87"/>
      <c r="I87" s="210"/>
      <c r="J87" s="210"/>
    </row>
    <row r="88" spans="1:10" ht="17.25">
      <c r="A88" s="45" t="s">
        <v>94</v>
      </c>
      <c r="B88" s="45" t="s">
        <v>15</v>
      </c>
      <c r="C88" s="45" t="s">
        <v>73</v>
      </c>
      <c r="D88" s="45" t="s">
        <v>67</v>
      </c>
      <c r="E88" s="117"/>
      <c r="F88" s="117"/>
      <c r="H88"/>
      <c r="I88" s="210"/>
      <c r="J88" s="210"/>
    </row>
    <row r="89" spans="1:10" ht="17.25">
      <c r="A89" s="46" t="s">
        <v>162</v>
      </c>
      <c r="B89" s="211">
        <v>54659</v>
      </c>
      <c r="C89" s="211">
        <v>54659</v>
      </c>
      <c r="D89" s="214">
        <f>+B89/C89</f>
        <v>1</v>
      </c>
      <c r="E89" s="117"/>
      <c r="F89" s="117"/>
      <c r="H89"/>
      <c r="I89" s="210"/>
      <c r="J89" s="210"/>
    </row>
    <row r="90" spans="1:6" ht="17.25">
      <c r="A90" s="46" t="s">
        <v>86</v>
      </c>
      <c r="B90" s="211">
        <v>2732</v>
      </c>
      <c r="C90" s="211">
        <v>588543</v>
      </c>
      <c r="D90" s="214">
        <f>+B90/C90</f>
        <v>0.004641971784559497</v>
      </c>
      <c r="E90" s="118"/>
      <c r="F90" s="118"/>
    </row>
    <row r="91" spans="1:6" ht="17.25">
      <c r="A91" s="46" t="s">
        <v>87</v>
      </c>
      <c r="B91" s="211">
        <v>17582</v>
      </c>
      <c r="C91" s="211">
        <f>+C92-SUM(C89:C90)</f>
        <v>1646323</v>
      </c>
      <c r="D91" s="214">
        <f>+B91/C91</f>
        <v>0.010679556806288924</v>
      </c>
      <c r="E91" s="116"/>
      <c r="F91" s="116"/>
    </row>
    <row r="92" spans="1:6" ht="17.25">
      <c r="A92" s="53" t="s">
        <v>2</v>
      </c>
      <c r="B92" s="212">
        <f>SUM(B89:B91)</f>
        <v>74973</v>
      </c>
      <c r="C92" s="212">
        <v>2289525</v>
      </c>
      <c r="D92" s="214">
        <f>+B92/C92</f>
        <v>0.03274609362203951</v>
      </c>
      <c r="E92" s="116"/>
      <c r="F92" s="116"/>
    </row>
    <row r="93" spans="1:6" ht="17.25">
      <c r="A93" s="402" t="s">
        <v>364</v>
      </c>
      <c r="B93" s="402"/>
      <c r="C93" s="402"/>
      <c r="D93" s="402"/>
      <c r="E93" s="402"/>
      <c r="F93" s="402"/>
    </row>
  </sheetData>
  <sheetProtection/>
  <mergeCells count="10">
    <mergeCell ref="A85:F85"/>
    <mergeCell ref="A93:F93"/>
    <mergeCell ref="A5:F6"/>
    <mergeCell ref="A76:F76"/>
    <mergeCell ref="A38:F38"/>
    <mergeCell ref="A65:F65"/>
    <mergeCell ref="A22:F22"/>
    <mergeCell ref="A44:D44"/>
    <mergeCell ref="A50:D50"/>
    <mergeCell ref="A56:F56"/>
  </mergeCells>
  <printOptions horizontalCentered="1"/>
  <pageMargins left="0.5905511811023623" right="0.5905511811023623" top="0.5905511811023623" bottom="0.5905511811023623" header="0.31496062992125984" footer="0.31496062992125984"/>
  <pageSetup horizontalDpi="600" verticalDpi="600" orientation="portrait" scale="55" r:id="rId1"/>
  <headerFooter>
    <oddHeader>&amp;R&amp;12Región de Coquimbo, Información Anual</oddHeader>
  </headerFooter>
  <rowBreaks count="1" manualBreakCount="1">
    <brk id="65" max="5" man="1"/>
  </rowBreaks>
</worksheet>
</file>

<file path=xl/worksheets/sheet7.xml><?xml version="1.0" encoding="utf-8"?>
<worksheet xmlns="http://schemas.openxmlformats.org/spreadsheetml/2006/main" xmlns:r="http://schemas.openxmlformats.org/officeDocument/2006/relationships">
  <dimension ref="A1:P75"/>
  <sheetViews>
    <sheetView showGridLines="0" view="pageBreakPreview" zoomScale="80" zoomScaleNormal="90" zoomScaleSheetLayoutView="80" zoomScalePageLayoutView="0" workbookViewId="0" topLeftCell="A22">
      <selection activeCell="C36" sqref="C36:C37"/>
    </sheetView>
  </sheetViews>
  <sheetFormatPr defaultColWidth="11.421875" defaultRowHeight="15"/>
  <cols>
    <col min="1" max="1" width="13.57421875" style="2" customWidth="1"/>
    <col min="2" max="2" width="15.8515625" style="2" bestFit="1" customWidth="1"/>
    <col min="3" max="3" width="13.140625" style="2" bestFit="1" customWidth="1"/>
    <col min="4" max="4" width="14.8515625" style="2" bestFit="1" customWidth="1"/>
    <col min="5" max="7" width="11.421875" style="2" customWidth="1"/>
    <col min="8" max="8" width="13.00390625" style="2" customWidth="1"/>
    <col min="9" max="16384" width="11.421875" style="2" customWidth="1"/>
  </cols>
  <sheetData>
    <row r="1" ht="15.75">
      <c r="A1" s="1" t="s">
        <v>56</v>
      </c>
    </row>
    <row r="2" ht="15.75">
      <c r="A2" s="1"/>
    </row>
    <row r="3" ht="15.75">
      <c r="A3" s="26" t="s">
        <v>41</v>
      </c>
    </row>
    <row r="4" spans="2:9" ht="15" customHeight="1">
      <c r="B4" s="36"/>
      <c r="C4" s="36"/>
      <c r="D4" s="36"/>
      <c r="E4" s="36"/>
      <c r="F4" s="36"/>
      <c r="G4" s="36"/>
      <c r="H4" s="36"/>
      <c r="I4" s="36"/>
    </row>
    <row r="5" spans="1:9" ht="15" customHeight="1">
      <c r="A5" s="372" t="s">
        <v>233</v>
      </c>
      <c r="B5" s="372"/>
      <c r="C5" s="372"/>
      <c r="D5" s="372"/>
      <c r="E5" s="372"/>
      <c r="F5" s="372"/>
      <c r="G5" s="372"/>
      <c r="H5" s="372"/>
      <c r="I5" s="36"/>
    </row>
    <row r="6" spans="1:9" ht="15" customHeight="1">
      <c r="A6" s="372"/>
      <c r="B6" s="372"/>
      <c r="C6" s="372"/>
      <c r="D6" s="372"/>
      <c r="E6" s="372"/>
      <c r="F6" s="372"/>
      <c r="G6" s="372"/>
      <c r="H6" s="372"/>
      <c r="I6" s="36"/>
    </row>
    <row r="7" spans="1:9" ht="15" customHeight="1">
      <c r="A7" s="372"/>
      <c r="B7" s="372"/>
      <c r="C7" s="372"/>
      <c r="D7" s="372"/>
      <c r="E7" s="372"/>
      <c r="F7" s="372"/>
      <c r="G7" s="372"/>
      <c r="H7" s="372"/>
      <c r="I7" s="36"/>
    </row>
    <row r="8" spans="1:9" ht="15" customHeight="1">
      <c r="A8" s="372"/>
      <c r="B8" s="372"/>
      <c r="C8" s="372"/>
      <c r="D8" s="372"/>
      <c r="E8" s="372"/>
      <c r="F8" s="372"/>
      <c r="G8" s="372"/>
      <c r="H8" s="372"/>
      <c r="I8" s="36"/>
    </row>
    <row r="9" spans="1:9" ht="15" customHeight="1">
      <c r="A9" s="372"/>
      <c r="B9" s="372"/>
      <c r="C9" s="372"/>
      <c r="D9" s="372"/>
      <c r="E9" s="372"/>
      <c r="F9" s="372"/>
      <c r="G9" s="372"/>
      <c r="H9" s="372"/>
      <c r="I9" s="36"/>
    </row>
    <row r="10" spans="1:9" ht="15" customHeight="1">
      <c r="A10" s="36"/>
      <c r="B10" s="36"/>
      <c r="C10" s="36"/>
      <c r="D10" s="36"/>
      <c r="E10" s="36"/>
      <c r="F10" s="36"/>
      <c r="G10" s="36"/>
      <c r="H10" s="36"/>
      <c r="I10" s="36"/>
    </row>
    <row r="11" ht="15.75">
      <c r="A11" s="1" t="s">
        <v>98</v>
      </c>
    </row>
    <row r="12" spans="1:4" ht="15.75">
      <c r="A12" s="4" t="s">
        <v>43</v>
      </c>
      <c r="B12" s="4" t="s">
        <v>15</v>
      </c>
      <c r="C12" s="4" t="s">
        <v>73</v>
      </c>
      <c r="D12" s="4" t="s">
        <v>67</v>
      </c>
    </row>
    <row r="13" spans="1:4" ht="15.75">
      <c r="A13" s="29" t="s">
        <v>52</v>
      </c>
      <c r="B13" s="5">
        <v>405058</v>
      </c>
      <c r="C13" s="5">
        <v>738887</v>
      </c>
      <c r="D13" s="30">
        <f>B13/C13</f>
        <v>0.5482001984065222</v>
      </c>
    </row>
    <row r="14" spans="1:4" ht="15.75">
      <c r="A14" s="29" t="s">
        <v>50</v>
      </c>
      <c r="B14" s="5">
        <v>84366</v>
      </c>
      <c r="C14" s="5">
        <v>3938895</v>
      </c>
      <c r="D14" s="30">
        <f aca="true" t="shared" si="0" ref="D14:D21">B14/C14</f>
        <v>0.021418697375786864</v>
      </c>
    </row>
    <row r="15" spans="1:4" ht="15.75">
      <c r="A15" s="29" t="s">
        <v>54</v>
      </c>
      <c r="B15" s="5">
        <v>41323</v>
      </c>
      <c r="C15" s="5">
        <v>3789697</v>
      </c>
      <c r="D15" s="30">
        <f t="shared" si="0"/>
        <v>0.010904037974539918</v>
      </c>
    </row>
    <row r="16" spans="1:4" ht="15.75">
      <c r="A16" s="29" t="s">
        <v>88</v>
      </c>
      <c r="B16" s="5">
        <v>25704</v>
      </c>
      <c r="C16" s="5">
        <v>320740</v>
      </c>
      <c r="D16" s="30">
        <f t="shared" si="0"/>
        <v>0.08013967699694456</v>
      </c>
    </row>
    <row r="17" spans="1:4" ht="15.75">
      <c r="A17" s="29" t="s">
        <v>163</v>
      </c>
      <c r="B17" s="5">
        <v>8796</v>
      </c>
      <c r="C17" s="5">
        <v>15463</v>
      </c>
      <c r="D17" s="30">
        <f t="shared" si="0"/>
        <v>0.5688417512772425</v>
      </c>
    </row>
    <row r="18" spans="1:4" ht="15.75">
      <c r="A18" s="29" t="s">
        <v>164</v>
      </c>
      <c r="B18" s="5">
        <v>3858</v>
      </c>
      <c r="C18" s="5">
        <v>7424</v>
      </c>
      <c r="D18" s="30">
        <f t="shared" si="0"/>
        <v>0.5196659482758621</v>
      </c>
    </row>
    <row r="19" spans="1:4" ht="15.75">
      <c r="A19" s="29" t="s">
        <v>53</v>
      </c>
      <c r="B19" s="5">
        <v>3784</v>
      </c>
      <c r="C19" s="5">
        <v>3292707</v>
      </c>
      <c r="D19" s="30">
        <f t="shared" si="0"/>
        <v>0.001149206412839041</v>
      </c>
    </row>
    <row r="20" spans="1:4" ht="15.75">
      <c r="A20" s="29" t="s">
        <v>51</v>
      </c>
      <c r="B20" s="5">
        <v>2930</v>
      </c>
      <c r="C20" s="5">
        <v>45582</v>
      </c>
      <c r="D20" s="30">
        <f t="shared" si="0"/>
        <v>0.06427975955420999</v>
      </c>
    </row>
    <row r="21" spans="1:4" ht="15.75">
      <c r="A21" s="29" t="s">
        <v>232</v>
      </c>
      <c r="B21" s="5">
        <v>114</v>
      </c>
      <c r="C21" s="5">
        <v>2381</v>
      </c>
      <c r="D21" s="30">
        <f t="shared" si="0"/>
        <v>0.04787904241915162</v>
      </c>
    </row>
    <row r="22" spans="1:8" ht="15.75">
      <c r="A22" s="412" t="s">
        <v>28</v>
      </c>
      <c r="B22" s="412"/>
      <c r="C22" s="412"/>
      <c r="D22" s="412"/>
      <c r="E22" s="412"/>
      <c r="F22" s="412"/>
      <c r="G22" s="412"/>
      <c r="H22" s="412"/>
    </row>
    <row r="23" spans="1:8" ht="15.75">
      <c r="A23" s="412"/>
      <c r="B23" s="412"/>
      <c r="C23" s="412"/>
      <c r="D23" s="412"/>
      <c r="E23" s="412"/>
      <c r="F23" s="412"/>
      <c r="G23" s="412"/>
      <c r="H23" s="412"/>
    </row>
    <row r="24" spans="1:8" ht="15.75">
      <c r="A24" s="55"/>
      <c r="B24" s="55"/>
      <c r="C24" s="55"/>
      <c r="D24" s="55"/>
      <c r="E24" s="55"/>
      <c r="F24" s="55"/>
      <c r="G24" s="55"/>
      <c r="H24" s="55"/>
    </row>
    <row r="25" ht="15.75">
      <c r="A25" s="1" t="s">
        <v>89</v>
      </c>
    </row>
    <row r="26" spans="1:8" ht="15.75">
      <c r="A26" s="3"/>
      <c r="B26" s="3"/>
      <c r="C26" s="3"/>
      <c r="D26" s="3"/>
      <c r="E26" s="3"/>
      <c r="F26" s="3"/>
      <c r="G26" s="3"/>
      <c r="H26" s="3"/>
    </row>
    <row r="27" ht="15.75">
      <c r="A27" s="1" t="s">
        <v>92</v>
      </c>
    </row>
    <row r="28" spans="1:4" ht="15.75">
      <c r="A28" s="4" t="s">
        <v>91</v>
      </c>
      <c r="B28" s="4" t="s">
        <v>15</v>
      </c>
      <c r="C28" s="4" t="s">
        <v>73</v>
      </c>
      <c r="D28" s="4" t="s">
        <v>67</v>
      </c>
    </row>
    <row r="29" spans="1:4" ht="15.75">
      <c r="A29" s="29">
        <v>2011</v>
      </c>
      <c r="B29" s="185">
        <v>4006.339</v>
      </c>
      <c r="C29" s="185">
        <v>190978.87</v>
      </c>
      <c r="D29" s="30">
        <v>0.020977917609419305</v>
      </c>
    </row>
    <row r="30" spans="1:4" ht="15.75">
      <c r="A30" s="29">
        <v>2012</v>
      </c>
      <c r="B30" s="185">
        <v>3930.239</v>
      </c>
      <c r="C30" s="185">
        <v>197570.622</v>
      </c>
      <c r="D30" s="30">
        <v>0.019892831030313807</v>
      </c>
    </row>
    <row r="31" spans="1:4" ht="15.75">
      <c r="A31" s="29">
        <v>2013</v>
      </c>
      <c r="B31" s="185">
        <v>3838.432</v>
      </c>
      <c r="C31" s="185">
        <v>206284.748</v>
      </c>
      <c r="D31" s="30">
        <v>0.018607444501907624</v>
      </c>
    </row>
    <row r="32" spans="1:4" ht="15.75">
      <c r="A32" s="29">
        <v>2014</v>
      </c>
      <c r="B32" s="185">
        <v>3993.374</v>
      </c>
      <c r="C32" s="185">
        <v>224110.98</v>
      </c>
      <c r="D32" s="30">
        <v>0.0178187342717434</v>
      </c>
    </row>
    <row r="33" spans="1:4" ht="15.75">
      <c r="A33" s="29">
        <v>2015</v>
      </c>
      <c r="B33" s="185">
        <v>3785.37</v>
      </c>
      <c r="C33" s="185">
        <v>225261</v>
      </c>
      <c r="D33" s="30">
        <f>+B33/C33</f>
        <v>0.01680437359329844</v>
      </c>
    </row>
    <row r="34" spans="1:5" ht="15.75">
      <c r="A34" s="29">
        <v>2016</v>
      </c>
      <c r="B34" s="185">
        <f>3376632/1000</f>
        <v>3376.632</v>
      </c>
      <c r="C34" s="185">
        <f>215267461/1000</f>
        <v>215267.461</v>
      </c>
      <c r="D34" s="30">
        <f>+B34/C34</f>
        <v>0.01568575196787405</v>
      </c>
      <c r="E34" s="217"/>
    </row>
    <row r="35" spans="1:5" ht="15.75">
      <c r="A35" s="29">
        <v>2017</v>
      </c>
      <c r="B35" s="234">
        <v>2937.263</v>
      </c>
      <c r="C35" s="234">
        <v>199788.687</v>
      </c>
      <c r="D35" s="30">
        <f>+B35/C35</f>
        <v>0.014701848458516572</v>
      </c>
      <c r="E35" s="217"/>
    </row>
    <row r="36" spans="1:5" ht="15.75">
      <c r="A36" s="29">
        <v>2018</v>
      </c>
      <c r="B36" s="234">
        <v>2497.98</v>
      </c>
      <c r="C36" s="234">
        <v>201043.57</v>
      </c>
      <c r="D36" s="30">
        <f>+B36/C36</f>
        <v>0.012425067859668428</v>
      </c>
      <c r="E36" s="217"/>
    </row>
    <row r="37" spans="1:5" ht="15.75">
      <c r="A37" s="29">
        <v>2019</v>
      </c>
      <c r="B37" s="310">
        <v>2372.689</v>
      </c>
      <c r="C37" s="234">
        <v>211999.986</v>
      </c>
      <c r="D37" s="30">
        <f>+B37/C37</f>
        <v>0.011191929984372734</v>
      </c>
      <c r="E37" s="217"/>
    </row>
    <row r="38" spans="1:8" ht="15.75">
      <c r="A38" s="412" t="s">
        <v>90</v>
      </c>
      <c r="B38" s="412"/>
      <c r="C38" s="412"/>
      <c r="D38" s="412"/>
      <c r="E38" s="412"/>
      <c r="F38" s="412"/>
      <c r="G38" s="412"/>
      <c r="H38" s="412"/>
    </row>
    <row r="39" spans="1:8" ht="15.75">
      <c r="A39" s="195"/>
      <c r="B39" s="195"/>
      <c r="C39" s="195"/>
      <c r="D39" s="195"/>
      <c r="E39" s="195"/>
      <c r="F39" s="195"/>
      <c r="G39" s="195"/>
      <c r="H39" s="195"/>
    </row>
    <row r="40" spans="1:8" ht="15.75">
      <c r="A40" s="1" t="s">
        <v>246</v>
      </c>
      <c r="B40" s="1"/>
      <c r="C40" s="1"/>
      <c r="D40" s="1"/>
      <c r="E40" s="1"/>
      <c r="F40" s="196"/>
      <c r="G40" s="196"/>
      <c r="H40" s="196"/>
    </row>
    <row r="41" spans="1:8" ht="15.75" customHeight="1">
      <c r="A41" s="197" t="s">
        <v>15</v>
      </c>
      <c r="B41" s="413" t="s">
        <v>247</v>
      </c>
      <c r="C41" s="414"/>
      <c r="D41" s="414"/>
      <c r="E41" s="414"/>
      <c r="F41" s="415"/>
      <c r="G41" s="195"/>
      <c r="H41" s="195"/>
    </row>
    <row r="42" spans="1:8" ht="15.75">
      <c r="A42" s="199"/>
      <c r="B42" s="198">
        <v>2007</v>
      </c>
      <c r="C42" s="198">
        <v>2010</v>
      </c>
      <c r="D42" s="198">
        <v>2013</v>
      </c>
      <c r="E42" s="200">
        <v>2015</v>
      </c>
      <c r="F42" s="200">
        <v>2017</v>
      </c>
      <c r="G42" s="195"/>
      <c r="H42" s="195"/>
    </row>
    <row r="43" spans="1:8" ht="15.75">
      <c r="A43" s="201" t="s">
        <v>82</v>
      </c>
      <c r="B43" s="202">
        <v>396767</v>
      </c>
      <c r="C43" s="202">
        <v>435236</v>
      </c>
      <c r="D43" s="202">
        <v>292804</v>
      </c>
      <c r="E43" s="202">
        <v>249989</v>
      </c>
      <c r="F43" s="202">
        <v>310916</v>
      </c>
      <c r="G43" s="195"/>
      <c r="H43" s="195"/>
    </row>
    <row r="44" spans="1:8" ht="15.75">
      <c r="A44" s="203" t="s">
        <v>14</v>
      </c>
      <c r="B44" s="204">
        <v>607940</v>
      </c>
      <c r="C44" s="204">
        <v>667052</v>
      </c>
      <c r="D44" s="204">
        <v>461645</v>
      </c>
      <c r="E44" s="204">
        <v>412538</v>
      </c>
      <c r="F44" s="204">
        <v>447141</v>
      </c>
      <c r="G44" s="195"/>
      <c r="H44" s="195"/>
    </row>
    <row r="45" spans="1:8" ht="31.5">
      <c r="A45" s="203" t="s">
        <v>248</v>
      </c>
      <c r="B45" s="205">
        <f>+B43/B44</f>
        <v>0.6526417080632957</v>
      </c>
      <c r="C45" s="205">
        <f>+C43/C44</f>
        <v>0.6524768683700821</v>
      </c>
      <c r="D45" s="205">
        <f>+D43/D44</f>
        <v>0.6342622577954922</v>
      </c>
      <c r="E45" s="205">
        <f>+E43/E44</f>
        <v>0.6059781159553786</v>
      </c>
      <c r="F45" s="205">
        <f>+F43/F44</f>
        <v>0.6953421851272865</v>
      </c>
      <c r="G45" s="195"/>
      <c r="H45" s="195"/>
    </row>
    <row r="46" spans="1:8" ht="15.75">
      <c r="A46" s="412" t="s">
        <v>266</v>
      </c>
      <c r="B46" s="412"/>
      <c r="C46" s="412"/>
      <c r="D46" s="412"/>
      <c r="E46" s="412"/>
      <c r="F46" s="412"/>
      <c r="G46" s="412"/>
      <c r="H46" s="412"/>
    </row>
    <row r="47" spans="1:8" ht="15" customHeight="1">
      <c r="A47" s="412" t="s">
        <v>90</v>
      </c>
      <c r="B47" s="412"/>
      <c r="C47" s="412"/>
      <c r="D47" s="412"/>
      <c r="E47" s="412"/>
      <c r="F47" s="412"/>
      <c r="G47" s="412"/>
      <c r="H47" s="412"/>
    </row>
    <row r="48" spans="1:8" ht="15.75">
      <c r="A48" s="195"/>
      <c r="B48" s="195"/>
      <c r="C48" s="195"/>
      <c r="D48" s="195"/>
      <c r="E48" s="195"/>
      <c r="F48" s="195"/>
      <c r="G48" s="195"/>
      <c r="H48" s="195"/>
    </row>
    <row r="49" spans="1:7" ht="15" customHeight="1">
      <c r="A49" s="1" t="s">
        <v>57</v>
      </c>
      <c r="G49" s="113"/>
    </row>
    <row r="50" spans="1:7" ht="15.75">
      <c r="A50" s="1"/>
      <c r="G50" s="113"/>
    </row>
    <row r="51" spans="1:7" ht="15.75">
      <c r="A51" s="1" t="s">
        <v>352</v>
      </c>
      <c r="G51" s="113"/>
    </row>
    <row r="52" spans="1:7" ht="15.75">
      <c r="A52" s="27" t="s">
        <v>45</v>
      </c>
      <c r="B52" s="176" t="s">
        <v>58</v>
      </c>
      <c r="G52" s="113"/>
    </row>
    <row r="53" spans="1:7" ht="15.75">
      <c r="A53" s="177" t="s">
        <v>165</v>
      </c>
      <c r="B53" s="31">
        <v>44109.43</v>
      </c>
      <c r="G53" s="113"/>
    </row>
    <row r="54" spans="1:2" ht="15.75">
      <c r="A54" s="177" t="s">
        <v>166</v>
      </c>
      <c r="B54" s="31">
        <v>18199.26</v>
      </c>
    </row>
    <row r="55" spans="1:2" ht="15.75">
      <c r="A55" s="177" t="s">
        <v>167</v>
      </c>
      <c r="B55" s="31">
        <v>13509.83</v>
      </c>
    </row>
    <row r="56" spans="1:2" ht="15.75">
      <c r="A56" s="182" t="s">
        <v>2</v>
      </c>
      <c r="B56" s="183">
        <v>75818.52</v>
      </c>
    </row>
    <row r="57" spans="1:8" ht="15" customHeight="1">
      <c r="A57" s="412" t="s">
        <v>28</v>
      </c>
      <c r="B57" s="412"/>
      <c r="C57" s="412"/>
      <c r="D57" s="412"/>
      <c r="E57" s="412"/>
      <c r="F57" s="412"/>
      <c r="G57" s="412"/>
      <c r="H57" s="412"/>
    </row>
    <row r="58" spans="1:8" ht="15.75">
      <c r="A58" s="412"/>
      <c r="B58" s="412"/>
      <c r="C58" s="412"/>
      <c r="D58" s="412"/>
      <c r="E58" s="412"/>
      <c r="F58" s="412"/>
      <c r="G58" s="412"/>
      <c r="H58" s="412"/>
    </row>
    <row r="59" spans="1:8" ht="15.75">
      <c r="A59" s="55"/>
      <c r="B59" s="55"/>
      <c r="C59" s="55"/>
      <c r="D59" s="55"/>
      <c r="E59" s="55"/>
      <c r="F59" s="55"/>
      <c r="G59" s="55"/>
      <c r="H59" s="55"/>
    </row>
    <row r="60" ht="15.75">
      <c r="A60" s="1" t="s">
        <v>353</v>
      </c>
    </row>
    <row r="61" spans="1:9" ht="47.25">
      <c r="A61" s="27" t="s">
        <v>45</v>
      </c>
      <c r="B61" s="27" t="s">
        <v>249</v>
      </c>
      <c r="C61" s="27" t="s">
        <v>250</v>
      </c>
      <c r="D61" s="27" t="s">
        <v>60</v>
      </c>
      <c r="E61" s="27" t="s">
        <v>251</v>
      </c>
      <c r="F61" s="27" t="s">
        <v>252</v>
      </c>
      <c r="G61" s="27" t="s">
        <v>253</v>
      </c>
      <c r="H61" s="27" t="s">
        <v>61</v>
      </c>
      <c r="I61" s="54"/>
    </row>
    <row r="62" spans="1:8" ht="15.75">
      <c r="A62" s="29" t="s">
        <v>165</v>
      </c>
      <c r="B62" s="178">
        <v>11691.620034939</v>
      </c>
      <c r="C62" s="178">
        <v>7778.400005686</v>
      </c>
      <c r="D62" s="178">
        <v>389.12000157644</v>
      </c>
      <c r="E62" s="178">
        <v>93.20000012219</v>
      </c>
      <c r="F62" s="178">
        <v>400.00000070777</v>
      </c>
      <c r="G62" s="178">
        <v>23271.539995388</v>
      </c>
      <c r="H62" s="178">
        <v>485.55000243530003</v>
      </c>
    </row>
    <row r="63" spans="1:8" ht="15.75">
      <c r="A63" s="29" t="s">
        <v>166</v>
      </c>
      <c r="B63" s="178">
        <v>1100.4100024923</v>
      </c>
      <c r="C63" s="178">
        <v>6793.480003109499</v>
      </c>
      <c r="D63" s="178">
        <v>287.1000028031</v>
      </c>
      <c r="E63" s="178">
        <v>127.74999994789101</v>
      </c>
      <c r="F63" s="178">
        <v>434.19999980927</v>
      </c>
      <c r="G63" s="178">
        <v>9288.040028151</v>
      </c>
      <c r="H63" s="178">
        <v>168.2800000290439</v>
      </c>
    </row>
    <row r="64" spans="1:8" ht="15.75">
      <c r="A64" s="29" t="s">
        <v>167</v>
      </c>
      <c r="B64" s="178">
        <v>6798.28001132</v>
      </c>
      <c r="C64" s="178">
        <v>3591.8000038954</v>
      </c>
      <c r="D64" s="178">
        <v>111.20000153788</v>
      </c>
      <c r="E64" s="178">
        <v>52.100000232519996</v>
      </c>
      <c r="F64" s="178">
        <v>63.70000001043</v>
      </c>
      <c r="G64" s="178">
        <v>2448.9000001388</v>
      </c>
      <c r="H64" s="178">
        <v>443.8500017826</v>
      </c>
    </row>
    <row r="65" spans="1:8" ht="15.75">
      <c r="A65" s="182" t="s">
        <v>2</v>
      </c>
      <c r="B65" s="184">
        <v>19590.310048751297</v>
      </c>
      <c r="C65" s="184">
        <v>18163.6800126909</v>
      </c>
      <c r="D65" s="184">
        <v>787.42000591742</v>
      </c>
      <c r="E65" s="184">
        <v>273.050000302601</v>
      </c>
      <c r="F65" s="184">
        <v>897.9000005274701</v>
      </c>
      <c r="G65" s="184">
        <v>35008.480023677796</v>
      </c>
      <c r="H65" s="184">
        <v>1097.6800042469438</v>
      </c>
    </row>
    <row r="66" spans="1:8" ht="15" customHeight="1">
      <c r="A66" s="410" t="s">
        <v>28</v>
      </c>
      <c r="B66" s="410"/>
      <c r="C66" s="410"/>
      <c r="D66" s="410"/>
      <c r="E66" s="410"/>
      <c r="F66" s="410"/>
      <c r="G66" s="410"/>
      <c r="H66" s="410"/>
    </row>
    <row r="67" spans="1:8" ht="15.75">
      <c r="A67" s="411"/>
      <c r="B67" s="411"/>
      <c r="C67" s="411"/>
      <c r="D67" s="411"/>
      <c r="E67" s="411"/>
      <c r="F67" s="411"/>
      <c r="G67" s="411"/>
      <c r="H67" s="411"/>
    </row>
    <row r="69" ht="15.75">
      <c r="A69" s="1" t="s">
        <v>354</v>
      </c>
    </row>
    <row r="70" spans="1:16" ht="15.75">
      <c r="A70" s="286" t="s">
        <v>45</v>
      </c>
      <c r="B70" s="182" t="s">
        <v>355</v>
      </c>
      <c r="C70" s="182" t="s">
        <v>356</v>
      </c>
      <c r="D70" s="182" t="s">
        <v>357</v>
      </c>
      <c r="E70" s="182" t="s">
        <v>358</v>
      </c>
      <c r="F70" s="182" t="s">
        <v>359</v>
      </c>
      <c r="G70" s="182" t="s">
        <v>360</v>
      </c>
      <c r="H70" s="182" t="s">
        <v>361</v>
      </c>
      <c r="J70" s="287"/>
      <c r="K70" s="287"/>
      <c r="L70" s="287"/>
      <c r="M70" s="287"/>
      <c r="N70" s="287"/>
      <c r="O70" s="287"/>
      <c r="P70" s="287"/>
    </row>
    <row r="71" spans="1:16" ht="15.75">
      <c r="A71" s="29" t="s">
        <v>167</v>
      </c>
      <c r="B71" s="288">
        <v>0.65</v>
      </c>
      <c r="C71" s="288">
        <v>2763.55</v>
      </c>
      <c r="D71" s="288">
        <v>751.7699999999995</v>
      </c>
      <c r="E71" s="288">
        <v>409.47000000000037</v>
      </c>
      <c r="F71" s="288">
        <v>0.8</v>
      </c>
      <c r="G71" s="288">
        <v>47.27000000000001</v>
      </c>
      <c r="H71" s="288">
        <v>3973.51</v>
      </c>
      <c r="J71" s="287"/>
      <c r="K71" s="287"/>
      <c r="L71" s="287"/>
      <c r="M71" s="287"/>
      <c r="N71" s="287"/>
      <c r="O71" s="287"/>
      <c r="P71" s="287"/>
    </row>
    <row r="72" spans="1:16" ht="15.75">
      <c r="A72" s="29" t="s">
        <v>166</v>
      </c>
      <c r="B72" s="288"/>
      <c r="C72" s="288">
        <v>6467.919999999994</v>
      </c>
      <c r="D72" s="288">
        <v>16.65999999999999</v>
      </c>
      <c r="E72" s="288">
        <v>27.609999999999992</v>
      </c>
      <c r="F72" s="288">
        <v>20.45</v>
      </c>
      <c r="G72" s="288">
        <v>11.399999999999997</v>
      </c>
      <c r="H72" s="288">
        <v>6544.039999999993</v>
      </c>
      <c r="J72" s="287"/>
      <c r="K72" s="287"/>
      <c r="L72" s="287"/>
      <c r="M72" s="287"/>
      <c r="N72" s="287"/>
      <c r="O72" s="287"/>
      <c r="P72" s="287"/>
    </row>
    <row r="73" spans="1:16" ht="15.75">
      <c r="A73" s="29" t="s">
        <v>165</v>
      </c>
      <c r="B73" s="288">
        <v>0.96</v>
      </c>
      <c r="C73" s="288">
        <v>16141.260000000037</v>
      </c>
      <c r="D73" s="288">
        <v>255.62000000000003</v>
      </c>
      <c r="E73" s="288">
        <v>218.94</v>
      </c>
      <c r="F73" s="288">
        <v>32.24999999999999</v>
      </c>
      <c r="G73" s="288">
        <v>11.170000000000002</v>
      </c>
      <c r="H73" s="288">
        <v>16660.200000000033</v>
      </c>
      <c r="J73" s="287"/>
      <c r="K73" s="287"/>
      <c r="L73" s="287"/>
      <c r="M73" s="287"/>
      <c r="N73" s="287"/>
      <c r="O73" s="287"/>
      <c r="P73" s="287"/>
    </row>
    <row r="74" spans="1:16" s="1" customFormat="1" ht="15.75">
      <c r="A74" s="182" t="s">
        <v>2</v>
      </c>
      <c r="B74" s="289">
        <v>1.6099999999999999</v>
      </c>
      <c r="C74" s="289">
        <v>25372.730000000032</v>
      </c>
      <c r="D74" s="289">
        <v>1024.0499999999995</v>
      </c>
      <c r="E74" s="289">
        <v>656.0200000000004</v>
      </c>
      <c r="F74" s="289">
        <v>53.49999999999999</v>
      </c>
      <c r="G74" s="289">
        <v>69.84</v>
      </c>
      <c r="H74" s="289">
        <v>27177.750000000025</v>
      </c>
      <c r="J74" s="290"/>
      <c r="K74" s="290"/>
      <c r="L74" s="290"/>
      <c r="M74" s="290"/>
      <c r="N74" s="290"/>
      <c r="O74" s="290"/>
      <c r="P74" s="290"/>
    </row>
    <row r="75" spans="1:6" ht="33.75" customHeight="1">
      <c r="A75" s="410" t="s">
        <v>362</v>
      </c>
      <c r="B75" s="410"/>
      <c r="C75" s="410"/>
      <c r="D75" s="410"/>
      <c r="E75" s="410"/>
      <c r="F75" s="410"/>
    </row>
  </sheetData>
  <sheetProtection/>
  <mergeCells count="9">
    <mergeCell ref="A75:F75"/>
    <mergeCell ref="A66:H67"/>
    <mergeCell ref="A57:H58"/>
    <mergeCell ref="A47:H47"/>
    <mergeCell ref="A46:H46"/>
    <mergeCell ref="A5:H9"/>
    <mergeCell ref="A22:H23"/>
    <mergeCell ref="A38:H38"/>
    <mergeCell ref="B41:F41"/>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Coquimbo, Información Censo 2007 y Anual</oddHeader>
  </headerFooter>
  <rowBreaks count="1" manualBreakCount="1">
    <brk id="48" max="7" man="1"/>
  </rowBreaks>
</worksheet>
</file>

<file path=xl/worksheets/sheet8.xml><?xml version="1.0" encoding="utf-8"?>
<worksheet xmlns="http://schemas.openxmlformats.org/spreadsheetml/2006/main" xmlns:r="http://schemas.openxmlformats.org/officeDocument/2006/relationships">
  <dimension ref="A1:AB91"/>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24" hidden="1" customWidth="1"/>
    <col min="2" max="2" width="12.00390625" style="124" customWidth="1"/>
    <col min="3" max="3" width="23.00390625" style="124" customWidth="1"/>
    <col min="4" max="6" width="11.28125" style="124" customWidth="1"/>
    <col min="7" max="7" width="13.421875" style="124" bestFit="1" customWidth="1"/>
    <col min="8" max="8" width="13.8515625" style="124" bestFit="1" customWidth="1"/>
    <col min="9" max="9" width="11.57421875" style="125" customWidth="1"/>
    <col min="10" max="10" width="11.00390625" style="125" customWidth="1"/>
    <col min="11" max="11" width="10.421875" style="124" customWidth="1"/>
    <col min="12" max="13" width="10.421875" style="125" customWidth="1"/>
    <col min="14" max="14" width="10.421875" style="124" customWidth="1"/>
    <col min="15" max="15" width="11.8515625" style="124" customWidth="1"/>
    <col min="16" max="16" width="11.57421875" style="124" bestFit="1" customWidth="1"/>
    <col min="17" max="19" width="11.421875" style="124" customWidth="1"/>
    <col min="20" max="22" width="12.8515625" style="124" bestFit="1" customWidth="1"/>
    <col min="23" max="23" width="11.57421875" style="124" bestFit="1" customWidth="1"/>
    <col min="24" max="26" width="12.8515625" style="124" bestFit="1" customWidth="1"/>
    <col min="27" max="27" width="11.57421875" style="124" bestFit="1" customWidth="1"/>
    <col min="28" max="16384" width="11.421875" style="124" customWidth="1"/>
  </cols>
  <sheetData>
    <row r="1" ht="15">
      <c r="B1" s="123" t="s">
        <v>99</v>
      </c>
    </row>
    <row r="3" spans="2:15" ht="15">
      <c r="B3" s="438" t="s">
        <v>200</v>
      </c>
      <c r="C3" s="438"/>
      <c r="D3" s="438"/>
      <c r="E3" s="438"/>
      <c r="F3" s="438"/>
      <c r="G3" s="438"/>
      <c r="H3" s="438"/>
      <c r="I3" s="438"/>
      <c r="J3" s="438"/>
      <c r="K3" s="438"/>
      <c r="L3" s="438"/>
      <c r="M3" s="438"/>
      <c r="N3" s="438"/>
      <c r="O3" s="438"/>
    </row>
    <row r="4" spans="2:15" ht="15">
      <c r="B4" s="438"/>
      <c r="C4" s="438"/>
      <c r="D4" s="438"/>
      <c r="E4" s="438"/>
      <c r="F4" s="438"/>
      <c r="G4" s="438"/>
      <c r="H4" s="438"/>
      <c r="I4" s="438"/>
      <c r="J4" s="438"/>
      <c r="K4" s="438"/>
      <c r="L4" s="438"/>
      <c r="M4" s="438"/>
      <c r="N4" s="438"/>
      <c r="O4" s="438"/>
    </row>
    <row r="5" spans="2:15" ht="15.75" customHeight="1">
      <c r="B5" s="126"/>
      <c r="C5" s="126"/>
      <c r="D5" s="126"/>
      <c r="E5" s="126"/>
      <c r="F5" s="126"/>
      <c r="G5" s="126"/>
      <c r="H5" s="126"/>
      <c r="I5" s="126"/>
      <c r="J5" s="126"/>
      <c r="K5" s="126"/>
      <c r="L5" s="126"/>
      <c r="M5" s="126"/>
      <c r="N5" s="126"/>
      <c r="O5" s="126"/>
    </row>
    <row r="6" spans="2:15" ht="15.75" customHeight="1">
      <c r="B6" s="127" t="s">
        <v>201</v>
      </c>
      <c r="C6" s="126"/>
      <c r="D6" s="126"/>
      <c r="E6" s="126"/>
      <c r="F6" s="126"/>
      <c r="G6" s="126"/>
      <c r="H6" s="126"/>
      <c r="I6" s="126"/>
      <c r="J6" s="126"/>
      <c r="K6" s="126"/>
      <c r="L6" s="126"/>
      <c r="M6" s="126"/>
      <c r="N6" s="126"/>
      <c r="O6" s="126"/>
    </row>
    <row r="7" spans="2:15" ht="15.75" customHeight="1">
      <c r="B7" s="439" t="s">
        <v>15</v>
      </c>
      <c r="C7" s="439" t="s">
        <v>202</v>
      </c>
      <c r="D7" s="439">
        <v>2019</v>
      </c>
      <c r="E7" s="440" t="s">
        <v>414</v>
      </c>
      <c r="F7" s="441"/>
      <c r="G7" s="128" t="s">
        <v>203</v>
      </c>
      <c r="H7" s="128" t="s">
        <v>204</v>
      </c>
      <c r="I7" s="126"/>
      <c r="J7" s="126"/>
      <c r="K7" s="126"/>
      <c r="L7" s="126"/>
      <c r="M7" s="126"/>
      <c r="N7" s="126"/>
      <c r="O7" s="126"/>
    </row>
    <row r="8" spans="2:15" ht="15.75" customHeight="1">
      <c r="B8" s="439"/>
      <c r="C8" s="439"/>
      <c r="D8" s="439"/>
      <c r="E8" s="129">
        <v>2019</v>
      </c>
      <c r="F8" s="130">
        <v>2020</v>
      </c>
      <c r="G8" s="131">
        <v>2020</v>
      </c>
      <c r="H8" s="131">
        <v>2020</v>
      </c>
      <c r="I8" s="126"/>
      <c r="J8" s="126"/>
      <c r="K8" s="126"/>
      <c r="L8" s="126"/>
      <c r="M8" s="126"/>
      <c r="N8" s="126"/>
      <c r="O8" s="126"/>
    </row>
    <row r="9" spans="2:15" ht="15.75" customHeight="1">
      <c r="B9" s="442" t="s">
        <v>82</v>
      </c>
      <c r="C9" s="132" t="s">
        <v>415</v>
      </c>
      <c r="D9" s="133">
        <v>502013.6525999999</v>
      </c>
      <c r="E9" s="133">
        <v>296945.5960699995</v>
      </c>
      <c r="F9" s="133">
        <v>199376.45787000013</v>
      </c>
      <c r="G9" s="134">
        <v>0.05798663263457464</v>
      </c>
      <c r="H9" s="135">
        <v>0.9237453428854986</v>
      </c>
      <c r="I9" s="126"/>
      <c r="J9" s="126"/>
      <c r="K9" s="126"/>
      <c r="L9" s="126"/>
      <c r="M9" s="126"/>
      <c r="N9" s="126"/>
      <c r="O9" s="126"/>
    </row>
    <row r="10" spans="2:15" ht="15.75" customHeight="1">
      <c r="B10" s="442"/>
      <c r="C10" s="132" t="s">
        <v>416</v>
      </c>
      <c r="D10" s="133">
        <v>19249.53969</v>
      </c>
      <c r="E10" s="133">
        <v>9962.5713</v>
      </c>
      <c r="F10" s="133">
        <v>9347.25409</v>
      </c>
      <c r="G10" s="134">
        <v>0.015487222651846173</v>
      </c>
      <c r="H10" s="135">
        <v>0.04330743221466443</v>
      </c>
      <c r="I10" s="126"/>
      <c r="J10" s="126"/>
      <c r="K10" s="126"/>
      <c r="L10" s="126"/>
      <c r="M10" s="126"/>
      <c r="N10" s="126"/>
      <c r="O10" s="126"/>
    </row>
    <row r="11" spans="2:15" ht="15.75" customHeight="1">
      <c r="B11" s="442"/>
      <c r="C11" s="132" t="s">
        <v>417</v>
      </c>
      <c r="D11" s="133">
        <v>10352.450100000002</v>
      </c>
      <c r="E11" s="133">
        <v>5006.534030000001</v>
      </c>
      <c r="F11" s="133">
        <v>4305.984339999998</v>
      </c>
      <c r="G11" s="134">
        <v>0.005034531179896365</v>
      </c>
      <c r="H11" s="135">
        <v>0.019950364366521298</v>
      </c>
      <c r="I11" s="126"/>
      <c r="J11" s="126"/>
      <c r="K11" s="126"/>
      <c r="L11" s="126"/>
      <c r="M11" s="126"/>
      <c r="N11" s="126"/>
      <c r="O11" s="126"/>
    </row>
    <row r="12" spans="2:15" ht="15.75" customHeight="1">
      <c r="B12" s="442"/>
      <c r="C12" s="132" t="s">
        <v>418</v>
      </c>
      <c r="D12" s="133">
        <v>1834.8361499999999</v>
      </c>
      <c r="E12" s="133">
        <v>1769.8673999999999</v>
      </c>
      <c r="F12" s="133">
        <v>2560.3158000000003</v>
      </c>
      <c r="G12" s="134">
        <v>0.011217958975795564</v>
      </c>
      <c r="H12" s="135">
        <v>0.011862382458957457</v>
      </c>
      <c r="I12" s="126"/>
      <c r="J12" s="126"/>
      <c r="K12" s="126"/>
      <c r="L12" s="126"/>
      <c r="M12" s="126"/>
      <c r="N12" s="126"/>
      <c r="O12" s="126"/>
    </row>
    <row r="13" spans="2:15" ht="15.75" customHeight="1">
      <c r="B13" s="442"/>
      <c r="C13" s="132" t="s">
        <v>419</v>
      </c>
      <c r="D13" s="133">
        <v>2775.2195400000005</v>
      </c>
      <c r="E13" s="133">
        <v>304.81536</v>
      </c>
      <c r="F13" s="133">
        <v>91.50815</v>
      </c>
      <c r="G13" s="134">
        <v>0.01484923091420727</v>
      </c>
      <c r="H13" s="135">
        <v>0.0004239729620118142</v>
      </c>
      <c r="I13" s="126"/>
      <c r="J13" s="126"/>
      <c r="K13" s="126"/>
      <c r="L13" s="126"/>
      <c r="M13" s="126"/>
      <c r="N13" s="126"/>
      <c r="O13" s="126"/>
    </row>
    <row r="14" spans="2:15" ht="15.75" customHeight="1">
      <c r="B14" s="442"/>
      <c r="C14" s="132" t="s">
        <v>420</v>
      </c>
      <c r="D14" s="133">
        <v>70.12549</v>
      </c>
      <c r="E14" s="133">
        <v>70.12549</v>
      </c>
      <c r="F14" s="133">
        <v>74.57578</v>
      </c>
      <c r="G14" s="134">
        <v>0.009136051029376372</v>
      </c>
      <c r="H14" s="135">
        <v>0.00034552238615840675</v>
      </c>
      <c r="I14" s="126"/>
      <c r="J14" s="126"/>
      <c r="K14" s="126"/>
      <c r="L14" s="126"/>
      <c r="M14" s="126"/>
      <c r="N14" s="126"/>
      <c r="O14" s="126"/>
    </row>
    <row r="15" spans="2:15" ht="15.75" customHeight="1">
      <c r="B15" s="442"/>
      <c r="C15" s="132" t="s">
        <v>6</v>
      </c>
      <c r="D15" s="133">
        <v>7341.95185000007</v>
      </c>
      <c r="E15" s="133">
        <v>4866.082230000233</v>
      </c>
      <c r="F15" s="133">
        <v>78.77599999992526</v>
      </c>
      <c r="G15" s="134"/>
      <c r="H15" s="135">
        <v>0.0003649827261878968</v>
      </c>
      <c r="I15" s="126"/>
      <c r="J15" s="126"/>
      <c r="K15" s="126"/>
      <c r="L15" s="126"/>
      <c r="M15" s="126"/>
      <c r="N15" s="126"/>
      <c r="O15" s="126"/>
    </row>
    <row r="16" spans="2:15" ht="15.75" customHeight="1">
      <c r="B16" s="443"/>
      <c r="C16" s="128" t="s">
        <v>17</v>
      </c>
      <c r="D16" s="136">
        <v>543637.77542</v>
      </c>
      <c r="E16" s="136">
        <v>318925.59187999973</v>
      </c>
      <c r="F16" s="136">
        <v>215834.8720300001</v>
      </c>
      <c r="G16" s="137"/>
      <c r="H16" s="137">
        <v>0.9999999999999998</v>
      </c>
      <c r="I16" s="126"/>
      <c r="J16" s="126"/>
      <c r="K16" s="126"/>
      <c r="L16" s="126"/>
      <c r="M16" s="126"/>
      <c r="N16" s="126"/>
      <c r="O16" s="126"/>
    </row>
    <row r="17" spans="2:15" ht="15.75" customHeight="1">
      <c r="B17" s="138" t="s">
        <v>205</v>
      </c>
      <c r="C17" s="139"/>
      <c r="D17" s="140"/>
      <c r="E17" s="140"/>
      <c r="F17" s="140"/>
      <c r="G17" s="141"/>
      <c r="H17" s="141"/>
      <c r="I17" s="126"/>
      <c r="J17" s="126"/>
      <c r="K17" s="126"/>
      <c r="L17" s="126"/>
      <c r="M17" s="126"/>
      <c r="N17" s="126"/>
      <c r="O17" s="126"/>
    </row>
    <row r="18" spans="2:15" ht="15.75" customHeight="1">
      <c r="B18" s="142" t="s">
        <v>206</v>
      </c>
      <c r="C18" s="139"/>
      <c r="D18" s="140"/>
      <c r="E18" s="140"/>
      <c r="F18" s="140"/>
      <c r="G18" s="141"/>
      <c r="H18" s="141"/>
      <c r="I18" s="126"/>
      <c r="J18" s="126"/>
      <c r="K18" s="126"/>
      <c r="L18" s="126"/>
      <c r="M18" s="126"/>
      <c r="N18" s="126"/>
      <c r="O18" s="126"/>
    </row>
    <row r="19" spans="2:15" ht="15.75" customHeight="1">
      <c r="B19" s="126"/>
      <c r="C19" s="126"/>
      <c r="D19" s="126"/>
      <c r="E19" s="126"/>
      <c r="F19" s="126"/>
      <c r="G19" s="126"/>
      <c r="H19" s="126"/>
      <c r="I19" s="126"/>
      <c r="J19" s="126"/>
      <c r="K19" s="126"/>
      <c r="L19" s="126"/>
      <c r="M19" s="126"/>
      <c r="N19" s="126"/>
      <c r="O19" s="126"/>
    </row>
    <row r="20" spans="2:15" ht="15.75" customHeight="1">
      <c r="B20" s="127" t="s">
        <v>207</v>
      </c>
      <c r="C20" s="126"/>
      <c r="D20" s="126"/>
      <c r="E20" s="126"/>
      <c r="F20" s="126"/>
      <c r="G20" s="143"/>
      <c r="H20" s="143"/>
      <c r="I20" s="143"/>
      <c r="J20" s="143"/>
      <c r="K20" s="143"/>
      <c r="L20" s="143"/>
      <c r="M20" s="143"/>
      <c r="N20" s="143"/>
      <c r="O20" s="143"/>
    </row>
    <row r="21" spans="2:15" ht="30.75" customHeight="1">
      <c r="B21" s="428" t="s">
        <v>208</v>
      </c>
      <c r="C21" s="429"/>
      <c r="D21" s="429"/>
      <c r="E21" s="430"/>
      <c r="F21" s="437" t="s">
        <v>209</v>
      </c>
      <c r="G21" s="437" t="s">
        <v>210</v>
      </c>
      <c r="H21" s="423" t="s">
        <v>211</v>
      </c>
      <c r="I21" s="424"/>
      <c r="J21" s="425"/>
      <c r="K21" s="423" t="s">
        <v>212</v>
      </c>
      <c r="L21" s="424"/>
      <c r="M21" s="424"/>
      <c r="N21" s="424"/>
      <c r="O21" s="425"/>
    </row>
    <row r="22" spans="2:15" ht="15.75" customHeight="1">
      <c r="B22" s="431"/>
      <c r="C22" s="432"/>
      <c r="D22" s="432"/>
      <c r="E22" s="433"/>
      <c r="F22" s="437"/>
      <c r="G22" s="437"/>
      <c r="H22" s="426" t="s">
        <v>414</v>
      </c>
      <c r="I22" s="427"/>
      <c r="J22" s="144" t="s">
        <v>18</v>
      </c>
      <c r="K22" s="426" t="s">
        <v>414</v>
      </c>
      <c r="L22" s="427"/>
      <c r="M22" s="144" t="s">
        <v>18</v>
      </c>
      <c r="N22" s="145" t="s">
        <v>213</v>
      </c>
      <c r="O22" s="144" t="s">
        <v>203</v>
      </c>
    </row>
    <row r="23" spans="2:15" ht="15" customHeight="1">
      <c r="B23" s="434"/>
      <c r="C23" s="435"/>
      <c r="D23" s="435"/>
      <c r="E23" s="436"/>
      <c r="F23" s="437"/>
      <c r="G23" s="437"/>
      <c r="H23" s="129">
        <v>2019</v>
      </c>
      <c r="I23" s="130">
        <v>2020</v>
      </c>
      <c r="J23" s="146" t="s">
        <v>421</v>
      </c>
      <c r="K23" s="129">
        <v>2019</v>
      </c>
      <c r="L23" s="130">
        <v>2020</v>
      </c>
      <c r="M23" s="146" t="s">
        <v>421</v>
      </c>
      <c r="N23" s="147">
        <v>2020</v>
      </c>
      <c r="O23" s="148">
        <v>2020</v>
      </c>
    </row>
    <row r="24" spans="1:27" s="149" customFormat="1" ht="15">
      <c r="A24" s="149">
        <v>1</v>
      </c>
      <c r="B24" s="417" t="s">
        <v>424</v>
      </c>
      <c r="C24" s="418"/>
      <c r="D24" s="418"/>
      <c r="E24" s="419"/>
      <c r="F24" s="150">
        <v>8061099</v>
      </c>
      <c r="G24" s="132" t="s">
        <v>422</v>
      </c>
      <c r="H24" s="151">
        <v>30633.41041</v>
      </c>
      <c r="I24" s="151">
        <v>36405.816060000005</v>
      </c>
      <c r="J24" s="152">
        <v>0.18843496603028093</v>
      </c>
      <c r="K24" s="151">
        <v>65846.39053999998</v>
      </c>
      <c r="L24" s="151">
        <v>63171.17856</v>
      </c>
      <c r="M24" s="152">
        <v>-0.040628073278744965</v>
      </c>
      <c r="N24" s="153">
        <v>0.292682910624468</v>
      </c>
      <c r="O24" s="154">
        <v>0.2022860837217296</v>
      </c>
      <c r="P24" s="124"/>
      <c r="Q24" s="124"/>
      <c r="R24" s="124"/>
      <c r="S24" s="124"/>
      <c r="T24" s="124"/>
      <c r="U24" s="124"/>
      <c r="V24" s="124"/>
      <c r="W24" s="124"/>
      <c r="X24" s="124"/>
      <c r="Y24" s="124"/>
      <c r="Z24" s="124"/>
      <c r="AA24" s="124"/>
    </row>
    <row r="25" spans="2:27" s="149" customFormat="1" ht="15">
      <c r="B25" s="417" t="s">
        <v>425</v>
      </c>
      <c r="C25" s="418"/>
      <c r="D25" s="418"/>
      <c r="E25" s="419"/>
      <c r="F25" s="150">
        <v>8061039</v>
      </c>
      <c r="G25" s="132" t="s">
        <v>422</v>
      </c>
      <c r="H25" s="151">
        <v>31566.78193</v>
      </c>
      <c r="I25" s="151">
        <v>23429.627120300003</v>
      </c>
      <c r="J25" s="152">
        <v>-0.2577758742637849</v>
      </c>
      <c r="K25" s="151">
        <v>52772.588619999995</v>
      </c>
      <c r="L25" s="151">
        <v>32175.158659999997</v>
      </c>
      <c r="M25" s="152">
        <v>-0.39030546915778713</v>
      </c>
      <c r="N25" s="153">
        <v>0.14907303142157582</v>
      </c>
      <c r="O25" s="154">
        <v>0.1444371605518898</v>
      </c>
      <c r="P25" s="124"/>
      <c r="Q25" s="124"/>
      <c r="R25" s="124"/>
      <c r="S25" s="124"/>
      <c r="T25" s="124"/>
      <c r="U25" s="124"/>
      <c r="V25" s="124"/>
      <c r="W25" s="124"/>
      <c r="X25" s="124"/>
      <c r="Y25" s="124"/>
      <c r="Z25" s="124"/>
      <c r="AA25" s="124"/>
    </row>
    <row r="26" spans="2:27" s="149" customFormat="1" ht="15">
      <c r="B26" s="417" t="s">
        <v>426</v>
      </c>
      <c r="C26" s="418"/>
      <c r="D26" s="418"/>
      <c r="E26" s="419"/>
      <c r="F26" s="150">
        <v>8052200</v>
      </c>
      <c r="G26" s="132" t="s">
        <v>422</v>
      </c>
      <c r="H26" s="151">
        <v>27122.9669399</v>
      </c>
      <c r="I26" s="151">
        <v>25335.8961</v>
      </c>
      <c r="J26" s="152">
        <v>-0.06588773432714247</v>
      </c>
      <c r="K26" s="151">
        <v>39305.644230000005</v>
      </c>
      <c r="L26" s="151">
        <v>29750.73025</v>
      </c>
      <c r="M26" s="155">
        <v>-0.24309266944179034</v>
      </c>
      <c r="N26" s="153">
        <v>0.13784023855915545</v>
      </c>
      <c r="O26" s="154">
        <v>0.7561527692183351</v>
      </c>
      <c r="P26" s="124"/>
      <c r="Q26" s="124"/>
      <c r="R26" s="124"/>
      <c r="S26" s="124"/>
      <c r="T26" s="124"/>
      <c r="U26" s="124"/>
      <c r="V26" s="124"/>
      <c r="W26" s="124"/>
      <c r="X26" s="124"/>
      <c r="Y26" s="124"/>
      <c r="Z26" s="124"/>
      <c r="AA26" s="124"/>
    </row>
    <row r="27" spans="2:27" s="149" customFormat="1" ht="15">
      <c r="B27" s="417" t="s">
        <v>427</v>
      </c>
      <c r="C27" s="418"/>
      <c r="D27" s="418"/>
      <c r="E27" s="419"/>
      <c r="F27" s="150">
        <v>8061059</v>
      </c>
      <c r="G27" s="132" t="s">
        <v>422</v>
      </c>
      <c r="H27" s="151">
        <v>24111.84246</v>
      </c>
      <c r="I27" s="151">
        <v>16326.35364</v>
      </c>
      <c r="J27" s="152">
        <v>-0.3228906639098869</v>
      </c>
      <c r="K27" s="151">
        <v>46690.02005</v>
      </c>
      <c r="L27" s="151">
        <v>24931.305780000002</v>
      </c>
      <c r="M27" s="152">
        <v>-0.4660249502291657</v>
      </c>
      <c r="N27" s="153">
        <v>0.11551101796254065</v>
      </c>
      <c r="O27" s="154">
        <v>0.14868943667639226</v>
      </c>
      <c r="P27" s="124"/>
      <c r="Q27" s="124"/>
      <c r="R27" s="124"/>
      <c r="S27" s="124"/>
      <c r="T27" s="124"/>
      <c r="U27" s="124"/>
      <c r="V27" s="124"/>
      <c r="W27" s="124"/>
      <c r="X27" s="124"/>
      <c r="Y27" s="124"/>
      <c r="Z27" s="124"/>
      <c r="AA27" s="124"/>
    </row>
    <row r="28" spans="2:27" s="149" customFormat="1" ht="15">
      <c r="B28" s="417" t="s">
        <v>428</v>
      </c>
      <c r="C28" s="418"/>
      <c r="D28" s="418"/>
      <c r="E28" s="419"/>
      <c r="F28" s="150">
        <v>8061019</v>
      </c>
      <c r="G28" s="132" t="s">
        <v>422</v>
      </c>
      <c r="H28" s="151">
        <v>12753.219340000001</v>
      </c>
      <c r="I28" s="151">
        <v>9347.717069999999</v>
      </c>
      <c r="J28" s="152">
        <v>-0.26703079271276786</v>
      </c>
      <c r="K28" s="151">
        <v>27792.11154</v>
      </c>
      <c r="L28" s="151">
        <v>17283.67207</v>
      </c>
      <c r="M28" s="152">
        <v>-0.37810871098713217</v>
      </c>
      <c r="N28" s="153">
        <v>0.08007821862816332</v>
      </c>
      <c r="O28" s="154">
        <v>0.11396831319381462</v>
      </c>
      <c r="P28" s="124"/>
      <c r="Q28" s="124"/>
      <c r="R28" s="124"/>
      <c r="S28" s="124"/>
      <c r="T28" s="124"/>
      <c r="U28" s="124"/>
      <c r="V28" s="124"/>
      <c r="W28" s="124"/>
      <c r="X28" s="124"/>
      <c r="Y28" s="124"/>
      <c r="Z28" s="124"/>
      <c r="AA28" s="124"/>
    </row>
    <row r="29" spans="2:27" s="149" customFormat="1" ht="15">
      <c r="B29" s="417" t="s">
        <v>429</v>
      </c>
      <c r="C29" s="418"/>
      <c r="D29" s="418"/>
      <c r="E29" s="419"/>
      <c r="F29" s="150">
        <v>8061029</v>
      </c>
      <c r="G29" s="132" t="s">
        <v>422</v>
      </c>
      <c r="H29" s="151">
        <v>5971.23881</v>
      </c>
      <c r="I29" s="151">
        <v>4565.39407</v>
      </c>
      <c r="J29" s="152">
        <v>-0.2354360267162049</v>
      </c>
      <c r="K29" s="151">
        <v>11416.534049999998</v>
      </c>
      <c r="L29" s="151">
        <v>8164.29753</v>
      </c>
      <c r="M29" s="152">
        <v>-0.2848707414839269</v>
      </c>
      <c r="N29" s="153">
        <v>0.0378265914734353</v>
      </c>
      <c r="O29" s="154">
        <v>0.3320294671611151</v>
      </c>
      <c r="P29" s="124"/>
      <c r="Q29" s="124"/>
      <c r="R29" s="124"/>
      <c r="S29" s="124"/>
      <c r="T29" s="124"/>
      <c r="U29" s="124"/>
      <c r="V29" s="124"/>
      <c r="W29" s="124"/>
      <c r="X29" s="124"/>
      <c r="Y29" s="124"/>
      <c r="Z29" s="124"/>
      <c r="AA29" s="124"/>
    </row>
    <row r="30" spans="2:27" s="149" customFormat="1" ht="15">
      <c r="B30" s="417" t="s">
        <v>430</v>
      </c>
      <c r="C30" s="418"/>
      <c r="D30" s="418"/>
      <c r="E30" s="419"/>
      <c r="F30" s="150">
        <v>20096910</v>
      </c>
      <c r="G30" s="132" t="s">
        <v>422</v>
      </c>
      <c r="H30" s="151">
        <v>3184.084</v>
      </c>
      <c r="I30" s="151">
        <v>3724.592</v>
      </c>
      <c r="J30" s="152">
        <v>0.16975305927858697</v>
      </c>
      <c r="K30" s="151">
        <v>6215.59819</v>
      </c>
      <c r="L30" s="151">
        <v>6090.15928</v>
      </c>
      <c r="M30" s="152">
        <v>-0.020181309371286732</v>
      </c>
      <c r="N30" s="153">
        <v>0.028216753033094184</v>
      </c>
      <c r="O30" s="154">
        <v>0.2993004408671109</v>
      </c>
      <c r="P30" s="124"/>
      <c r="Q30" s="124"/>
      <c r="R30" s="124"/>
      <c r="S30" s="124"/>
      <c r="T30" s="124"/>
      <c r="U30" s="124"/>
      <c r="V30" s="124"/>
      <c r="W30" s="124"/>
      <c r="X30" s="124"/>
      <c r="Y30" s="124"/>
      <c r="Z30" s="124"/>
      <c r="AA30" s="124"/>
    </row>
    <row r="31" spans="2:27" s="149" customFormat="1" ht="15">
      <c r="B31" s="417" t="s">
        <v>431</v>
      </c>
      <c r="C31" s="418"/>
      <c r="D31" s="418"/>
      <c r="E31" s="419"/>
      <c r="F31" s="150">
        <v>8061069</v>
      </c>
      <c r="G31" s="132" t="s">
        <v>422</v>
      </c>
      <c r="H31" s="151">
        <v>3058.0925</v>
      </c>
      <c r="I31" s="151">
        <v>1908.2645599999998</v>
      </c>
      <c r="J31" s="152">
        <v>-0.37599514730179034</v>
      </c>
      <c r="K31" s="151">
        <v>9983.19472</v>
      </c>
      <c r="L31" s="151">
        <v>5010.91017</v>
      </c>
      <c r="M31" s="152">
        <v>-0.4980654679647478</v>
      </c>
      <c r="N31" s="153">
        <v>0.023216406704211847</v>
      </c>
      <c r="O31" s="154">
        <v>0.2132345478446783</v>
      </c>
      <c r="P31" s="124"/>
      <c r="Q31" s="124"/>
      <c r="R31" s="124"/>
      <c r="S31" s="124"/>
      <c r="T31" s="124"/>
      <c r="U31" s="124"/>
      <c r="V31" s="124"/>
      <c r="W31" s="124"/>
      <c r="X31" s="124"/>
      <c r="Y31" s="124"/>
      <c r="Z31" s="124"/>
      <c r="AA31" s="124"/>
    </row>
    <row r="32" spans="2:27" s="149" customFormat="1" ht="15">
      <c r="B32" s="417" t="s">
        <v>432</v>
      </c>
      <c r="C32" s="418"/>
      <c r="D32" s="418"/>
      <c r="E32" s="419"/>
      <c r="F32" s="150">
        <v>8055010</v>
      </c>
      <c r="G32" s="132" t="s">
        <v>422</v>
      </c>
      <c r="H32" s="151">
        <v>4599.3988</v>
      </c>
      <c r="I32" s="151">
        <v>5082.8715999999995</v>
      </c>
      <c r="J32" s="152">
        <v>0.10511652088094635</v>
      </c>
      <c r="K32" s="151">
        <v>5831.64499</v>
      </c>
      <c r="L32" s="151">
        <v>3825.69604</v>
      </c>
      <c r="M32" s="152">
        <v>-0.34397652007962853</v>
      </c>
      <c r="N32" s="153">
        <v>0.01772510625376721</v>
      </c>
      <c r="O32" s="154">
        <v>0.28745348052151937</v>
      </c>
      <c r="P32" s="124"/>
      <c r="Q32" s="124"/>
      <c r="R32" s="124"/>
      <c r="S32" s="124"/>
      <c r="T32" s="124"/>
      <c r="U32" s="124"/>
      <c r="V32" s="124"/>
      <c r="W32" s="124"/>
      <c r="X32" s="124"/>
      <c r="Y32" s="124"/>
      <c r="Z32" s="124"/>
      <c r="AA32" s="124"/>
    </row>
    <row r="33" spans="2:27" s="149" customFormat="1" ht="15">
      <c r="B33" s="417" t="s">
        <v>433</v>
      </c>
      <c r="C33" s="418"/>
      <c r="D33" s="418"/>
      <c r="E33" s="419"/>
      <c r="F33" s="150">
        <v>8023100</v>
      </c>
      <c r="G33" s="132" t="s">
        <v>422</v>
      </c>
      <c r="H33" s="151">
        <v>1235.25</v>
      </c>
      <c r="I33" s="151">
        <v>835.94</v>
      </c>
      <c r="J33" s="152">
        <v>-0.3232624974701477</v>
      </c>
      <c r="K33" s="151">
        <v>3456.80697</v>
      </c>
      <c r="L33" s="151">
        <v>2464.98733</v>
      </c>
      <c r="M33" s="152">
        <v>-0.28691785471608217</v>
      </c>
      <c r="N33" s="153">
        <v>0.011420709298807737</v>
      </c>
      <c r="O33" s="154">
        <v>0.034169623621518735</v>
      </c>
      <c r="P33" s="124"/>
      <c r="Q33" s="124"/>
      <c r="R33" s="124"/>
      <c r="S33" s="124"/>
      <c r="T33" s="124"/>
      <c r="U33" s="124"/>
      <c r="V33" s="124"/>
      <c r="W33" s="124"/>
      <c r="X33" s="124"/>
      <c r="Y33" s="124"/>
      <c r="Z33" s="124"/>
      <c r="AA33" s="124"/>
    </row>
    <row r="34" spans="2:27" s="149" customFormat="1" ht="15">
      <c r="B34" s="417" t="s">
        <v>434</v>
      </c>
      <c r="C34" s="418"/>
      <c r="D34" s="418"/>
      <c r="E34" s="419"/>
      <c r="F34" s="150">
        <v>8062010</v>
      </c>
      <c r="G34" s="132" t="s">
        <v>422</v>
      </c>
      <c r="H34" s="151">
        <v>989.49</v>
      </c>
      <c r="I34" s="151">
        <v>974.2</v>
      </c>
      <c r="J34" s="152">
        <v>-0.015452404774176559</v>
      </c>
      <c r="K34" s="151">
        <v>2223.34889</v>
      </c>
      <c r="L34" s="151">
        <v>2061.96985</v>
      </c>
      <c r="M34" s="152">
        <v>-0.0725837679933356</v>
      </c>
      <c r="N34" s="153">
        <v>0.009553460155008665</v>
      </c>
      <c r="O34" s="154">
        <v>0.046972175043920525</v>
      </c>
      <c r="P34" s="124"/>
      <c r="Q34" s="124"/>
      <c r="R34" s="124"/>
      <c r="S34" s="124"/>
      <c r="T34" s="124"/>
      <c r="U34" s="124"/>
      <c r="V34" s="124"/>
      <c r="W34" s="124"/>
      <c r="X34" s="124"/>
      <c r="Y34" s="124"/>
      <c r="Z34" s="124"/>
      <c r="AA34" s="124"/>
    </row>
    <row r="35" spans="2:27" s="149" customFormat="1" ht="15">
      <c r="B35" s="417" t="s">
        <v>435</v>
      </c>
      <c r="C35" s="418"/>
      <c r="D35" s="418"/>
      <c r="E35" s="419"/>
      <c r="F35" s="150">
        <v>8092919</v>
      </c>
      <c r="G35" s="132" t="s">
        <v>422</v>
      </c>
      <c r="H35" s="151">
        <v>1219.2511000000002</v>
      </c>
      <c r="I35" s="151">
        <v>274.7421</v>
      </c>
      <c r="J35" s="152">
        <v>-0.7746632338490407</v>
      </c>
      <c r="K35" s="151">
        <v>8628.4953</v>
      </c>
      <c r="L35" s="151">
        <v>2031.4155099999998</v>
      </c>
      <c r="M35" s="152">
        <v>-0.764568972993472</v>
      </c>
      <c r="N35" s="153">
        <v>0.009411896654576014</v>
      </c>
      <c r="O35" s="154">
        <v>0.002216330883308039</v>
      </c>
      <c r="P35" s="124"/>
      <c r="Q35" s="124"/>
      <c r="R35" s="124"/>
      <c r="S35" s="124"/>
      <c r="T35" s="124"/>
      <c r="U35" s="124"/>
      <c r="V35" s="124"/>
      <c r="W35" s="124"/>
      <c r="X35" s="124"/>
      <c r="Y35" s="124"/>
      <c r="Z35" s="124"/>
      <c r="AA35" s="124"/>
    </row>
    <row r="36" spans="2:27" s="149" customFormat="1" ht="15">
      <c r="B36" s="417" t="s">
        <v>436</v>
      </c>
      <c r="C36" s="418"/>
      <c r="D36" s="418"/>
      <c r="E36" s="419"/>
      <c r="F36" s="150">
        <v>8109099</v>
      </c>
      <c r="G36" s="132" t="s">
        <v>422</v>
      </c>
      <c r="H36" s="151">
        <v>1672.4143000000001</v>
      </c>
      <c r="I36" s="151">
        <v>1216.9315</v>
      </c>
      <c r="J36" s="152">
        <v>-0.2723504576587274</v>
      </c>
      <c r="K36" s="151">
        <v>3918.8981200000003</v>
      </c>
      <c r="L36" s="151">
        <v>1858.4284</v>
      </c>
      <c r="M36" s="152">
        <v>-0.5257778224660762</v>
      </c>
      <c r="N36" s="153">
        <v>0.008610417688860245</v>
      </c>
      <c r="O36" s="154">
        <v>0.31431322941670536</v>
      </c>
      <c r="P36" s="124"/>
      <c r="Q36" s="124"/>
      <c r="R36" s="124"/>
      <c r="S36" s="124"/>
      <c r="T36" s="124"/>
      <c r="U36" s="124"/>
      <c r="V36" s="124"/>
      <c r="W36" s="124"/>
      <c r="X36" s="124"/>
      <c r="Y36" s="124"/>
      <c r="Z36" s="124"/>
      <c r="AA36" s="124"/>
    </row>
    <row r="37" spans="2:27" s="149" customFormat="1" ht="15">
      <c r="B37" s="417" t="s">
        <v>437</v>
      </c>
      <c r="C37" s="418"/>
      <c r="D37" s="418"/>
      <c r="E37" s="419"/>
      <c r="F37" s="150">
        <v>12099172</v>
      </c>
      <c r="G37" s="132" t="s">
        <v>422</v>
      </c>
      <c r="H37" s="151">
        <v>14.105540000000001</v>
      </c>
      <c r="I37" s="151">
        <v>21.80868</v>
      </c>
      <c r="J37" s="152">
        <v>0.5461074159514628</v>
      </c>
      <c r="K37" s="151">
        <v>1026.98874</v>
      </c>
      <c r="L37" s="151">
        <v>1662.8266999999998</v>
      </c>
      <c r="M37" s="152">
        <v>0.6191284628885024</v>
      </c>
      <c r="N37" s="153">
        <v>0.007704161446945767</v>
      </c>
      <c r="O37" s="154">
        <v>0.7566452491902722</v>
      </c>
      <c r="P37" s="124"/>
      <c r="Q37" s="124"/>
      <c r="R37" s="124"/>
      <c r="S37" s="124"/>
      <c r="T37" s="124"/>
      <c r="U37" s="124"/>
      <c r="V37" s="124"/>
      <c r="W37" s="124"/>
      <c r="X37" s="124"/>
      <c r="Y37" s="124"/>
      <c r="Z37" s="124"/>
      <c r="AA37" s="124"/>
    </row>
    <row r="38" spans="1:27" s="149" customFormat="1" ht="15">
      <c r="A38" s="149">
        <v>2</v>
      </c>
      <c r="B38" s="417" t="s">
        <v>438</v>
      </c>
      <c r="C38" s="418"/>
      <c r="D38" s="418"/>
      <c r="E38" s="419"/>
      <c r="F38" s="150">
        <v>8061079</v>
      </c>
      <c r="G38" s="132" t="s">
        <v>422</v>
      </c>
      <c r="H38" s="151">
        <v>1482.8498</v>
      </c>
      <c r="I38" s="151">
        <v>968.06973</v>
      </c>
      <c r="J38" s="152">
        <v>-0.3471559088452518</v>
      </c>
      <c r="K38" s="151">
        <v>3097.2050299999996</v>
      </c>
      <c r="L38" s="151">
        <v>1587.7226400000002</v>
      </c>
      <c r="M38" s="152">
        <v>-0.4873692168839076</v>
      </c>
      <c r="N38" s="153">
        <v>0.007356191448892994</v>
      </c>
      <c r="O38" s="154">
        <v>0.04410286896693839</v>
      </c>
      <c r="P38" s="124"/>
      <c r="Q38" s="124"/>
      <c r="R38" s="124"/>
      <c r="S38" s="124"/>
      <c r="T38" s="124"/>
      <c r="U38" s="124"/>
      <c r="V38" s="124"/>
      <c r="W38" s="124"/>
      <c r="X38" s="124"/>
      <c r="Y38" s="124"/>
      <c r="Z38" s="124"/>
      <c r="AA38" s="124"/>
    </row>
    <row r="39" spans="1:27" s="149" customFormat="1" ht="15">
      <c r="A39" s="149">
        <v>3</v>
      </c>
      <c r="B39" s="417" t="s">
        <v>439</v>
      </c>
      <c r="C39" s="418"/>
      <c r="D39" s="418"/>
      <c r="E39" s="419"/>
      <c r="F39" s="150">
        <v>8044019</v>
      </c>
      <c r="G39" s="132" t="s">
        <v>422</v>
      </c>
      <c r="H39" s="151">
        <v>2108.506</v>
      </c>
      <c r="I39" s="151">
        <v>705.9441999999999</v>
      </c>
      <c r="J39" s="152">
        <v>-0.6651922261544431</v>
      </c>
      <c r="K39" s="151">
        <v>4531.53216</v>
      </c>
      <c r="L39" s="151">
        <v>1454.31052</v>
      </c>
      <c r="M39" s="152">
        <v>-0.6790686971534149</v>
      </c>
      <c r="N39" s="153">
        <v>0.006738070203029366</v>
      </c>
      <c r="O39" s="154">
        <v>0.018777354189442704</v>
      </c>
      <c r="P39" s="124"/>
      <c r="Q39" s="124"/>
      <c r="R39" s="124"/>
      <c r="S39" s="124"/>
      <c r="T39" s="124"/>
      <c r="U39" s="124"/>
      <c r="V39" s="124"/>
      <c r="W39" s="124"/>
      <c r="X39" s="124"/>
      <c r="Y39" s="124"/>
      <c r="Z39" s="124"/>
      <c r="AA39" s="124"/>
    </row>
    <row r="40" spans="2:27" s="149" customFormat="1" ht="15">
      <c r="B40" s="417" t="s">
        <v>440</v>
      </c>
      <c r="C40" s="418"/>
      <c r="D40" s="418"/>
      <c r="E40" s="419"/>
      <c r="F40" s="150">
        <v>8023290</v>
      </c>
      <c r="G40" s="132" t="s">
        <v>422</v>
      </c>
      <c r="H40" s="151">
        <v>208.49</v>
      </c>
      <c r="I40" s="151">
        <v>106.06</v>
      </c>
      <c r="J40" s="152">
        <v>-0.4912945465010312</v>
      </c>
      <c r="K40" s="151">
        <v>1883.7474099999997</v>
      </c>
      <c r="L40" s="151">
        <v>1048.1439700000003</v>
      </c>
      <c r="M40" s="152">
        <v>-0.4435857140740539</v>
      </c>
      <c r="N40" s="153">
        <v>0.004856230877530824</v>
      </c>
      <c r="O40" s="154">
        <v>0.03170787705411051</v>
      </c>
      <c r="P40" s="124"/>
      <c r="Q40" s="124"/>
      <c r="R40" s="124"/>
      <c r="S40" s="124"/>
      <c r="T40" s="124"/>
      <c r="U40" s="124"/>
      <c r="V40" s="124"/>
      <c r="W40" s="124"/>
      <c r="X40" s="124"/>
      <c r="Y40" s="124"/>
      <c r="Z40" s="124"/>
      <c r="AA40" s="124"/>
    </row>
    <row r="41" spans="2:27" s="149" customFormat="1" ht="15">
      <c r="B41" s="417" t="s">
        <v>441</v>
      </c>
      <c r="C41" s="418"/>
      <c r="D41" s="418"/>
      <c r="E41" s="419"/>
      <c r="F41" s="150">
        <v>22042992</v>
      </c>
      <c r="G41" s="132" t="s">
        <v>423</v>
      </c>
      <c r="H41" s="151">
        <v>646</v>
      </c>
      <c r="I41" s="151">
        <v>1984</v>
      </c>
      <c r="J41" s="155">
        <v>2.071207430340557</v>
      </c>
      <c r="K41" s="151">
        <v>499.84146999999996</v>
      </c>
      <c r="L41" s="151">
        <v>913.36</v>
      </c>
      <c r="M41" s="155">
        <v>0.8272993635362029</v>
      </c>
      <c r="N41" s="153">
        <v>0.004231753615203789</v>
      </c>
      <c r="O41" s="154">
        <v>0.019879101384723166</v>
      </c>
      <c r="P41" s="124"/>
      <c r="Q41" s="124"/>
      <c r="R41" s="124"/>
      <c r="S41" s="124"/>
      <c r="T41" s="124"/>
      <c r="U41" s="124"/>
      <c r="V41" s="124"/>
      <c r="W41" s="124"/>
      <c r="X41" s="124"/>
      <c r="Y41" s="124"/>
      <c r="Z41" s="124"/>
      <c r="AA41" s="124"/>
    </row>
    <row r="42" spans="2:27" s="149" customFormat="1" ht="15">
      <c r="B42" s="417" t="s">
        <v>442</v>
      </c>
      <c r="C42" s="418"/>
      <c r="D42" s="418"/>
      <c r="E42" s="419"/>
      <c r="F42" s="150">
        <v>8083060</v>
      </c>
      <c r="G42" s="132" t="s">
        <v>422</v>
      </c>
      <c r="H42" s="151">
        <v>1659.1234</v>
      </c>
      <c r="I42" s="151">
        <v>651.738</v>
      </c>
      <c r="J42" s="152">
        <v>-0.607179309266568</v>
      </c>
      <c r="K42" s="151">
        <v>2085.80613</v>
      </c>
      <c r="L42" s="151">
        <v>802.3565</v>
      </c>
      <c r="M42" s="152">
        <v>-0.6153254665139948</v>
      </c>
      <c r="N42" s="153">
        <v>0.0037174553511838252</v>
      </c>
      <c r="O42" s="154">
        <v>0.06129312561718797</v>
      </c>
      <c r="P42" s="124"/>
      <c r="Q42" s="124"/>
      <c r="R42" s="124"/>
      <c r="S42" s="124"/>
      <c r="T42" s="124"/>
      <c r="U42" s="124"/>
      <c r="V42" s="124"/>
      <c r="W42" s="124"/>
      <c r="X42" s="124"/>
      <c r="Y42" s="124"/>
      <c r="Z42" s="124"/>
      <c r="AA42" s="124"/>
    </row>
    <row r="43" spans="2:27" s="149" customFormat="1" ht="15">
      <c r="B43" s="417" t="s">
        <v>443</v>
      </c>
      <c r="C43" s="418"/>
      <c r="D43" s="418"/>
      <c r="E43" s="419"/>
      <c r="F43" s="150">
        <v>22042164</v>
      </c>
      <c r="G43" s="132" t="s">
        <v>423</v>
      </c>
      <c r="H43" s="151">
        <v>165.7695</v>
      </c>
      <c r="I43" s="151">
        <v>225.426</v>
      </c>
      <c r="J43" s="155">
        <v>0.35987621365812167</v>
      </c>
      <c r="K43" s="151">
        <v>533.05917</v>
      </c>
      <c r="L43" s="151">
        <v>628.3897800000002</v>
      </c>
      <c r="M43" s="155">
        <v>0.17883682593810404</v>
      </c>
      <c r="N43" s="153">
        <v>0.002911437684234162</v>
      </c>
      <c r="O43" s="154">
        <v>0.04867387308968538</v>
      </c>
      <c r="P43" s="124"/>
      <c r="Q43" s="124"/>
      <c r="R43" s="124"/>
      <c r="S43" s="124"/>
      <c r="T43" s="124"/>
      <c r="U43" s="124"/>
      <c r="V43" s="124"/>
      <c r="W43" s="124"/>
      <c r="X43" s="124"/>
      <c r="Y43" s="124"/>
      <c r="Z43" s="124"/>
      <c r="AA43" s="124"/>
    </row>
    <row r="44" spans="2:27" s="149" customFormat="1" ht="15">
      <c r="B44" s="417" t="s">
        <v>6</v>
      </c>
      <c r="C44" s="418"/>
      <c r="D44" s="418"/>
      <c r="E44" s="419"/>
      <c r="F44" s="156"/>
      <c r="G44" s="157"/>
      <c r="H44" s="133"/>
      <c r="I44" s="133"/>
      <c r="J44" s="152"/>
      <c r="K44" s="151">
        <v>21186.135559999733</v>
      </c>
      <c r="L44" s="151">
        <v>8917.852490000107</v>
      </c>
      <c r="M44" s="155">
        <v>-0.5790713004386998</v>
      </c>
      <c r="N44" s="153">
        <v>0.041317940915314946</v>
      </c>
      <c r="O44" s="152"/>
      <c r="P44" s="124"/>
      <c r="Q44" s="124"/>
      <c r="R44" s="124"/>
      <c r="S44" s="124"/>
      <c r="T44" s="124"/>
      <c r="U44" s="124"/>
      <c r="V44" s="124"/>
      <c r="W44" s="124"/>
      <c r="X44" s="124"/>
      <c r="Y44" s="124"/>
      <c r="Z44" s="124"/>
      <c r="AA44" s="124"/>
    </row>
    <row r="45" spans="2:28" s="123" customFormat="1" ht="15">
      <c r="B45" s="420" t="s">
        <v>17</v>
      </c>
      <c r="C45" s="421"/>
      <c r="D45" s="421"/>
      <c r="E45" s="422"/>
      <c r="F45" s="158"/>
      <c r="G45" s="158"/>
      <c r="H45" s="158"/>
      <c r="I45" s="159"/>
      <c r="J45" s="159"/>
      <c r="K45" s="160">
        <v>318925.59187999973</v>
      </c>
      <c r="L45" s="160">
        <v>215834.8720300001</v>
      </c>
      <c r="M45" s="161">
        <v>-0.32324379878799125</v>
      </c>
      <c r="N45" s="162">
        <v>1.0000000000000004</v>
      </c>
      <c r="O45" s="163"/>
      <c r="P45" s="124"/>
      <c r="Q45" s="124"/>
      <c r="R45" s="124"/>
      <c r="S45" s="124"/>
      <c r="T45" s="124"/>
      <c r="U45" s="124"/>
      <c r="V45" s="124"/>
      <c r="W45" s="124"/>
      <c r="X45" s="124"/>
      <c r="Y45" s="124"/>
      <c r="Z45" s="124"/>
      <c r="AA45" s="124"/>
      <c r="AB45" s="124"/>
    </row>
    <row r="46" spans="2:13" ht="15">
      <c r="B46" s="164" t="s">
        <v>214</v>
      </c>
      <c r="I46" s="124"/>
      <c r="J46" s="124"/>
      <c r="L46" s="124"/>
      <c r="M46" s="124"/>
    </row>
    <row r="47" spans="2:15" ht="15">
      <c r="B47" s="416" t="s">
        <v>206</v>
      </c>
      <c r="C47" s="416"/>
      <c r="D47" s="416"/>
      <c r="E47" s="416"/>
      <c r="F47" s="416"/>
      <c r="G47" s="416"/>
      <c r="H47" s="416"/>
      <c r="I47" s="416"/>
      <c r="J47" s="416"/>
      <c r="K47" s="416"/>
      <c r="L47" s="416"/>
      <c r="M47" s="416"/>
      <c r="N47" s="416"/>
      <c r="O47" s="416"/>
    </row>
    <row r="48" spans="9:23" ht="12.75" customHeight="1" hidden="1">
      <c r="I48" s="125">
        <v>9.975</v>
      </c>
      <c r="J48" s="125">
        <v>6.633</v>
      </c>
      <c r="T48" s="125"/>
      <c r="U48" s="125"/>
      <c r="V48" s="125"/>
      <c r="W48" s="125"/>
    </row>
    <row r="49" spans="9:23" ht="12.75" customHeight="1" hidden="1">
      <c r="I49" s="125">
        <v>14.6</v>
      </c>
      <c r="J49" s="125">
        <v>11.586</v>
      </c>
      <c r="L49" s="125">
        <v>13885795.104380004</v>
      </c>
      <c r="M49" s="125">
        <v>13967325.44455</v>
      </c>
      <c r="T49" s="125"/>
      <c r="U49" s="125"/>
      <c r="V49" s="125"/>
      <c r="W49" s="125"/>
    </row>
    <row r="50" spans="9:22" ht="12.75" customHeight="1" hidden="1">
      <c r="I50" s="125">
        <v>0</v>
      </c>
      <c r="J50" s="125">
        <v>0</v>
      </c>
      <c r="T50" s="125"/>
      <c r="V50" s="125"/>
    </row>
    <row r="52" spans="21:23" ht="15">
      <c r="U52" s="125"/>
      <c r="W52" s="125"/>
    </row>
    <row r="53" spans="12:22" ht="12.75" customHeight="1" hidden="1">
      <c r="L53" s="125">
        <v>13885795.104380004</v>
      </c>
      <c r="M53" s="125">
        <v>13967325.44455</v>
      </c>
      <c r="T53" s="125"/>
      <c r="V53" s="125"/>
    </row>
    <row r="55" spans="21:23" ht="15">
      <c r="U55" s="125"/>
      <c r="W55" s="125"/>
    </row>
    <row r="56" spans="21:23" ht="15">
      <c r="U56" s="125"/>
      <c r="W56" s="125"/>
    </row>
    <row r="60" spans="21:23" ht="15">
      <c r="U60" s="125"/>
      <c r="W60" s="125"/>
    </row>
    <row r="63" spans="21:23" ht="15">
      <c r="U63" s="125"/>
      <c r="W63" s="125"/>
    </row>
    <row r="64" spans="21:23" ht="15">
      <c r="U64" s="125"/>
      <c r="W64" s="125"/>
    </row>
    <row r="65" spans="21:23" ht="15">
      <c r="U65" s="125"/>
      <c r="W65" s="125"/>
    </row>
    <row r="66" spans="21:23" ht="15">
      <c r="U66" s="125"/>
      <c r="W66" s="125"/>
    </row>
    <row r="67" ht="15">
      <c r="W67" s="125"/>
    </row>
    <row r="69" spans="21:23" ht="15">
      <c r="U69" s="125"/>
      <c r="W69" s="125"/>
    </row>
    <row r="70" spans="21:23" ht="15">
      <c r="U70" s="125"/>
      <c r="W70" s="125"/>
    </row>
    <row r="71" spans="21:23" ht="15">
      <c r="U71" s="125"/>
      <c r="W71" s="125"/>
    </row>
    <row r="72" spans="21:23" ht="15">
      <c r="U72" s="125"/>
      <c r="W72" s="125"/>
    </row>
    <row r="75" spans="21:23" ht="15">
      <c r="U75" s="125"/>
      <c r="W75" s="125"/>
    </row>
    <row r="76" spans="21:23" ht="15">
      <c r="U76" s="125"/>
      <c r="W76" s="125"/>
    </row>
    <row r="77" ht="15">
      <c r="W77" s="125"/>
    </row>
    <row r="79" spans="21:23" ht="15">
      <c r="U79" s="125"/>
      <c r="W79" s="125"/>
    </row>
    <row r="80" ht="15">
      <c r="W80" s="125"/>
    </row>
    <row r="81" spans="21:23" ht="15">
      <c r="U81" s="125"/>
      <c r="W81" s="125"/>
    </row>
    <row r="82" spans="21:23" ht="15">
      <c r="U82" s="125"/>
      <c r="W82" s="125"/>
    </row>
    <row r="83" spans="21:23" ht="15">
      <c r="U83" s="125"/>
      <c r="W83" s="125"/>
    </row>
    <row r="84" spans="21:23" ht="15">
      <c r="U84" s="125"/>
      <c r="W84" s="125"/>
    </row>
    <row r="85" spans="21:23" ht="15">
      <c r="U85" s="125"/>
      <c r="W85" s="125"/>
    </row>
    <row r="86" spans="21:23" ht="15">
      <c r="U86" s="125"/>
      <c r="W86" s="125"/>
    </row>
    <row r="87" ht="15">
      <c r="W87" s="125"/>
    </row>
    <row r="89" ht="15">
      <c r="W89" s="125"/>
    </row>
    <row r="91" spans="21:23" ht="15">
      <c r="U91" s="125"/>
      <c r="W91" s="125"/>
    </row>
  </sheetData>
  <sheetProtection/>
  <mergeCells count="36">
    <mergeCell ref="B3:O4"/>
    <mergeCell ref="B7:B8"/>
    <mergeCell ref="C7:C8"/>
    <mergeCell ref="D7:D8"/>
    <mergeCell ref="E7:F7"/>
    <mergeCell ref="B9:B16"/>
    <mergeCell ref="H21:J21"/>
    <mergeCell ref="K21:O21"/>
    <mergeCell ref="H22:I22"/>
    <mergeCell ref="K22:L22"/>
    <mergeCell ref="B24:E24"/>
    <mergeCell ref="B25:E25"/>
    <mergeCell ref="B21:E23"/>
    <mergeCell ref="F21:F23"/>
    <mergeCell ref="G21:G23"/>
    <mergeCell ref="B26:E26"/>
    <mergeCell ref="B27:E27"/>
    <mergeCell ref="B28:E28"/>
    <mergeCell ref="B29:E29"/>
    <mergeCell ref="B30:E30"/>
    <mergeCell ref="B31:E31"/>
    <mergeCell ref="B32:E32"/>
    <mergeCell ref="B33:E33"/>
    <mergeCell ref="B34:E34"/>
    <mergeCell ref="B35:E35"/>
    <mergeCell ref="B44:E44"/>
    <mergeCell ref="B45:E45"/>
    <mergeCell ref="B43:E43"/>
    <mergeCell ref="B47:O47"/>
    <mergeCell ref="B36:E36"/>
    <mergeCell ref="B37:E37"/>
    <mergeCell ref="B38:E38"/>
    <mergeCell ref="B39:E39"/>
    <mergeCell ref="B40:E40"/>
    <mergeCell ref="B41:E41"/>
    <mergeCell ref="B42:E42"/>
  </mergeCells>
  <printOptions horizontalCentered="1"/>
  <pageMargins left="0.3937007874015748" right="0.3937007874015748" top="0.4724409448818898" bottom="0.3937007874015748" header="0.31496062992125984" footer="0.31496062992125984"/>
  <pageSetup horizontalDpi="600" verticalDpi="600" orientation="landscape" scale="70" r:id="rId1"/>
  <headerFooter alignWithMargins="0">
    <oddHeader>&amp;R&amp;12Región de Coquimbo</oddHeader>
  </headerFooter>
</worksheet>
</file>

<file path=xl/worksheets/sheet9.xml><?xml version="1.0" encoding="utf-8"?>
<worksheet xmlns="http://schemas.openxmlformats.org/spreadsheetml/2006/main" xmlns:r="http://schemas.openxmlformats.org/officeDocument/2006/relationships">
  <dimension ref="A1:G122"/>
  <sheetViews>
    <sheetView view="pageBreakPreview" zoomScale="90" zoomScaleSheetLayoutView="9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75">
      <c r="A1" s="248"/>
    </row>
    <row r="2" ht="15.75">
      <c r="A2" s="1"/>
    </row>
    <row r="3" ht="15.75">
      <c r="A3" s="1" t="s">
        <v>41</v>
      </c>
    </row>
    <row r="4" ht="15.75">
      <c r="A4" s="1"/>
    </row>
    <row r="5" spans="1:6" ht="15" customHeight="1">
      <c r="A5" s="372" t="s">
        <v>236</v>
      </c>
      <c r="B5" s="372"/>
      <c r="C5" s="372"/>
      <c r="D5" s="372"/>
      <c r="E5" s="372"/>
      <c r="F5" s="372"/>
    </row>
    <row r="6" spans="1:6" ht="15" customHeight="1">
      <c r="A6" s="372"/>
      <c r="B6" s="372"/>
      <c r="C6" s="372"/>
      <c r="D6" s="372"/>
      <c r="E6" s="372"/>
      <c r="F6" s="372"/>
    </row>
    <row r="7" spans="1:6" ht="15.75">
      <c r="A7" s="372"/>
      <c r="B7" s="372"/>
      <c r="C7" s="372"/>
      <c r="D7" s="372"/>
      <c r="E7" s="372"/>
      <c r="F7" s="372"/>
    </row>
    <row r="8" spans="1:6" ht="15.75">
      <c r="A8" s="372"/>
      <c r="B8" s="372"/>
      <c r="C8" s="372"/>
      <c r="D8" s="372"/>
      <c r="E8" s="372"/>
      <c r="F8" s="372"/>
    </row>
    <row r="9" spans="1:6" ht="15.75">
      <c r="A9" s="372"/>
      <c r="B9" s="372"/>
      <c r="C9" s="372"/>
      <c r="D9" s="372"/>
      <c r="E9" s="372"/>
      <c r="F9" s="372"/>
    </row>
    <row r="10" spans="1:6" ht="15.75">
      <c r="A10" s="3"/>
      <c r="B10" s="3"/>
      <c r="C10" s="3"/>
      <c r="D10" s="3"/>
      <c r="E10" s="3"/>
      <c r="F10" s="3"/>
    </row>
    <row r="11" ht="15.75">
      <c r="A11" s="26" t="s">
        <v>235</v>
      </c>
    </row>
    <row r="12" spans="1:5" ht="15.75">
      <c r="A12" s="4" t="s">
        <v>234</v>
      </c>
      <c r="B12" s="4" t="s">
        <v>29</v>
      </c>
      <c r="C12" s="4" t="s">
        <v>70</v>
      </c>
      <c r="D12" s="4" t="s">
        <v>30</v>
      </c>
      <c r="E12" s="4" t="s">
        <v>67</v>
      </c>
    </row>
    <row r="13" spans="1:5" ht="15" customHeight="1">
      <c r="A13" s="29" t="s">
        <v>35</v>
      </c>
      <c r="B13" s="31">
        <v>82867.06000589617</v>
      </c>
      <c r="C13" s="30">
        <f>B13/$B$25</f>
        <v>0.5446882725094851</v>
      </c>
      <c r="D13" s="31">
        <v>513190.82013781375</v>
      </c>
      <c r="E13" s="30">
        <f>B13/D13</f>
        <v>0.16147416663385133</v>
      </c>
    </row>
    <row r="14" spans="1:5" ht="15.75">
      <c r="A14" s="29" t="s">
        <v>32</v>
      </c>
      <c r="B14" s="31">
        <v>30922.58005221545</v>
      </c>
      <c r="C14" s="30">
        <f aca="true" t="shared" si="0" ref="C14:C25">B14/$B$25</f>
        <v>0.20325527065855928</v>
      </c>
      <c r="D14" s="31">
        <v>310046.53024562844</v>
      </c>
      <c r="E14" s="30">
        <f aca="true" t="shared" si="1" ref="E14:E25">B14/D14</f>
        <v>0.09973528820889441</v>
      </c>
    </row>
    <row r="15" spans="1:5" ht="15.75">
      <c r="A15" s="29" t="s">
        <v>38</v>
      </c>
      <c r="B15" s="31">
        <v>12227.38</v>
      </c>
      <c r="C15" s="30">
        <f t="shared" si="0"/>
        <v>0.08037102425310065</v>
      </c>
      <c r="D15" s="31">
        <v>130440.83999999991</v>
      </c>
      <c r="E15" s="30">
        <f t="shared" si="1"/>
        <v>0.09373889343245573</v>
      </c>
    </row>
    <row r="16" spans="1:5" ht="15" customHeight="1">
      <c r="A16" s="29" t="s">
        <v>31</v>
      </c>
      <c r="B16" s="31">
        <v>11399.642289703652</v>
      </c>
      <c r="C16" s="30">
        <f t="shared" si="0"/>
        <v>0.0749302734471689</v>
      </c>
      <c r="D16" s="31">
        <v>95953.72188329409</v>
      </c>
      <c r="E16" s="30">
        <f t="shared" si="1"/>
        <v>0.11880354472928865</v>
      </c>
    </row>
    <row r="17" spans="1:5" ht="15" customHeight="1">
      <c r="A17" s="29" t="s">
        <v>36</v>
      </c>
      <c r="B17" s="31">
        <v>6309.610010407772</v>
      </c>
      <c r="C17" s="30">
        <f t="shared" si="0"/>
        <v>0.04147330165367313</v>
      </c>
      <c r="D17" s="31">
        <v>2706038.8198307166</v>
      </c>
      <c r="E17" s="30">
        <f t="shared" si="1"/>
        <v>0.002331677566548172</v>
      </c>
    </row>
    <row r="18" spans="1:5" ht="15.75">
      <c r="A18" s="29" t="s">
        <v>33</v>
      </c>
      <c r="B18" s="31">
        <v>3552</v>
      </c>
      <c r="C18" s="30">
        <f t="shared" si="0"/>
        <v>0.02334742832454815</v>
      </c>
      <c r="D18" s="31">
        <v>71389.60000000002</v>
      </c>
      <c r="E18" s="30">
        <f t="shared" si="1"/>
        <v>0.049755146407880126</v>
      </c>
    </row>
    <row r="19" spans="1:5" ht="15.75">
      <c r="A19" s="29" t="s">
        <v>74</v>
      </c>
      <c r="B19" s="31">
        <v>3060.2</v>
      </c>
      <c r="C19" s="30">
        <f t="shared" si="0"/>
        <v>0.020114808603260766</v>
      </c>
      <c r="D19" s="31">
        <v>480602.55000000005</v>
      </c>
      <c r="E19" s="30">
        <f t="shared" si="1"/>
        <v>0.006367423560278653</v>
      </c>
    </row>
    <row r="20" spans="1:5" ht="15.75">
      <c r="A20" s="29" t="s">
        <v>131</v>
      </c>
      <c r="B20" s="31">
        <v>823.35001147605</v>
      </c>
      <c r="C20" s="30">
        <f t="shared" si="0"/>
        <v>0.005411910298128652</v>
      </c>
      <c r="D20" s="31">
        <v>16138.200179683308</v>
      </c>
      <c r="E20" s="30">
        <f t="shared" si="1"/>
        <v>0.05101870111343527</v>
      </c>
    </row>
    <row r="21" spans="1:5" ht="15.75">
      <c r="A21" s="29" t="s">
        <v>37</v>
      </c>
      <c r="B21" s="31">
        <v>403.34770048678945</v>
      </c>
      <c r="C21" s="30">
        <f t="shared" si="0"/>
        <v>0.0026512194614264164</v>
      </c>
      <c r="D21" s="31">
        <v>2176.41010581238</v>
      </c>
      <c r="E21" s="30">
        <f t="shared" si="1"/>
        <v>0.18532706653474826</v>
      </c>
    </row>
    <row r="22" spans="1:5" ht="15" customHeight="1">
      <c r="A22" s="29" t="s">
        <v>34</v>
      </c>
      <c r="B22" s="31">
        <v>401.40000000000003</v>
      </c>
      <c r="C22" s="30">
        <f t="shared" si="0"/>
        <v>0.0026384171535680256</v>
      </c>
      <c r="D22" s="31">
        <v>69998.01</v>
      </c>
      <c r="E22" s="30">
        <f t="shared" si="1"/>
        <v>0.005734448736471223</v>
      </c>
    </row>
    <row r="23" spans="1:5" ht="15.75">
      <c r="A23" s="29" t="s">
        <v>40</v>
      </c>
      <c r="B23" s="178">
        <v>116.90000004317301</v>
      </c>
      <c r="C23" s="32">
        <f t="shared" si="0"/>
        <v>0.0007683880552217503</v>
      </c>
      <c r="D23" s="178">
        <v>42511.08001550114</v>
      </c>
      <c r="E23" s="32">
        <f t="shared" si="1"/>
        <v>0.0027498713276761463</v>
      </c>
    </row>
    <row r="24" spans="1:5" ht="15.75">
      <c r="A24" s="29" t="s">
        <v>39</v>
      </c>
      <c r="B24" s="31">
        <v>53.19999999557799</v>
      </c>
      <c r="C24" s="30">
        <f t="shared" si="0"/>
        <v>0.00034968558185887355</v>
      </c>
      <c r="D24" s="31">
        <v>3103.1300078060976</v>
      </c>
      <c r="E24" s="30">
        <f t="shared" si="1"/>
        <v>0.017143980388108267</v>
      </c>
    </row>
    <row r="25" spans="1:5" ht="15.75">
      <c r="A25" s="176" t="s">
        <v>2</v>
      </c>
      <c r="B25" s="34">
        <f>SUM(B13:B24)</f>
        <v>152136.67007022467</v>
      </c>
      <c r="C25" s="33">
        <f t="shared" si="0"/>
        <v>1</v>
      </c>
      <c r="D25" s="34">
        <f>SUM(D13:D24)</f>
        <v>4441589.712406255</v>
      </c>
      <c r="E25" s="33">
        <f t="shared" si="1"/>
        <v>0.03425275181209923</v>
      </c>
    </row>
    <row r="26" spans="1:6" ht="15" customHeight="1">
      <c r="A26" s="411" t="s">
        <v>28</v>
      </c>
      <c r="B26" s="411"/>
      <c r="C26" s="411"/>
      <c r="D26" s="411"/>
      <c r="E26" s="411"/>
      <c r="F26" s="411"/>
    </row>
    <row r="27" spans="1:6" ht="15" customHeight="1">
      <c r="A27" s="411"/>
      <c r="B27" s="411"/>
      <c r="C27" s="411"/>
      <c r="D27" s="411"/>
      <c r="E27" s="411"/>
      <c r="F27" s="411"/>
    </row>
    <row r="28" spans="1:6" ht="15" customHeight="1">
      <c r="A28" s="121"/>
      <c r="B28" s="121"/>
      <c r="C28" s="121"/>
      <c r="D28" s="121"/>
      <c r="E28" s="121"/>
      <c r="F28" s="121"/>
    </row>
    <row r="29" spans="1:6" ht="15" customHeight="1">
      <c r="A29" s="444" t="s">
        <v>151</v>
      </c>
      <c r="B29" s="444"/>
      <c r="C29" s="444"/>
      <c r="D29" s="444"/>
      <c r="E29" s="444"/>
      <c r="F29" s="444"/>
    </row>
    <row r="30" spans="1:6" ht="15" customHeight="1">
      <c r="A30" s="444"/>
      <c r="B30" s="444"/>
      <c r="C30" s="444"/>
      <c r="D30" s="444"/>
      <c r="E30" s="444"/>
      <c r="F30" s="444"/>
    </row>
    <row r="31" spans="1:6" ht="15" customHeight="1">
      <c r="A31" s="444"/>
      <c r="B31" s="444"/>
      <c r="C31" s="444"/>
      <c r="D31" s="444"/>
      <c r="E31" s="444"/>
      <c r="F31" s="444"/>
    </row>
    <row r="32" spans="1:6" ht="15" customHeight="1">
      <c r="A32" s="35"/>
      <c r="B32" s="35"/>
      <c r="C32" s="35"/>
      <c r="D32" s="35"/>
      <c r="E32" s="35"/>
      <c r="F32" s="35"/>
    </row>
    <row r="33" spans="1:6" ht="15" customHeight="1">
      <c r="A33" s="372" t="s">
        <v>132</v>
      </c>
      <c r="B33" s="372"/>
      <c r="C33" s="372"/>
      <c r="D33" s="372"/>
      <c r="E33" s="372"/>
      <c r="F33" s="372"/>
    </row>
    <row r="34" spans="1:6" ht="15" customHeight="1">
      <c r="A34" s="372"/>
      <c r="B34" s="372"/>
      <c r="C34" s="372"/>
      <c r="D34" s="372"/>
      <c r="E34" s="372"/>
      <c r="F34" s="372"/>
    </row>
    <row r="35" spans="1:6" ht="15" customHeight="1">
      <c r="A35" s="372"/>
      <c r="B35" s="372"/>
      <c r="C35" s="372"/>
      <c r="D35" s="372"/>
      <c r="E35" s="372"/>
      <c r="F35" s="372"/>
    </row>
    <row r="36" spans="1:6" ht="15.75">
      <c r="A36" s="372"/>
      <c r="B36" s="372"/>
      <c r="C36" s="372"/>
      <c r="D36" s="372"/>
      <c r="E36" s="372"/>
      <c r="F36" s="372"/>
    </row>
    <row r="37" spans="1:6" ht="15.75">
      <c r="A37" s="372"/>
      <c r="B37" s="372"/>
      <c r="C37" s="372"/>
      <c r="D37" s="372"/>
      <c r="E37" s="372"/>
      <c r="F37" s="372"/>
    </row>
    <row r="38" spans="1:6" ht="15.75">
      <c r="A38" s="372"/>
      <c r="B38" s="372"/>
      <c r="C38" s="372"/>
      <c r="D38" s="372"/>
      <c r="E38" s="372"/>
      <c r="F38" s="372"/>
    </row>
    <row r="39" spans="1:6" ht="15.75">
      <c r="A39" s="372"/>
      <c r="B39" s="372"/>
      <c r="C39" s="372"/>
      <c r="D39" s="372"/>
      <c r="E39" s="372"/>
      <c r="F39" s="372"/>
    </row>
    <row r="40" spans="1:6" ht="15" customHeight="1">
      <c r="A40" s="36"/>
      <c r="B40" s="36"/>
      <c r="C40" s="36"/>
      <c r="D40" s="36"/>
      <c r="E40" s="36"/>
      <c r="F40" s="36"/>
    </row>
    <row r="41" spans="1:6" ht="15" customHeight="1">
      <c r="A41" s="26" t="s">
        <v>66</v>
      </c>
      <c r="B41" s="37"/>
      <c r="C41" s="37"/>
      <c r="D41" s="37"/>
      <c r="E41" s="37"/>
      <c r="F41" s="37"/>
    </row>
    <row r="42" spans="1:5" ht="15" customHeight="1">
      <c r="A42" s="4" t="s">
        <v>43</v>
      </c>
      <c r="B42" s="4" t="s">
        <v>29</v>
      </c>
      <c r="C42" s="4" t="s">
        <v>71</v>
      </c>
      <c r="D42" s="4" t="s">
        <v>133</v>
      </c>
      <c r="E42" s="4" t="s">
        <v>67</v>
      </c>
    </row>
    <row r="43" spans="1:5" ht="15" customHeight="1">
      <c r="A43" s="29" t="s">
        <v>134</v>
      </c>
      <c r="B43" s="31">
        <v>2966.19999882718</v>
      </c>
      <c r="C43" s="6">
        <f>B43/$B$54</f>
        <v>0.2602011469698748</v>
      </c>
      <c r="D43" s="31">
        <v>5153.139994003833</v>
      </c>
      <c r="E43" s="30">
        <f>B43/D43</f>
        <v>0.575610210915798</v>
      </c>
    </row>
    <row r="44" spans="1:5" ht="15" customHeight="1">
      <c r="A44" s="29" t="s">
        <v>76</v>
      </c>
      <c r="B44" s="31">
        <v>1499.7710006712225</v>
      </c>
      <c r="C44" s="6">
        <f aca="true" t="shared" si="2" ref="C44:C54">B44/$B$54</f>
        <v>0.13156298790408896</v>
      </c>
      <c r="D44" s="31">
        <v>7039.587502730166</v>
      </c>
      <c r="E44" s="30">
        <f aca="true" t="shared" si="3" ref="E44:E54">B44/D44</f>
        <v>0.21304813671107373</v>
      </c>
    </row>
    <row r="45" spans="1:5" ht="15.75">
      <c r="A45" s="29" t="s">
        <v>135</v>
      </c>
      <c r="B45" s="31">
        <v>822.609600954262</v>
      </c>
      <c r="C45" s="6">
        <f t="shared" si="2"/>
        <v>0.07216100120064792</v>
      </c>
      <c r="D45" s="31">
        <v>2956.69430717496</v>
      </c>
      <c r="E45" s="30">
        <f t="shared" si="3"/>
        <v>0.27821936104725103</v>
      </c>
    </row>
    <row r="46" spans="1:5" ht="15.75">
      <c r="A46" s="29" t="s">
        <v>136</v>
      </c>
      <c r="B46" s="31">
        <v>667.1557002550601</v>
      </c>
      <c r="C46" s="6">
        <f t="shared" si="2"/>
        <v>0.0585242662269891</v>
      </c>
      <c r="D46" s="31">
        <v>1359.1587008385718</v>
      </c>
      <c r="E46" s="30">
        <f t="shared" si="3"/>
        <v>0.49085930866162963</v>
      </c>
    </row>
    <row r="47" spans="1:5" ht="15.75">
      <c r="A47" s="29" t="s">
        <v>42</v>
      </c>
      <c r="B47" s="31">
        <v>609.300100205591</v>
      </c>
      <c r="C47" s="6">
        <f t="shared" si="2"/>
        <v>0.05344905434058409</v>
      </c>
      <c r="D47" s="31">
        <v>10591.631211653164</v>
      </c>
      <c r="E47" s="30">
        <f t="shared" si="3"/>
        <v>0.05752655922680017</v>
      </c>
    </row>
    <row r="48" spans="1:5" ht="15.75">
      <c r="A48" s="29" t="s">
        <v>137</v>
      </c>
      <c r="B48" s="31">
        <v>602.50559994628</v>
      </c>
      <c r="C48" s="6">
        <f t="shared" si="2"/>
        <v>0.05285302684369957</v>
      </c>
      <c r="D48" s="31">
        <v>1662.0882011177798</v>
      </c>
      <c r="E48" s="30">
        <f t="shared" si="3"/>
        <v>0.36249917395544096</v>
      </c>
    </row>
    <row r="49" spans="1:5" ht="15.75">
      <c r="A49" s="29" t="s">
        <v>138</v>
      </c>
      <c r="B49" s="31">
        <v>579.300000027</v>
      </c>
      <c r="C49" s="6">
        <f t="shared" si="2"/>
        <v>0.05081738402881584</v>
      </c>
      <c r="D49" s="31">
        <v>827.3500006203976</v>
      </c>
      <c r="E49" s="30">
        <f t="shared" si="3"/>
        <v>0.7001873446456826</v>
      </c>
    </row>
    <row r="50" spans="1:5" ht="15.75">
      <c r="A50" s="29" t="s">
        <v>139</v>
      </c>
      <c r="B50" s="31">
        <v>555.5730000248601</v>
      </c>
      <c r="C50" s="6">
        <f t="shared" si="2"/>
        <v>0.04873600292937814</v>
      </c>
      <c r="D50" s="31">
        <v>636.422400158931</v>
      </c>
      <c r="E50" s="30">
        <f t="shared" si="3"/>
        <v>0.8729626736678646</v>
      </c>
    </row>
    <row r="51" spans="1:5" ht="15.75">
      <c r="A51" s="29" t="s">
        <v>140</v>
      </c>
      <c r="B51" s="31">
        <v>401.95000045328715</v>
      </c>
      <c r="C51" s="6">
        <f t="shared" si="2"/>
        <v>0.03525987835744067</v>
      </c>
      <c r="D51" s="31">
        <v>1978.110004352217</v>
      </c>
      <c r="E51" s="30">
        <f t="shared" si="3"/>
        <v>0.20319901298154347</v>
      </c>
    </row>
    <row r="52" spans="1:5" ht="15.75">
      <c r="A52" s="29" t="s">
        <v>141</v>
      </c>
      <c r="B52" s="31">
        <v>388.79999992211003</v>
      </c>
      <c r="C52" s="6">
        <f t="shared" si="2"/>
        <v>0.03410633334286995</v>
      </c>
      <c r="D52" s="31">
        <v>3988.3827039877524</v>
      </c>
      <c r="E52" s="30">
        <f t="shared" si="3"/>
        <v>0.09748312255325234</v>
      </c>
    </row>
    <row r="53" spans="1:7" ht="15.75">
      <c r="A53" s="29" t="s">
        <v>6</v>
      </c>
      <c r="B53" s="31">
        <v>2306.4772884167996</v>
      </c>
      <c r="C53" s="6">
        <f t="shared" si="2"/>
        <v>0.20232891785561102</v>
      </c>
      <c r="D53" s="31">
        <v>59761.156856656315</v>
      </c>
      <c r="E53" s="30">
        <f t="shared" si="3"/>
        <v>0.03859492368846102</v>
      </c>
      <c r="G53" s="113"/>
    </row>
    <row r="54" spans="1:5" ht="15" customHeight="1">
      <c r="A54" s="176" t="s">
        <v>2</v>
      </c>
      <c r="B54" s="34">
        <v>11399.642289703652</v>
      </c>
      <c r="C54" s="33">
        <f t="shared" si="2"/>
        <v>1</v>
      </c>
      <c r="D54" s="179">
        <v>95953.72188329409</v>
      </c>
      <c r="E54" s="33">
        <f t="shared" si="3"/>
        <v>0.11880354472928865</v>
      </c>
    </row>
    <row r="55" spans="1:6" ht="15.75">
      <c r="A55" s="411" t="s">
        <v>28</v>
      </c>
      <c r="B55" s="411"/>
      <c r="C55" s="411"/>
      <c r="D55" s="411"/>
      <c r="E55" s="411"/>
      <c r="F55" s="411"/>
    </row>
    <row r="56" spans="1:6" ht="15" customHeight="1">
      <c r="A56" s="411"/>
      <c r="B56" s="411"/>
      <c r="C56" s="411"/>
      <c r="D56" s="411"/>
      <c r="E56" s="411"/>
      <c r="F56" s="411"/>
    </row>
    <row r="57" spans="1:6" ht="15" customHeight="1">
      <c r="A57" s="1" t="s">
        <v>55</v>
      </c>
      <c r="B57" s="36"/>
      <c r="C57" s="38"/>
      <c r="D57" s="39"/>
      <c r="E57" s="39"/>
      <c r="F57" s="39"/>
    </row>
    <row r="58" spans="1:6" ht="15" customHeight="1">
      <c r="A58" s="1"/>
      <c r="B58" s="36"/>
      <c r="C58" s="38"/>
      <c r="D58" s="39"/>
      <c r="E58" s="39"/>
      <c r="F58" s="39"/>
    </row>
    <row r="59" spans="1:6" ht="15" customHeight="1">
      <c r="A59" s="1" t="s">
        <v>41</v>
      </c>
      <c r="B59" s="36"/>
      <c r="C59" s="38"/>
      <c r="D59" s="39"/>
      <c r="E59" s="39"/>
      <c r="F59" s="39"/>
    </row>
    <row r="60" spans="1:6" ht="15" customHeight="1">
      <c r="A60" s="36"/>
      <c r="B60" s="36"/>
      <c r="C60" s="38"/>
      <c r="D60" s="39"/>
      <c r="E60" s="39"/>
      <c r="F60" s="39"/>
    </row>
    <row r="61" spans="1:6" ht="15" customHeight="1">
      <c r="A61" s="445" t="s">
        <v>237</v>
      </c>
      <c r="B61" s="444"/>
      <c r="C61" s="444"/>
      <c r="D61" s="444"/>
      <c r="E61" s="444"/>
      <c r="F61" s="444"/>
    </row>
    <row r="62" spans="1:6" ht="15" customHeight="1">
      <c r="A62" s="444"/>
      <c r="B62" s="444"/>
      <c r="C62" s="444"/>
      <c r="D62" s="444"/>
      <c r="E62" s="444"/>
      <c r="F62" s="444"/>
    </row>
    <row r="63" spans="1:6" ht="15" customHeight="1">
      <c r="A63" s="444"/>
      <c r="B63" s="444"/>
      <c r="C63" s="444"/>
      <c r="D63" s="444"/>
      <c r="E63" s="444"/>
      <c r="F63" s="444"/>
    </row>
    <row r="64" spans="1:6" ht="15.75">
      <c r="A64" s="444"/>
      <c r="B64" s="444"/>
      <c r="C64" s="444"/>
      <c r="D64" s="444"/>
      <c r="E64" s="444"/>
      <c r="F64" s="444"/>
    </row>
    <row r="65" spans="1:6" ht="15.75">
      <c r="A65" s="444"/>
      <c r="B65" s="444"/>
      <c r="C65" s="444"/>
      <c r="D65" s="444"/>
      <c r="E65" s="444"/>
      <c r="F65" s="444"/>
    </row>
    <row r="66" spans="1:6" ht="15.75">
      <c r="A66" s="39"/>
      <c r="B66" s="39"/>
      <c r="C66" s="39"/>
      <c r="D66" s="39"/>
      <c r="E66" s="39"/>
      <c r="F66" s="39"/>
    </row>
    <row r="67" ht="15.75">
      <c r="A67" s="1" t="s">
        <v>122</v>
      </c>
    </row>
    <row r="68" spans="1:5" ht="15.75">
      <c r="A68" s="4" t="s">
        <v>43</v>
      </c>
      <c r="B68" s="4" t="s">
        <v>29</v>
      </c>
      <c r="C68" s="4" t="s">
        <v>71</v>
      </c>
      <c r="D68" s="4" t="s">
        <v>30</v>
      </c>
      <c r="E68" s="4" t="s">
        <v>67</v>
      </c>
    </row>
    <row r="69" spans="1:5" ht="15.75">
      <c r="A69" s="29" t="s">
        <v>142</v>
      </c>
      <c r="B69" s="31">
        <v>10888.44999797226</v>
      </c>
      <c r="C69" s="30">
        <f>B69/$B$78</f>
        <v>0.3429872735222086</v>
      </c>
      <c r="D69" s="31">
        <v>62462.59999261367</v>
      </c>
      <c r="E69" s="30">
        <f>B69/D69</f>
        <v>0.17431951278460778</v>
      </c>
    </row>
    <row r="70" spans="1:5" ht="15.75">
      <c r="A70" s="29" t="s">
        <v>143</v>
      </c>
      <c r="B70" s="31">
        <v>6848.75001810799</v>
      </c>
      <c r="C70" s="30">
        <f aca="true" t="shared" si="4" ref="C70:C78">B70/$B$78</f>
        <v>0.21573631657246836</v>
      </c>
      <c r="D70" s="31">
        <v>39887.46006564213</v>
      </c>
      <c r="E70" s="30">
        <f aca="true" t="shared" si="5" ref="E70:E78">B70/D70</f>
        <v>0.17170183327885796</v>
      </c>
    </row>
    <row r="71" spans="1:5" ht="15.75">
      <c r="A71" s="29" t="s">
        <v>144</v>
      </c>
      <c r="B71" s="31">
        <v>2055.000004002081</v>
      </c>
      <c r="C71" s="30">
        <f t="shared" si="4"/>
        <v>0.0647327074645209</v>
      </c>
      <c r="D71" s="31">
        <v>2836.13000604806</v>
      </c>
      <c r="E71" s="30">
        <f t="shared" si="5"/>
        <v>0.7245789155009764</v>
      </c>
    </row>
    <row r="72" spans="1:5" ht="15.75">
      <c r="A72" s="29" t="s">
        <v>72</v>
      </c>
      <c r="B72" s="31">
        <v>2005.6000029287698</v>
      </c>
      <c r="C72" s="30">
        <f t="shared" si="4"/>
        <v>0.06317660244651699</v>
      </c>
      <c r="D72" s="31">
        <v>16120.590020634343</v>
      </c>
      <c r="E72" s="30">
        <f t="shared" si="5"/>
        <v>0.12441231991891136</v>
      </c>
    </row>
    <row r="73" spans="1:5" ht="15.75">
      <c r="A73" s="29" t="s">
        <v>83</v>
      </c>
      <c r="B73" s="31">
        <v>1620.7500030782123</v>
      </c>
      <c r="C73" s="30">
        <f t="shared" si="4"/>
        <v>0.051053788621927915</v>
      </c>
      <c r="D73" s="31">
        <v>14719.570005680018</v>
      </c>
      <c r="E73" s="30">
        <f t="shared" si="5"/>
        <v>0.11010851556484286</v>
      </c>
    </row>
    <row r="74" spans="1:5" ht="15.75">
      <c r="A74" s="29" t="s">
        <v>145</v>
      </c>
      <c r="B74" s="31">
        <v>1433.6000029666707</v>
      </c>
      <c r="C74" s="30">
        <f t="shared" si="4"/>
        <v>0.04515854473598522</v>
      </c>
      <c r="D74" s="31">
        <v>7973.970010758504</v>
      </c>
      <c r="E74" s="30">
        <f t="shared" si="5"/>
        <v>0.17978497549306724</v>
      </c>
    </row>
    <row r="75" spans="1:5" ht="15.75">
      <c r="A75" s="29" t="s">
        <v>146</v>
      </c>
      <c r="B75" s="31">
        <v>1028.400002129341</v>
      </c>
      <c r="C75" s="30">
        <f t="shared" si="4"/>
        <v>0.03239470382710709</v>
      </c>
      <c r="D75" s="31">
        <v>9290.620018364125</v>
      </c>
      <c r="E75" s="30">
        <f t="shared" si="5"/>
        <v>0.11069228965306663</v>
      </c>
    </row>
    <row r="76" spans="1:5" ht="15.75">
      <c r="A76" s="29" t="s">
        <v>131</v>
      </c>
      <c r="B76" s="31">
        <v>823.35001147605</v>
      </c>
      <c r="C76" s="30">
        <f t="shared" si="4"/>
        <v>0.02593560843308645</v>
      </c>
      <c r="D76" s="31">
        <v>16138.200179683308</v>
      </c>
      <c r="E76" s="30">
        <f t="shared" si="5"/>
        <v>0.05101870111343527</v>
      </c>
    </row>
    <row r="77" spans="1:5" ht="15.75">
      <c r="A77" s="29" t="s">
        <v>6</v>
      </c>
      <c r="B77" s="178">
        <v>5044.5800522154495</v>
      </c>
      <c r="C77" s="30">
        <f t="shared" si="4"/>
        <v>0.15890478061580068</v>
      </c>
      <c r="D77" s="178">
        <v>156754.53024562847</v>
      </c>
      <c r="E77" s="30">
        <f t="shared" si="5"/>
        <v>0.032181398804301105</v>
      </c>
    </row>
    <row r="78" spans="1:5" ht="15.75">
      <c r="A78" s="176" t="s">
        <v>2</v>
      </c>
      <c r="B78" s="34">
        <v>31745.9300636915</v>
      </c>
      <c r="C78" s="33">
        <f t="shared" si="4"/>
        <v>1</v>
      </c>
      <c r="D78" s="34">
        <v>326184.7304253118</v>
      </c>
      <c r="E78" s="33">
        <f t="shared" si="5"/>
        <v>0.09732500360240048</v>
      </c>
    </row>
    <row r="79" spans="1:7" ht="15" customHeight="1">
      <c r="A79" s="411" t="s">
        <v>28</v>
      </c>
      <c r="B79" s="411"/>
      <c r="C79" s="411"/>
      <c r="D79" s="411"/>
      <c r="E79" s="411"/>
      <c r="F79" s="411"/>
      <c r="G79" s="40"/>
    </row>
    <row r="80" spans="1:7" ht="15.75">
      <c r="A80" s="411"/>
      <c r="B80" s="411"/>
      <c r="C80" s="411"/>
      <c r="D80" s="411"/>
      <c r="E80" s="411"/>
      <c r="F80" s="411"/>
      <c r="G80" s="40"/>
    </row>
    <row r="82" spans="1:6" ht="15.75" customHeight="1">
      <c r="A82" s="444" t="s">
        <v>147</v>
      </c>
      <c r="B82" s="444"/>
      <c r="C82" s="444"/>
      <c r="D82" s="444"/>
      <c r="E82" s="444"/>
      <c r="F82" s="444"/>
    </row>
    <row r="83" spans="1:6" ht="15.75">
      <c r="A83" s="444"/>
      <c r="B83" s="444"/>
      <c r="C83" s="444"/>
      <c r="D83" s="444"/>
      <c r="E83" s="444"/>
      <c r="F83" s="444"/>
    </row>
    <row r="84" spans="1:6" ht="15.75">
      <c r="A84" s="444"/>
      <c r="B84" s="444"/>
      <c r="C84" s="444"/>
      <c r="D84" s="444"/>
      <c r="E84" s="444"/>
      <c r="F84" s="444"/>
    </row>
    <row r="85" spans="1:6" ht="15.75">
      <c r="A85" s="444"/>
      <c r="B85" s="444"/>
      <c r="C85" s="444"/>
      <c r="D85" s="444"/>
      <c r="E85" s="444"/>
      <c r="F85" s="444"/>
    </row>
    <row r="86" spans="1:6" ht="15.75">
      <c r="A86" s="444"/>
      <c r="B86" s="444"/>
      <c r="C86" s="444"/>
      <c r="D86" s="444"/>
      <c r="E86" s="444"/>
      <c r="F86" s="444"/>
    </row>
    <row r="87" spans="1:6" ht="15.75">
      <c r="A87" s="444"/>
      <c r="B87" s="444"/>
      <c r="C87" s="444"/>
      <c r="D87" s="444"/>
      <c r="E87" s="444"/>
      <c r="F87" s="444"/>
    </row>
    <row r="88" spans="1:6" ht="15.75">
      <c r="A88" s="39"/>
      <c r="B88" s="39"/>
      <c r="C88" s="39"/>
      <c r="D88" s="39"/>
      <c r="E88" s="39"/>
      <c r="F88" s="39"/>
    </row>
    <row r="89" ht="15.75">
      <c r="A89" s="1" t="s">
        <v>123</v>
      </c>
    </row>
    <row r="90" spans="1:5" ht="15.75">
      <c r="A90" s="176" t="s">
        <v>124</v>
      </c>
      <c r="B90" s="176" t="s">
        <v>29</v>
      </c>
      <c r="C90" s="176" t="s">
        <v>198</v>
      </c>
      <c r="D90" s="176" t="s">
        <v>30</v>
      </c>
      <c r="E90" s="176" t="s">
        <v>67</v>
      </c>
    </row>
    <row r="91" spans="1:5" ht="15.75">
      <c r="A91" s="29" t="s">
        <v>125</v>
      </c>
      <c r="B91" s="180">
        <v>1582.7500021571927</v>
      </c>
      <c r="C91" s="30">
        <f>B91/$B$94</f>
        <v>0.12944310239602375</v>
      </c>
      <c r="D91" s="180">
        <v>88291.96008065807</v>
      </c>
      <c r="E91" s="30">
        <f>B91/D91</f>
        <v>0.017926320819146958</v>
      </c>
    </row>
    <row r="92" spans="1:5" ht="15.75">
      <c r="A92" s="29" t="s">
        <v>126</v>
      </c>
      <c r="B92" s="180">
        <v>831.780001781706</v>
      </c>
      <c r="C92" s="30">
        <f>B92/$B$94</f>
        <v>0.06802602040426406</v>
      </c>
      <c r="D92" s="180">
        <v>31643.33004855397</v>
      </c>
      <c r="E92" s="30">
        <f>B92/D92</f>
        <v>0.026286108336430178</v>
      </c>
    </row>
    <row r="93" spans="1:5" ht="15.75">
      <c r="A93" s="29" t="s">
        <v>127</v>
      </c>
      <c r="B93" s="181">
        <v>9812.850002103138</v>
      </c>
      <c r="C93" s="30">
        <f>B93/$B$94</f>
        <v>0.8025308771997122</v>
      </c>
      <c r="D93" s="180">
        <v>10505.550003201359</v>
      </c>
      <c r="E93" s="30">
        <f>B93/D93</f>
        <v>0.9340634235344999</v>
      </c>
    </row>
    <row r="94" spans="1:5" ht="15.75">
      <c r="A94" s="176" t="s">
        <v>2</v>
      </c>
      <c r="B94" s="34">
        <v>12227.380006042036</v>
      </c>
      <c r="C94" s="33">
        <f>B94/$B$94</f>
        <v>1</v>
      </c>
      <c r="D94" s="34">
        <v>130440.8401324134</v>
      </c>
      <c r="E94" s="33">
        <f>B94/D94</f>
        <v>0.09373889338361935</v>
      </c>
    </row>
    <row r="95" spans="1:6" ht="15.75">
      <c r="A95" s="411" t="s">
        <v>28</v>
      </c>
      <c r="B95" s="411"/>
      <c r="C95" s="411"/>
      <c r="D95" s="411"/>
      <c r="E95" s="411"/>
      <c r="F95" s="411"/>
    </row>
    <row r="96" spans="1:6" ht="15.75">
      <c r="A96" s="411"/>
      <c r="B96" s="411"/>
      <c r="C96" s="411"/>
      <c r="D96" s="411"/>
      <c r="E96" s="411"/>
      <c r="F96" s="411"/>
    </row>
    <row r="98" spans="1:7" ht="15" customHeight="1">
      <c r="A98" s="445" t="s">
        <v>238</v>
      </c>
      <c r="B98" s="444"/>
      <c r="C98" s="444"/>
      <c r="D98" s="444"/>
      <c r="E98" s="444"/>
      <c r="F98" s="444"/>
      <c r="G98" s="40"/>
    </row>
    <row r="99" spans="1:7" ht="15.75">
      <c r="A99" s="444"/>
      <c r="B99" s="444"/>
      <c r="C99" s="444"/>
      <c r="D99" s="444"/>
      <c r="E99" s="444"/>
      <c r="F99" s="444"/>
      <c r="G99" s="40"/>
    </row>
    <row r="100" spans="1:6" ht="15.75">
      <c r="A100" s="444"/>
      <c r="B100" s="444"/>
      <c r="C100" s="444"/>
      <c r="D100" s="444"/>
      <c r="E100" s="444"/>
      <c r="F100" s="444"/>
    </row>
    <row r="101" spans="1:6" ht="15.75">
      <c r="A101" s="444"/>
      <c r="B101" s="444"/>
      <c r="C101" s="444"/>
      <c r="D101" s="444"/>
      <c r="E101" s="444"/>
      <c r="F101" s="444"/>
    </row>
    <row r="102" spans="1:6" ht="15.75">
      <c r="A102" s="444"/>
      <c r="B102" s="444"/>
      <c r="C102" s="444"/>
      <c r="D102" s="444"/>
      <c r="E102" s="444"/>
      <c r="F102" s="444"/>
    </row>
    <row r="104" ht="15.75">
      <c r="A104" s="1" t="s">
        <v>148</v>
      </c>
    </row>
    <row r="105" spans="1:5" ht="15.75">
      <c r="A105" s="4" t="s">
        <v>43</v>
      </c>
      <c r="B105" s="4" t="s">
        <v>29</v>
      </c>
      <c r="C105" s="4" t="s">
        <v>71</v>
      </c>
      <c r="D105" s="4" t="s">
        <v>30</v>
      </c>
      <c r="E105" s="4" t="s">
        <v>67</v>
      </c>
    </row>
    <row r="106" spans="1:5" ht="15.75">
      <c r="A106" s="29" t="s">
        <v>231</v>
      </c>
      <c r="B106" s="31">
        <v>43565.69999471798</v>
      </c>
      <c r="C106" s="30">
        <v>0.53</v>
      </c>
      <c r="D106" s="31">
        <v>44034.3799947717</v>
      </c>
      <c r="E106" s="30">
        <v>0.989</v>
      </c>
    </row>
    <row r="107" spans="1:5" ht="15.75">
      <c r="A107" s="29" t="s">
        <v>149</v>
      </c>
      <c r="B107" s="31">
        <v>12879.399993791852</v>
      </c>
      <c r="C107" s="30">
        <v>0.16</v>
      </c>
      <c r="D107" s="31">
        <v>12897.599993899143</v>
      </c>
      <c r="E107" s="30">
        <v>0.999</v>
      </c>
    </row>
    <row r="108" spans="1:5" ht="15.75">
      <c r="A108" s="29" t="s">
        <v>150</v>
      </c>
      <c r="B108" s="31">
        <v>4910.1000052972</v>
      </c>
      <c r="C108" s="30">
        <v>0.06</v>
      </c>
      <c r="D108" s="31">
        <v>60659.980015267065</v>
      </c>
      <c r="E108" s="30">
        <v>0.081</v>
      </c>
    </row>
    <row r="109" spans="1:5" ht="15.75">
      <c r="A109" s="29" t="s">
        <v>6</v>
      </c>
      <c r="B109" s="178">
        <v>21511.860012089142</v>
      </c>
      <c r="C109" s="30">
        <v>0.26</v>
      </c>
      <c r="D109" s="178">
        <v>395598.86013387586</v>
      </c>
      <c r="E109" s="30">
        <v>0.054</v>
      </c>
    </row>
    <row r="110" spans="1:5" ht="15.75">
      <c r="A110" s="176" t="s">
        <v>2</v>
      </c>
      <c r="B110" s="34">
        <v>82867.06000589617</v>
      </c>
      <c r="C110" s="33">
        <v>1</v>
      </c>
      <c r="D110" s="34">
        <v>513190.82013781375</v>
      </c>
      <c r="E110" s="33">
        <v>0.161</v>
      </c>
    </row>
    <row r="111" spans="1:6" ht="15.75">
      <c r="A111" s="411" t="s">
        <v>28</v>
      </c>
      <c r="B111" s="411"/>
      <c r="C111" s="411"/>
      <c r="D111" s="411"/>
      <c r="E111" s="411"/>
      <c r="F111" s="411"/>
    </row>
    <row r="112" spans="1:6" ht="15.75">
      <c r="A112" s="411"/>
      <c r="B112" s="411"/>
      <c r="C112" s="411"/>
      <c r="D112" s="411"/>
      <c r="E112" s="411"/>
      <c r="F112" s="411"/>
    </row>
    <row r="113" ht="15.75">
      <c r="A113" s="1"/>
    </row>
    <row r="114" ht="15.75">
      <c r="A114" s="1"/>
    </row>
    <row r="115" ht="15.75">
      <c r="A115" s="1"/>
    </row>
    <row r="117" spans="1:6" ht="15.75" customHeight="1">
      <c r="A117" s="444"/>
      <c r="B117" s="444"/>
      <c r="C117" s="444"/>
      <c r="D117" s="444"/>
      <c r="E117" s="444"/>
      <c r="F117" s="444"/>
    </row>
    <row r="118" spans="1:6" ht="15.75">
      <c r="A118" s="444"/>
      <c r="B118" s="444"/>
      <c r="C118" s="444"/>
      <c r="D118" s="444"/>
      <c r="E118" s="444"/>
      <c r="F118" s="444"/>
    </row>
    <row r="119" spans="1:6" ht="15.75">
      <c r="A119" s="444"/>
      <c r="B119" s="444"/>
      <c r="C119" s="444"/>
      <c r="D119" s="444"/>
      <c r="E119" s="444"/>
      <c r="F119" s="444"/>
    </row>
    <row r="120" spans="1:6" ht="15.75">
      <c r="A120" s="444"/>
      <c r="B120" s="444"/>
      <c r="C120" s="444"/>
      <c r="D120" s="444"/>
      <c r="E120" s="444"/>
      <c r="F120" s="444"/>
    </row>
    <row r="121" spans="1:6" ht="15.75">
      <c r="A121" s="39"/>
      <c r="B121" s="39"/>
      <c r="C121" s="39"/>
      <c r="D121" s="39"/>
      <c r="E121" s="39"/>
      <c r="F121" s="39"/>
    </row>
    <row r="122" spans="1:6" ht="15.75">
      <c r="A122" s="39"/>
      <c r="B122" s="39"/>
      <c r="C122" s="39"/>
      <c r="D122" s="39"/>
      <c r="E122" s="39"/>
      <c r="F122" s="39"/>
    </row>
  </sheetData>
  <sheetProtection/>
  <mergeCells count="12">
    <mergeCell ref="A26:F27"/>
    <mergeCell ref="A95:F96"/>
    <mergeCell ref="A5:F9"/>
    <mergeCell ref="A33:F39"/>
    <mergeCell ref="A61:F65"/>
    <mergeCell ref="A82:F87"/>
    <mergeCell ref="A111:F112"/>
    <mergeCell ref="A117:F120"/>
    <mergeCell ref="A29:F31"/>
    <mergeCell ref="A55:F56"/>
    <mergeCell ref="A79:F80"/>
    <mergeCell ref="A98:F102"/>
  </mergeCells>
  <printOptions horizontalCentered="1"/>
  <pageMargins left="0.5905511811023623" right="0.5905511811023623" top="0.5905511811023623" bottom="0.5905511811023623" header="0.31496062992125984" footer="0.31496062992125984"/>
  <pageSetup horizontalDpi="600" verticalDpi="600" orientation="portrait" scale="72" r:id="rId1"/>
  <headerFooter>
    <oddHeader>&amp;R&amp;12Región de Coquimbo, Información Censo 2007</oddHeader>
  </headerFooter>
  <rowBreaks count="2" manualBreakCount="2">
    <brk id="56" max="5" man="1"/>
    <brk id="112" max="5" man="1"/>
  </rowBreaks>
  <ignoredErrors>
    <ignoredError sqref="C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2020-07-27T16:58:57Z</cp:lastPrinted>
  <dcterms:created xsi:type="dcterms:W3CDTF">2013-06-10T19:00:49Z</dcterms:created>
  <dcterms:modified xsi:type="dcterms:W3CDTF">2020-07-27T17:02:09Z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