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0215" windowHeight="6930" activeTab="0"/>
  </bookViews>
  <sheets>
    <sheet name="Portada Ficha Regional" sheetId="1" r:id="rId1"/>
    <sheet name="Economía regional" sheetId="2" r:id="rId2"/>
    <sheet name="Antecedentes sociales" sheetId="3" r:id="rId3"/>
    <sheet name="Antecedentes ambientales" sheetId="4" r:id="rId4"/>
    <sheet name="Aspectos GyD - Perfil productor" sheetId="5" r:id="rId5"/>
    <sheet name="Cultivos Información Anual" sheetId="6" r:id="rId6"/>
    <sheet name="Ganadería y Riego" sheetId="7" r:id="rId7"/>
    <sheet name="Exportaciones" sheetId="8" r:id="rId8"/>
    <sheet name="Cultivos Información Censal" sheetId="9" r:id="rId9"/>
    <sheet name="División Político-Adminisrativa" sheetId="10" r:id="rId10"/>
    <sheet name="Autoridades" sheetId="11" r:id="rId11"/>
  </sheets>
  <externalReferences>
    <externalReference r:id="rId14"/>
    <externalReference r:id="rId15"/>
    <externalReference r:id="rId16"/>
  </externalReferences>
  <definedNames>
    <definedName name="_Order1" hidden="1">255</definedName>
    <definedName name="_Sort" localSheetId="7" hidden="1">'[1]Página 7'!#REF!</definedName>
    <definedName name="_Sort" hidden="1">'[1]Página 7'!#REF!</definedName>
    <definedName name="_xlfn.IFERROR" hidden="1">#NAME?</definedName>
    <definedName name="_xlnm.Print_Area" localSheetId="2">'Antecedentes sociales'!$A$1:$K$28</definedName>
    <definedName name="_xlnm.Print_Area" localSheetId="4">'Aspectos GyD - Perfil productor'!$A$1:$I$39</definedName>
    <definedName name="_xlnm.Print_Area" localSheetId="10">'Autoridades'!$A$1:$F$23</definedName>
    <definedName name="_xlnm.Print_Area" localSheetId="5">'Cultivos Información Anual'!$A$1:$F$89</definedName>
    <definedName name="_xlnm.Print_Area" localSheetId="8">'Cultivos Información Censal'!$A$1:$F$99</definedName>
    <definedName name="_xlnm.Print_Area" localSheetId="9">'División Político-Adminisrativa'!$A$1:$E$24</definedName>
    <definedName name="_xlnm.Print_Area" localSheetId="1">'Economía regional'!$A$1:$J$132</definedName>
    <definedName name="_xlnm.Print_Area" localSheetId="7">'Exportaciones'!$B$1:$O$50</definedName>
    <definedName name="_xlnm.Print_Area" localSheetId="6">'Ganadería y Riego'!$A$1:$H$94</definedName>
    <definedName name="_xlnm.Print_Area" localSheetId="0">'Portada Ficha Regional'!$A$1:$H$85</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 name="rangotd" localSheetId="7">OFFSET(#REF!,0,0,COUNTA(#REF!),COUNTA(#REF!))</definedName>
    <definedName name="rangotd">OFFSET(#REF!,0,0,COUNTA(#REF!),COUNTA(#REF!))</definedName>
    <definedName name="sin_transacciones" localSheetId="7">#REF!</definedName>
    <definedName name="sin_transacciones">#REF!</definedName>
  </definedNames>
  <calcPr fullCalcOnLoad="1"/>
</workbook>
</file>

<file path=xl/sharedStrings.xml><?xml version="1.0" encoding="utf-8"?>
<sst xmlns="http://schemas.openxmlformats.org/spreadsheetml/2006/main" count="701" uniqueCount="439">
  <si>
    <t>Superficie (Km2)</t>
  </si>
  <si>
    <t>% en la superficie nacional*</t>
  </si>
  <si>
    <t>Total</t>
  </si>
  <si>
    <t>% en la población nacional</t>
  </si>
  <si>
    <t>Población (hab)</t>
  </si>
  <si>
    <t>Densidad (hab/km2)</t>
  </si>
  <si>
    <t>Otros</t>
  </si>
  <si>
    <t>Senadores</t>
  </si>
  <si>
    <t>Diputados</t>
  </si>
  <si>
    <t>Intendente</t>
  </si>
  <si>
    <t>Gobernadores</t>
  </si>
  <si>
    <t>Seremi de Agricultura</t>
  </si>
  <si>
    <t>Alcaldes</t>
  </si>
  <si>
    <t>EMPLEO REGIONAL</t>
  </si>
  <si>
    <t>Total País</t>
  </si>
  <si>
    <t>Región</t>
  </si>
  <si>
    <t>Rural</t>
  </si>
  <si>
    <t>Total regional</t>
  </si>
  <si>
    <t>Variación</t>
  </si>
  <si>
    <t>Estrato de tamaño (ha)</t>
  </si>
  <si>
    <t>Número de explotaciones</t>
  </si>
  <si>
    <t>0 &lt; 20</t>
  </si>
  <si>
    <t>≥ 20 &lt; 50</t>
  </si>
  <si>
    <t>≥ 50 &lt; 100</t>
  </si>
  <si>
    <t>100 y más</t>
  </si>
  <si>
    <t>Total Región</t>
  </si>
  <si>
    <t>Superficie de las explotaciónes (ha)</t>
  </si>
  <si>
    <t>Fuente: elaborado por Odepa a partir de información del VII Censo Nacional Agropecuario y Forestal; Odepa - INE, 2007.</t>
  </si>
  <si>
    <t>Región (ha)</t>
  </si>
  <si>
    <t>País (ha)</t>
  </si>
  <si>
    <t>Hortalizas</t>
  </si>
  <si>
    <t>Frutales</t>
  </si>
  <si>
    <t>Leguminosas y tubérculos</t>
  </si>
  <si>
    <t>Cultivos industriales</t>
  </si>
  <si>
    <t>Plantaciones forestales</t>
  </si>
  <si>
    <t>Flores</t>
  </si>
  <si>
    <t>Viveros</t>
  </si>
  <si>
    <t>Información Censal</t>
  </si>
  <si>
    <t>Especie</t>
  </si>
  <si>
    <t>UDI</t>
  </si>
  <si>
    <t>Provincia</t>
  </si>
  <si>
    <t>Partido</t>
  </si>
  <si>
    <t>RN</t>
  </si>
  <si>
    <t>Comuna</t>
  </si>
  <si>
    <t>PS</t>
  </si>
  <si>
    <t>Ovinos</t>
  </si>
  <si>
    <t>Caprinos</t>
  </si>
  <si>
    <t>Cerdos</t>
  </si>
  <si>
    <t>CULTIVOS</t>
  </si>
  <si>
    <t>GANADERÍA</t>
  </si>
  <si>
    <t>RIEGO</t>
  </si>
  <si>
    <t>Total Regado</t>
  </si>
  <si>
    <t>ECONOMÍA REGIONAL</t>
  </si>
  <si>
    <t>Otro tradicional</t>
  </si>
  <si>
    <t>Micro aspersión y microjet</t>
  </si>
  <si>
    <t>PERFIL DE PRODUCTORES</t>
  </si>
  <si>
    <t>ASPECTOS GEOGRÁFICOS Y DEMOGRÁFICOS</t>
  </si>
  <si>
    <t>AUTORIDADES</t>
  </si>
  <si>
    <t>M</t>
  </si>
  <si>
    <t>País(ha)</t>
  </si>
  <si>
    <t>Región/País</t>
  </si>
  <si>
    <t>DIVISIÓN POLÍTICO-ADMINISTRATIVA</t>
  </si>
  <si>
    <t>Cultivo/Región</t>
  </si>
  <si>
    <t>Especie/Región</t>
  </si>
  <si>
    <t>País</t>
  </si>
  <si>
    <t>Cereales</t>
  </si>
  <si>
    <t>Información anual</t>
  </si>
  <si>
    <t>PPD</t>
  </si>
  <si>
    <t>IND</t>
  </si>
  <si>
    <t>Bosque Natural por tipo Forestal, (ha)</t>
  </si>
  <si>
    <t>Esclerófilo</t>
  </si>
  <si>
    <t>Eucaliptus globulus</t>
  </si>
  <si>
    <t>Pinus radiata</t>
  </si>
  <si>
    <t>Caballares</t>
  </si>
  <si>
    <t>Información Anual</t>
  </si>
  <si>
    <t>Fuente: elaborado por ODEPA con antecedentes del INE.</t>
  </si>
  <si>
    <t>Año</t>
  </si>
  <si>
    <t>Beneficio de ganado bovino: en toneladas de carne en vara</t>
  </si>
  <si>
    <t>PDC</t>
  </si>
  <si>
    <t>Avena</t>
  </si>
  <si>
    <t>Tipo Forestal</t>
  </si>
  <si>
    <t>Cerezo</t>
  </si>
  <si>
    <t>Volumen de leche recibida en plantas: en millones de litros</t>
  </si>
  <si>
    <t>A continuación, se exponen datos obtenidos desde variadas fuentes, como los catastros frutícolas, las estadísticas continuas del INE, el catastro vitícola nacional y del anuario forestal, entre otras.</t>
  </si>
  <si>
    <t>Exitencias de ganado en número de cabezas</t>
  </si>
  <si>
    <t>COMERCIO EXTERIOR</t>
  </si>
  <si>
    <t>POBREZA</t>
  </si>
  <si>
    <t>TABLA DE CONTENIDO</t>
  </si>
  <si>
    <t>Página</t>
  </si>
  <si>
    <t>Publicación de la Oficina de Estudios y Políticas Agrarias (Odepa)</t>
  </si>
  <si>
    <t>del Ministerio de Agricultura, Gobierno de Chile</t>
  </si>
  <si>
    <t>Se puede reproducir total o parcialmente citando la fuente</t>
  </si>
  <si>
    <t>Teatinos 40, piso 8. Santiago, Chile</t>
  </si>
  <si>
    <t>Teléfono :(56- 2) 3973000</t>
  </si>
  <si>
    <t>Fax :(56- 2) 3973111</t>
  </si>
  <si>
    <t xml:space="preserve">www.odepa.gob.cl  </t>
  </si>
  <si>
    <t>Aspectos Geográficos y Demográficos</t>
  </si>
  <si>
    <t>Perfil de los productores</t>
  </si>
  <si>
    <t>División Político-Administrativa</t>
  </si>
  <si>
    <t>Autoridades</t>
  </si>
  <si>
    <t>Antecedentes Sociales Regionales</t>
  </si>
  <si>
    <t>Economía Regional</t>
  </si>
  <si>
    <t>Cultivos: Información Censal</t>
  </si>
  <si>
    <t>Cultivos: Información Anual</t>
  </si>
  <si>
    <t>Ganadería y Riego</t>
  </si>
  <si>
    <t>Exportaciones</t>
  </si>
  <si>
    <t>Pino radiata</t>
  </si>
  <si>
    <t>Eucaliptus nitens</t>
  </si>
  <si>
    <t>Superficie regional forestal por especie</t>
  </si>
  <si>
    <t>Superficie regional del bosque nativo por especie y tipo</t>
  </si>
  <si>
    <t>Especie y tipo</t>
  </si>
  <si>
    <t>Siempreverde</t>
  </si>
  <si>
    <t>Coigüe-Raulí-Tepa</t>
  </si>
  <si>
    <t>Avellano</t>
  </si>
  <si>
    <t>Cranberry</t>
  </si>
  <si>
    <t>Triticale</t>
  </si>
  <si>
    <t>Ciprés de la Cordillera</t>
  </si>
  <si>
    <t>Lenga</t>
  </si>
  <si>
    <t>Coihue-Raulí-Tepa</t>
  </si>
  <si>
    <t>Pinus ponderosa</t>
  </si>
  <si>
    <t>Roble-Raulí-Coihue</t>
  </si>
  <si>
    <t>Ciervos</t>
  </si>
  <si>
    <t>Jabalíes</t>
  </si>
  <si>
    <t>Especies forestales</t>
  </si>
  <si>
    <t>Eucalipto nitens</t>
  </si>
  <si>
    <t>Eucalipto globulus</t>
  </si>
  <si>
    <t>Mezclas forrajeras</t>
  </si>
  <si>
    <t>Ballica inglesa</t>
  </si>
  <si>
    <t>Superficie regional forrajera por especie</t>
  </si>
  <si>
    <t>Alerce</t>
  </si>
  <si>
    <t>Frambuesa</t>
  </si>
  <si>
    <t>Ciprés de las Guaitecas</t>
  </si>
  <si>
    <t>Coihue de Magallanes</t>
  </si>
  <si>
    <t>Bovinos</t>
  </si>
  <si>
    <t>Viñas y parronales viníferos</t>
  </si>
  <si>
    <t>Semilleros</t>
  </si>
  <si>
    <r>
      <rPr>
        <b/>
        <sz val="12"/>
        <color indexed="8"/>
        <rFont val="Calibri"/>
        <family val="2"/>
      </rPr>
      <t xml:space="preserve">Plantaciones forestales: </t>
    </r>
    <r>
      <rPr>
        <sz val="12"/>
        <color indexed="8"/>
        <rFont val="Calibri"/>
        <family val="2"/>
      </rPr>
      <t>las principales  especies plantadas son pino radiata, ubicado principalmente en las comunas de Valdivia, Máfil y Mariquina (provincia de Valdivia) y en La Unión (provincia de Ranco), y eucalipto, localizado especialmente en la comuna de Los Lagos (provincia de Valdivia) y en La Unión (provincia de Ranco). El detalle se puede observar en la tabla de superficie forestal por especie.</t>
    </r>
  </si>
  <si>
    <r>
      <t xml:space="preserve">Plantas forrajeras: </t>
    </r>
    <r>
      <rPr>
        <sz val="12"/>
        <color indexed="8"/>
        <rFont val="Calibri"/>
        <family val="2"/>
      </rPr>
      <t>el 13,1% de la superficie con plantas forrajeras en el país se cultiva en Los Ríos, lo que demuestra la vocación ganadera de la región. Las especies forrajeras de mayor cultivo son ballica inglesa y mezcla de forrajeras. Ambas se cultivan principalmente en las comunas de Los Lagos (prov. de Valdivia) y en Río Bueno y La Unión (prov. de Ranco). El detalle se puede encontrar en la tabla de superficie regional de forrajeras por especie.</t>
    </r>
  </si>
  <si>
    <t>Ballicas anuales</t>
  </si>
  <si>
    <t>Avena asociada</t>
  </si>
  <si>
    <t>Trébol rosado</t>
  </si>
  <si>
    <t>Roble-Raulí-Coigüe</t>
  </si>
  <si>
    <t>Castaño</t>
  </si>
  <si>
    <t>Kiwi</t>
  </si>
  <si>
    <t>Nogal</t>
  </si>
  <si>
    <t>Araucaria</t>
  </si>
  <si>
    <t>Valdivia</t>
  </si>
  <si>
    <t>Ranco</t>
  </si>
  <si>
    <t>Mariquina</t>
  </si>
  <si>
    <t>Lanco</t>
  </si>
  <si>
    <t>Corral</t>
  </si>
  <si>
    <t>Máfil</t>
  </si>
  <si>
    <t>Los Lagos</t>
  </si>
  <si>
    <t>Paillaco</t>
  </si>
  <si>
    <t>Panguipulli</t>
  </si>
  <si>
    <t>Provincia: Valdivia</t>
  </si>
  <si>
    <t>Futrono</t>
  </si>
  <si>
    <t>La Unión</t>
  </si>
  <si>
    <t>Río Bueno</t>
  </si>
  <si>
    <t>Lago Ranco</t>
  </si>
  <si>
    <t>Provincia: Ranco</t>
  </si>
  <si>
    <t>Gastón Pérez González</t>
  </si>
  <si>
    <t>Rolando Peña Riquelme</t>
  </si>
  <si>
    <t>Claudio Sepúlveda Miranda</t>
  </si>
  <si>
    <t>Ramona Reyes Painequeo</t>
  </si>
  <si>
    <t>Alfonso de Urresti Longton</t>
  </si>
  <si>
    <t>Ena Von Baer Jahn</t>
  </si>
  <si>
    <t>Fuente: elaborado por Odepa a partir de información del catastro frutícola para la Región de los Ríos; Odepa - Ciren.</t>
  </si>
  <si>
    <t>Región de los Ríos</t>
  </si>
  <si>
    <t>de Los Ríos</t>
  </si>
  <si>
    <t>Los Ríos</t>
  </si>
  <si>
    <t>* No se considera en el cálculo el Territorio Antártico Chileno.</t>
  </si>
  <si>
    <t>Fuente: Congreso Nacional; Ministerio del Interior y Seguridad Pública; Sistema Nacional de Información Municipal.</t>
  </si>
  <si>
    <t>En este apartado se exponen dos cuadros de comercio exterior. El primero corresponde a un resumen con el monto acumulado de exportaciones de los principales rubros presentes en la región, con su respectiva comparación en relación al mismo período del año anterior. Por otro lado, el segundo cuadro revela en detalle los principales productos exportados desde la región.</t>
  </si>
  <si>
    <t>Principales rubros silvoagropecuarios exportados por región (Miles de dólares FOB)*</t>
  </si>
  <si>
    <t>Rubros</t>
  </si>
  <si>
    <t>Región/país</t>
  </si>
  <si>
    <t>Participación</t>
  </si>
  <si>
    <t>* Cifras sujetas a revisión por informes de variación de valor (IVV).</t>
  </si>
  <si>
    <t>Fuente: elaborado por Odepa con información del Servicio Nacional de Aduanas.</t>
  </si>
  <si>
    <t>Principales productos silvoagropecuarios exportados *</t>
  </si>
  <si>
    <t>Productos</t>
  </si>
  <si>
    <t>Codigo SACH</t>
  </si>
  <si>
    <t>Unidad</t>
  </si>
  <si>
    <t>Volumen (miles)</t>
  </si>
  <si>
    <t>Valor (miles de dólares FOB)*</t>
  </si>
  <si>
    <t>Partic.</t>
  </si>
  <si>
    <t>* Cifras sujetas a revisión por informes de variación de valor (IVV). Las exportaciones regionales no necesariamente indican que se producen en la región.</t>
  </si>
  <si>
    <t>COLOCACIONES BANCARIAS</t>
  </si>
  <si>
    <t xml:space="preserve">El siguiente cuadro expone información referente a las colocaciones totales netas según actividad económica, preferentemente agrícola, y región. Los montos especificados incluyen moneda chilena y extranjera, esta última se ha convertido al tipo de cambio de representación contable a la fecha respectiva. </t>
  </si>
  <si>
    <t>(saldo en millones de pesos)</t>
  </si>
  <si>
    <t>Agricultura y ganadería</t>
  </si>
  <si>
    <t>Fruticultura</t>
  </si>
  <si>
    <t>Silvicultura y extracción de madera</t>
  </si>
  <si>
    <t>Total Silvoagropecuario</t>
  </si>
  <si>
    <t>Región/Total Silvoagropecuario</t>
  </si>
  <si>
    <t>Total Actividades por Región</t>
  </si>
  <si>
    <t>Silvoagropecuario/Región</t>
  </si>
  <si>
    <t>Fuente: Superintendencia de Bancos e Instituciones Financieras Chile, información financiera, productos.</t>
  </si>
  <si>
    <t>3-4</t>
  </si>
  <si>
    <t>5</t>
  </si>
  <si>
    <t>8-9</t>
  </si>
  <si>
    <t>Huertos caseros</t>
  </si>
  <si>
    <t>Forrajeras</t>
  </si>
  <si>
    <t>Alpacas</t>
  </si>
  <si>
    <t>Como se observa, la región es relativamente importante en la masa de ganado de bovinos y en la de jabalíes en relación al total del país, explicando el 12,2% y 16,6%, respectivamente. Las existencias de ganado de la Región de los Ríos, según la información que consta en el Censo de 2007, se muestran a continuación:</t>
  </si>
  <si>
    <t>Superficie regional por rubro silvoagropecuario</t>
  </si>
  <si>
    <t>Rubro</t>
  </si>
  <si>
    <t>Como se observa en la tabla de superficie regional por rubro silvoagropecuario, la región es predominantemente forestal, forrajera y cerealera, con el 96,0% de la superficie comprometida en ellos. Por otro lado, a nivel nacional cabe destacar, además de los rubros ya mencionados, la participación de la región el la producción de huertos caseros.</t>
  </si>
  <si>
    <r>
      <t xml:space="preserve">Bosque nativo: </t>
    </r>
    <r>
      <rPr>
        <sz val="12"/>
        <color indexed="8"/>
        <rFont val="Calibri"/>
        <family val="2"/>
      </rPr>
      <t>en comparación al total nacional, la región no muestra una alta incidencia (5,7%). Sin embargo, cabe destacar la importancia que el bosque de Coigüe-Raulí-Tepa de la región tiene a nivel nacional, alcanzando un 41,8%.</t>
    </r>
  </si>
  <si>
    <t xml:space="preserve">Fuente: elaborado por Odepa con información de la encuesta de superficie sembrada de cultivos anuales, INE.
</t>
  </si>
  <si>
    <t>Papa</t>
  </si>
  <si>
    <t>Raps</t>
  </si>
  <si>
    <t>Si bien en la región de Los Ríos predomina la existencia de explotaciones con un tamaño inferior a 20 ha, que concentran el 64,9% del total de las explotaciones, esto equivale únicamente al 4,48% del total de la superficie explotada. Caso contrario ocurre en explotacioines con más de 100 ha, donde el número de ellas representa el 9,3% del total de estas, pero inversamente explica el 84,66% de la superficie explotada. Por su parte, las explotaciones con 20 a 50 ha representan el 18,1% del total de estas y el 5,66% de la superficie. Finalmente, las explotaciones de 50 a 100 ha explican el 7,7% del total de estas y el 5,21% de la superficie.</t>
  </si>
  <si>
    <t>Liliana Yáñez Barrios</t>
  </si>
  <si>
    <t>Omar Sabat Guzmán</t>
  </si>
  <si>
    <t>Bernardo Berger Fett</t>
  </si>
  <si>
    <t>Iván Flores García</t>
  </si>
  <si>
    <t>Existencia de ganado ovino en explotaciones de 60 cabezas y más, según regiones seleccionadas</t>
  </si>
  <si>
    <t>Existencias de ganado ovino (número de cabezas)</t>
  </si>
  <si>
    <t>Particpación regional</t>
  </si>
  <si>
    <t>Existencia de ganado bovino en explotaciones de 10 cabezas y más, según regiones seleccionadas</t>
  </si>
  <si>
    <t>Existencias de ganado bovino (número de cabezas)</t>
  </si>
  <si>
    <r>
      <t>Industria láctea mayor</t>
    </r>
    <r>
      <rPr>
        <b/>
        <vertAlign val="superscript"/>
        <sz val="12"/>
        <color indexed="8"/>
        <rFont val="Calibri"/>
        <family val="2"/>
      </rPr>
      <t xml:space="preserve"> 1</t>
    </r>
  </si>
  <si>
    <r>
      <t>Industria láctea menor</t>
    </r>
    <r>
      <rPr>
        <b/>
        <vertAlign val="superscript"/>
        <sz val="12"/>
        <color indexed="8"/>
        <rFont val="Calibri"/>
        <family val="2"/>
      </rPr>
      <t xml:space="preserve"> 2</t>
    </r>
  </si>
  <si>
    <t>Fuente:1/elaborado por ODEPA con antecedentes proporcionados por las plantas lecheras.</t>
  </si>
  <si>
    <t>2/ elaborado por Odepa con antecedentes del INE</t>
  </si>
  <si>
    <t>Sauco</t>
  </si>
  <si>
    <t>Zarzaparrilla roja</t>
  </si>
  <si>
    <t xml:space="preserve">Provincia </t>
  </si>
  <si>
    <t>Tendido</t>
  </si>
  <si>
    <t>Surco</t>
  </si>
  <si>
    <t>Aspersión tradicional</t>
  </si>
  <si>
    <t>Carrete o pivote</t>
  </si>
  <si>
    <t>Goteo o cinta</t>
  </si>
  <si>
    <t>Guillermo Mitre Gatica</t>
  </si>
  <si>
    <t>Rodrigo Valdivia Orias</t>
  </si>
  <si>
    <t>Aldo Pinuer Solis</t>
  </si>
  <si>
    <t>Otras</t>
  </si>
  <si>
    <t>Pseudotsuga menziesii</t>
  </si>
  <si>
    <t>Samuel Tórres Sepúlveda</t>
  </si>
  <si>
    <t>IND CHILE VAMOS</t>
  </si>
  <si>
    <t>Claudio Rosamel Lavado Castro</t>
  </si>
  <si>
    <t>Miguel Meza Shwenke</t>
  </si>
  <si>
    <t>Luis Reyes Alvarez</t>
  </si>
  <si>
    <t>Superficie regional de Cultivos anuales por especie (ha)</t>
  </si>
  <si>
    <t>Trigo Harinero</t>
  </si>
  <si>
    <t>Cebada Cervecera</t>
  </si>
  <si>
    <t>Cebada Forrajera</t>
  </si>
  <si>
    <t>Urbano</t>
  </si>
  <si>
    <t>15</t>
  </si>
  <si>
    <t>Fuente: elaborado por Odepa a partir de información de la Subsecretaría de Desarrollo Regional y Administrativo (SUBDERE).</t>
  </si>
  <si>
    <t xml:space="preserve">La Región de los Ríos (XIV), cuya capital es Valdivia, presenta una superficie de 18.429,5 kilómetros cuadrados, que representa el 2,4% del territorio nacional. Cifras del Censo 2017, indican que la población alcanza los 384.837 habitantes (188.847 hombres y 195.990 mujeres). El clima que presenta esta región es templado oceánico, con características relativamente homogéneas y ausencia de período seco. La vegetación está dada principalmente por el bosque lluvioso y la selva valdiviana.
</t>
  </si>
  <si>
    <t xml:space="preserve">Mujeres/Hombres (%) </t>
  </si>
  <si>
    <t>H</t>
  </si>
  <si>
    <t>Marcos Ilabaca Cerda</t>
  </si>
  <si>
    <t xml:space="preserve">Patricio Rosas Barrientos </t>
  </si>
  <si>
    <t>Gastón Von Mühlenbrock Zamora</t>
  </si>
  <si>
    <t>César Asenjo</t>
  </si>
  <si>
    <t>María José Gatica Bertín</t>
  </si>
  <si>
    <t>Alonso Perez de Arce Carrasco</t>
  </si>
  <si>
    <t>Actividad</t>
  </si>
  <si>
    <t>Fuente: Elaborado por Odepa con información del Banco Central de Chile.</t>
  </si>
  <si>
    <t>Fuente: Elaborado por Odepa con información del INE.</t>
  </si>
  <si>
    <t>VII Censo Agropecuario y Forestal 2007, Encuesta de ovinos 2010,2013, 2015 y 2017</t>
  </si>
  <si>
    <t>Superficie regional frutal por especie (ha)</t>
  </si>
  <si>
    <t>Moras cultivadas e híbridos</t>
  </si>
  <si>
    <t>Arándano americano</t>
  </si>
  <si>
    <t>Manzano Verde</t>
  </si>
  <si>
    <t xml:space="preserve">Directora y Representante Legal </t>
  </si>
  <si>
    <t>María Emilia Undurraga Marimón</t>
  </si>
  <si>
    <t xml:space="preserve">ANTECEDENTES SOCIALES REGIONALES </t>
  </si>
  <si>
    <t>Arica y Parinacota</t>
  </si>
  <si>
    <t>Tarapacá</t>
  </si>
  <si>
    <t>Antofagasta</t>
  </si>
  <si>
    <t>Atacama</t>
  </si>
  <si>
    <t>Coquimbo</t>
  </si>
  <si>
    <t>Valparaíso</t>
  </si>
  <si>
    <t>O'Higgins</t>
  </si>
  <si>
    <t>Ñuble</t>
  </si>
  <si>
    <t>La Araucanía</t>
  </si>
  <si>
    <t>Aysén</t>
  </si>
  <si>
    <t>Magallanes</t>
  </si>
  <si>
    <t>Zona rural INE: Asentamiento humano que posee 1.000 o menos habitantes, o entre 1.001 o 2.000 habitantes, con menos del 50% de su población económicamente activa dedicada a actividades secundarias y/o terciarias.</t>
  </si>
  <si>
    <t>Zona rural OCDE: Se analiza la densidad de población a nivel de distrito censal y luego se agrega a nivel de comuna, clasificando las comunas como rurales, mixtas o urbanas de acuerdo al porcentaje de su población que vive en distritos censales de baja densidad. (Densidad menor a 150 hab./km2).</t>
  </si>
  <si>
    <t>Ruralidad  INE (%)</t>
  </si>
  <si>
    <t>Ruralidad OCDE (%)</t>
  </si>
  <si>
    <t>Otras Actividades *</t>
  </si>
  <si>
    <t>*Otras actividades: pesca, industria de productos alimenticios, bebidad y tabacos, industria de la madera y muebles</t>
  </si>
  <si>
    <t>Las series encadenadas no son aditivas, por lo que los agregados difieren de la suma de sus componentes.</t>
  </si>
  <si>
    <t>Superficie regional vitivinícola (ha)</t>
  </si>
  <si>
    <t>Vides de Vinificación</t>
  </si>
  <si>
    <t>Variedades</t>
  </si>
  <si>
    <t>Variedades tintas</t>
  </si>
  <si>
    <t>Pinot Noir - Pinot Negro</t>
  </si>
  <si>
    <t>Variedades blancas</t>
  </si>
  <si>
    <t>Sauvignon Blanc</t>
  </si>
  <si>
    <t>Chardonnay - Pinot Chardonnay</t>
  </si>
  <si>
    <t>Riesling</t>
  </si>
  <si>
    <t>Moira Henzi Becker</t>
  </si>
  <si>
    <t>Fuente: elaborado por ODEPA con antecedentes del INE. *  A partir del mes de octubre se une la información para las regiones de Los Ríos y Los Lagos por resguardo del secreto estadístico.</t>
  </si>
  <si>
    <t>2018*</t>
  </si>
  <si>
    <t>Región 2019</t>
  </si>
  <si>
    <t>PIB Regional 2013</t>
  </si>
  <si>
    <t>Participación regional 2013</t>
  </si>
  <si>
    <t>PIB Regional 2016</t>
  </si>
  <si>
    <t>PIB Regional 2017</t>
  </si>
  <si>
    <t>Producto Interno Bruto por Región, Volumen a Precios Año Anterior Encadenado, Referencia 2013</t>
  </si>
  <si>
    <t>(miles de millones de pesos encadenados)</t>
  </si>
  <si>
    <t>Participación % Regional en el PIB SAP 2013</t>
  </si>
  <si>
    <t>Producto Interno Bruto (PIB)</t>
  </si>
  <si>
    <t>PIB Silvoagropecuario (SAP)*</t>
  </si>
  <si>
    <t>Arica y Parinacota </t>
  </si>
  <si>
    <t>Metropolitana</t>
  </si>
  <si>
    <t>OHiggins</t>
  </si>
  <si>
    <t>Maule</t>
  </si>
  <si>
    <t>Biobío</t>
  </si>
  <si>
    <t>Subtotal regionalizado</t>
  </si>
  <si>
    <t>Otros no regionalizables</t>
  </si>
  <si>
    <t xml:space="preserve">Total </t>
  </si>
  <si>
    <t>Notas</t>
  </si>
  <si>
    <t>(1)</t>
  </si>
  <si>
    <t>El promedio del índice 2013 se iguala al valor nominal de la serie de dicho año.</t>
  </si>
  <si>
    <t>(2)</t>
  </si>
  <si>
    <t>Participación por categoría a nivel regional</t>
  </si>
  <si>
    <t>Empleador</t>
  </si>
  <si>
    <t>Cuenta propia</t>
  </si>
  <si>
    <t>Asalariado</t>
  </si>
  <si>
    <t>Superficie total bajo riego por provincia (ha)</t>
  </si>
  <si>
    <t>Superficie bajo riego por provincia y región por sistema de riego (ha)</t>
  </si>
  <si>
    <t xml:space="preserve">Goteo </t>
  </si>
  <si>
    <t>Microaspersión</t>
  </si>
  <si>
    <t xml:space="preserve">Surco </t>
  </si>
  <si>
    <t xml:space="preserve">Tazas </t>
  </si>
  <si>
    <t>Total general</t>
  </si>
  <si>
    <t>Fuente: elaborado por Odepa a partir de información del catastro frutícola 2019; Odepa - Ciren.</t>
  </si>
  <si>
    <t>Superficie frutícola bajo riego por provincia y región por sistema de riego (ha)</t>
  </si>
  <si>
    <t>Fuente: Instituto Forestal, Anuario Forestal 2019.</t>
  </si>
  <si>
    <t>Inventario de bosques plantados por especie acumulado a diciembre de 2017 (ha)</t>
  </si>
  <si>
    <t xml:space="preserve">ANTECEDENTES AMBIENTALES REGIONALES </t>
  </si>
  <si>
    <t>EMISIONES REGIONALES DE GASES DE EFECTO INVERNADERO (GEI)</t>
  </si>
  <si>
    <t>Fuente: Sistema Nacional de Inventario de Gases de Efecto Invernadero, 2018</t>
  </si>
  <si>
    <t>Los Ríos  </t>
  </si>
  <si>
    <t>Sector Silvoagropecuario</t>
  </si>
  <si>
    <r>
      <t>Agricultura         1.373,3 KtCO</t>
    </r>
    <r>
      <rPr>
        <vertAlign val="subscript"/>
        <sz val="11"/>
        <color indexed="8"/>
        <rFont val="Calibri"/>
        <family val="2"/>
      </rPr>
      <t>2</t>
    </r>
    <r>
      <rPr>
        <sz val="11"/>
        <color indexed="8"/>
        <rFont val="Calibri"/>
        <family val="2"/>
      </rPr>
      <t>eq</t>
    </r>
  </si>
  <si>
    <r>
      <t>UTCUTS               -8.226,9 kTCO</t>
    </r>
    <r>
      <rPr>
        <vertAlign val="subscript"/>
        <sz val="11"/>
        <color indexed="8"/>
        <rFont val="Calibri"/>
        <family val="2"/>
      </rPr>
      <t>2</t>
    </r>
    <r>
      <rPr>
        <sz val="11"/>
        <color indexed="8"/>
        <rFont val="Calibri"/>
        <family val="2"/>
      </rPr>
      <t>eq</t>
    </r>
  </si>
  <si>
    <r>
      <t>Balance sector silvoagropecuario: -6.853,6 kTCO</t>
    </r>
    <r>
      <rPr>
        <vertAlign val="subscript"/>
        <sz val="11"/>
        <color indexed="8"/>
        <rFont val="Calibri"/>
        <family val="2"/>
      </rPr>
      <t>2</t>
    </r>
    <r>
      <rPr>
        <sz val="11"/>
        <color indexed="8"/>
        <rFont val="Calibri"/>
        <family val="2"/>
      </rPr>
      <t>eq</t>
    </r>
  </si>
  <si>
    <t>(UTCUTS: Uso de tierras, cambio de uso de tierras y silvicultura)            </t>
  </si>
  <si>
    <t>Emisiones regionales</t>
  </si>
  <si>
    <r>
      <t>Total emisiones de todos los sectores (Energía, Residuos, Agricultura, Procesos Industriales y Uso de productos) en la región corresponde a 2.400,6 kTCO</t>
    </r>
    <r>
      <rPr>
        <vertAlign val="subscript"/>
        <sz val="11"/>
        <color indexed="8"/>
        <rFont val="Calibri"/>
        <family val="2"/>
      </rPr>
      <t>2</t>
    </r>
    <r>
      <rPr>
        <sz val="11"/>
        <color indexed="8"/>
        <rFont val="Calibri"/>
        <family val="2"/>
      </rPr>
      <t>eq, en el cual la participación de agricultura en emisiones regionales: 57 %</t>
    </r>
  </si>
  <si>
    <t>* Balance de emisiones totales de todos los sectores de la región (emisiones 2.400,6 kTCO2eq - absorciones-8.226,9 kTCO2eq)</t>
  </si>
  <si>
    <r>
      <t>Total balance* en región -5.826,3 kTCO</t>
    </r>
    <r>
      <rPr>
        <b/>
        <vertAlign val="subscript"/>
        <sz val="11"/>
        <color indexed="8"/>
        <rFont val="Calibri"/>
        <family val="2"/>
      </rPr>
      <t>2</t>
    </r>
    <r>
      <rPr>
        <b/>
        <sz val="11"/>
        <color indexed="8"/>
        <rFont val="Calibri"/>
        <family val="2"/>
      </rPr>
      <t>eq  </t>
    </r>
  </si>
  <si>
    <t>Antecedentes Ambientales Regionales</t>
  </si>
  <si>
    <t>6</t>
  </si>
  <si>
    <t>7</t>
  </si>
  <si>
    <t>10-11</t>
  </si>
  <si>
    <t>12</t>
  </si>
  <si>
    <t>13-14</t>
  </si>
  <si>
    <t>16</t>
  </si>
  <si>
    <t xml:space="preserve">N° Ocupados por categoría </t>
  </si>
  <si>
    <t xml:space="preserve">Fuente: INE, Series Trimestrales </t>
  </si>
  <si>
    <t>% Población en situación de pobreza (INE*)</t>
  </si>
  <si>
    <t>% Población en situación de pobreza (OCDE**)</t>
  </si>
  <si>
    <t xml:space="preserve">Ingresos </t>
  </si>
  <si>
    <t>Multidimensional</t>
  </si>
  <si>
    <t>Total Nacional</t>
  </si>
  <si>
    <t>Fuente: Casen 2017</t>
  </si>
  <si>
    <t xml:space="preserve">*Criterio INE (entidad rural): asentamiento humano con población menor o igual a 1.000 habitantes, o entre 1.001 y 2.000 habitantes donde más del 50% de la población que declara haber trabajado se dedica a actividades primarias. </t>
  </si>
  <si>
    <t>**Criterio OCDE (comuna rural): donde el 50% o más de la población vive en distritos censales de menos de 150 habitantes por km2, con un máximo de 50.000 habitantes.</t>
  </si>
  <si>
    <t>Región 2019/2020</t>
  </si>
  <si>
    <t>País      2019/2020</t>
  </si>
  <si>
    <t>2018</t>
  </si>
  <si>
    <t>Tasa de variación 2018/2017 (%)</t>
  </si>
  <si>
    <t>Tasa de variación (%) PIB SAP 2018/2017</t>
  </si>
  <si>
    <t>IVA y derechos de importación</t>
  </si>
  <si>
    <t>PIB Regional 2018</t>
  </si>
  <si>
    <t>Variación 2018/2017</t>
  </si>
  <si>
    <t>Personal no remunerado</t>
  </si>
  <si>
    <t>VII Censo Agropecuario y Forestal 2007, Encuesta de bovinos 2013, 2015, 2017 y 2019</t>
  </si>
  <si>
    <t>Fuente: Elaborado por Odepa con información del SAG, catastro vitícola nacional 2018</t>
  </si>
  <si>
    <t>Actualización julio de 2020</t>
  </si>
  <si>
    <t>Empleo regional trimestre movil Mar - May 2020</t>
  </si>
  <si>
    <t>Colocaciones por actividad económica y región*</t>
  </si>
  <si>
    <t>Mes de febrero 2020</t>
  </si>
  <si>
    <t xml:space="preserve">Coquimbo </t>
  </si>
  <si>
    <t>O´Higgins</t>
  </si>
  <si>
    <t>Total Regiones por actividad</t>
  </si>
  <si>
    <t>ene-jun</t>
  </si>
  <si>
    <t>Celulosa</t>
  </si>
  <si>
    <t>Maderas en plaquitas</t>
  </si>
  <si>
    <t>Fruta fresca</t>
  </si>
  <si>
    <t>Frutas procesadas</t>
  </si>
  <si>
    <t>Lácteos</t>
  </si>
  <si>
    <t>Miel natural</t>
  </si>
  <si>
    <t>19/20</t>
  </si>
  <si>
    <t>Kilo neto</t>
  </si>
  <si>
    <t>Metro cúbico</t>
  </si>
  <si>
    <t/>
  </si>
  <si>
    <t>Pasta química de maderas distintas a las coníferas, a la sosa (soda) o al sulfato, excepto para disolver, semiblanqueada o blanqueada de eucaliptus (desde 2007)</t>
  </si>
  <si>
    <t>Madera en plaquitas o partículas, de Eucaliptus nitens</t>
  </si>
  <si>
    <t>Los demás arándanos azules o blueberry, frescos (desde 2012)</t>
  </si>
  <si>
    <t>Madera en plaquitas o partículas, de Eucaliptus globulus</t>
  </si>
  <si>
    <t>Arándanos rojos preparados o conservados, incluso con adición de azúcar u otro edulcorante o alcohol (desde 2012)</t>
  </si>
  <si>
    <t>Jugo de arándanos rojos sin fermentar y sin adición de alcohol, incluso con azúcar u otro edulcorante (desde 2012)</t>
  </si>
  <si>
    <t>Queso gouda y del tipo gouda</t>
  </si>
  <si>
    <t>Lactosuero, incluso concentrado, azucarado</t>
  </si>
  <si>
    <t>Arándanos azules o blueberry, frescos orgánicos (desde 2012)</t>
  </si>
  <si>
    <t>Queso parmesano y del tipo parmesano</t>
  </si>
  <si>
    <t>Leche en polvo, sin adición de azúcar ni edulcorante, mat. grasa &gt;= al 26%</t>
  </si>
  <si>
    <t>Las demás mieles naturales (desde 2012)</t>
  </si>
  <si>
    <t>Las demás con las dos hojas externas de madera de coníferas</t>
  </si>
  <si>
    <t>Madera en plaquitas o partículas, de pino radiata</t>
  </si>
  <si>
    <t>Bulbos de lilium, en reposo vegetativo</t>
  </si>
  <si>
    <t>Los demás arándanos, congelados, incluso con azúcar o edulcorante (desde 2012)</t>
  </si>
  <si>
    <t>Las demás zarzaparrillas, frescas (desde 2012)</t>
  </si>
  <si>
    <t>Las demás patatas (papas) frescas o refrigeradas, excepto para siembra</t>
  </si>
  <si>
    <t>Musgos secos, distintos de los usados para ramos y adornos y de los medicinales</t>
  </si>
  <si>
    <t>Pasta química de coníferas a la sosa (soda) o al sulfato, excepto para disolver, semiblanqueada o blanqueada</t>
  </si>
  <si>
    <t>Ocupados agricultura, ganadería, silvicultura y pesca</t>
  </si>
  <si>
    <t>Total país ocupados</t>
  </si>
  <si>
    <t>Participación de la agricultura (A)/(B)</t>
  </si>
  <si>
    <t>Hombre</t>
  </si>
  <si>
    <t>Mujer</t>
  </si>
  <si>
    <t>Total (A)</t>
  </si>
  <si>
    <t>Total (B)</t>
  </si>
  <si>
    <t>Fuente: INE, Series Trimestrales</t>
  </si>
  <si>
    <t>Agropecuario-silvícola </t>
  </si>
  <si>
    <t>Pesca</t>
  </si>
  <si>
    <t>Minería</t>
  </si>
  <si>
    <t>Industria manufacturera </t>
  </si>
  <si>
    <t>Electricidad, gas, agua y gestión de desechos</t>
  </si>
  <si>
    <t>Construcción </t>
  </si>
  <si>
    <t>Comercio, restaurantes y hoteles </t>
  </si>
  <si>
    <t>Transporte, información y comunicaciones</t>
  </si>
  <si>
    <t>Servicios financieros y empresariales</t>
  </si>
  <si>
    <t>Servicios de vivienda e inmobiliarios</t>
  </si>
  <si>
    <t>Servicios personales</t>
  </si>
  <si>
    <t>Administración pública </t>
  </si>
  <si>
    <t>Producto interno bruto </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</si>
</sst>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0.0%"/>
    <numFmt numFmtId="181" formatCode="#,##0.0"/>
    <numFmt numFmtId="182" formatCode="_(* #,##0_);_(* \(#,##0\);_(* &quot;-&quot;??_);_(@_)"/>
    <numFmt numFmtId="183" formatCode="0.0"/>
    <numFmt numFmtId="184" formatCode="00000000"/>
    <numFmt numFmtId="185" formatCode="[$-10C0A]#,###,##0"/>
    <numFmt numFmtId="186" formatCode="_-* #,##0.0\ _€_-;\-* #,##0.0\ _€_-;_-* &quot;-&quot;??\ _€_-;_-@_-"/>
    <numFmt numFmtId="187" formatCode="_-* #,##0\ _€_-;\-* #,##0\ _€_-;_-* &quot;-&quot;??\ _€_-;_-@_-"/>
    <numFmt numFmtId="188" formatCode="[$-10409]#,##0;\-#,##0"/>
    <numFmt numFmtId="189" formatCode="_-* #,##0.0_-;\-* #,##0.0_-;_-* &quot;-&quot;??_-;_-@_-"/>
    <numFmt numFmtId="190" formatCode="_-* #,##0_-;\-* #,##0_-;_-* &quot;-&quot;??_-;_-@_-"/>
    <numFmt numFmtId="191" formatCode="_-* #,##0.0_-;\-* #,##0.0_-;_-* &quot;-&quot;?_-;_-@_-"/>
    <numFmt numFmtId="192" formatCode="_-* #,##0.0\ _€_-;\-* #,##0.0\ _€_-;_-* &quot;-&quot;?\ _€_-;_-@_-"/>
    <numFmt numFmtId="193" formatCode="[$-340A]dddd\,\ d\ &quot;de&quot;\ mmmm\ &quot;de&quot;\ yyyy"/>
    <numFmt numFmtId="194" formatCode="_ * #,##0.0_ ;_ * \-#,##0.0_ ;_ * &quot;-&quot;_ ;_ @_ "/>
    <numFmt numFmtId="195" formatCode="_(* #,##0_);_(* \(#,##0\);_(* &quot;-&quot;_);_(@_)"/>
    <numFmt numFmtId="196" formatCode="_ * #,##0.00_ ;_ * \-#,##0.00_ ;_ * &quot;-&quot;_ ;_ @_ "/>
    <numFmt numFmtId="197" formatCode="&quot;Sí&quot;;&quot;Sí&quot;;&quot;No&quot;"/>
    <numFmt numFmtId="198" formatCode="&quot;Verdadero&quot;;&quot;Verdadero&quot;;&quot;Falso&quot;"/>
    <numFmt numFmtId="199" formatCode="&quot;Activado&quot;;&quot;Activado&quot;;&quot;Desactivado&quot;"/>
    <numFmt numFmtId="200" formatCode="[$€-2]\ #,##0.00_);[Red]\([$€-2]\ #,##0.00\)"/>
    <numFmt numFmtId="201" formatCode="[$-10C0A]#,##0;\-#,##0"/>
    <numFmt numFmtId="202" formatCode="[$-10C0A]#,##0.0"/>
    <numFmt numFmtId="203" formatCode="[$-10C0A]#,##0"/>
  </numFmts>
  <fonts count="126">
    <font>
      <sz val="11"/>
      <color theme="1"/>
      <name val="Calibri"/>
      <family val="2"/>
    </font>
    <font>
      <sz val="11"/>
      <color indexed="8"/>
      <name val="Calibri"/>
      <family val="2"/>
    </font>
    <font>
      <sz val="10"/>
      <name val="Arial"/>
      <family val="2"/>
    </font>
    <font>
      <sz val="12"/>
      <color indexed="8"/>
      <name val="Calibri"/>
      <family val="2"/>
    </font>
    <font>
      <b/>
      <sz val="12"/>
      <color indexed="8"/>
      <name val="Calibri"/>
      <family val="2"/>
    </font>
    <font>
      <sz val="12"/>
      <name val="Arial"/>
      <family val="2"/>
    </font>
    <font>
      <b/>
      <sz val="9"/>
      <name val="Verdana"/>
      <family val="2"/>
    </font>
    <font>
      <sz val="8"/>
      <name val="Verdana"/>
      <family val="2"/>
    </font>
    <font>
      <sz val="9"/>
      <name val="Verdana"/>
      <family val="2"/>
    </font>
    <font>
      <sz val="7"/>
      <name val="Verdana"/>
      <family val="2"/>
    </font>
    <font>
      <b/>
      <sz val="10"/>
      <name val="Arial"/>
      <family val="2"/>
    </font>
    <font>
      <sz val="10"/>
      <name val="Verdana"/>
      <family val="2"/>
    </font>
    <font>
      <sz val="10"/>
      <name val="Courier"/>
      <family val="3"/>
    </font>
    <font>
      <b/>
      <sz val="11"/>
      <name val="Verdana"/>
      <family val="2"/>
    </font>
    <font>
      <b/>
      <sz val="12"/>
      <name val="Verdana"/>
      <family val="2"/>
    </font>
    <font>
      <b/>
      <sz val="10"/>
      <color indexed="8"/>
      <name val="Calibri"/>
      <family val="2"/>
    </font>
    <font>
      <sz val="10"/>
      <color indexed="8"/>
      <name val="Calibri"/>
      <family val="2"/>
    </font>
    <font>
      <b/>
      <sz val="9"/>
      <name val="Arial"/>
      <family val="2"/>
    </font>
    <font>
      <b/>
      <vertAlign val="superscript"/>
      <sz val="12"/>
      <color indexed="8"/>
      <name val="Calibri"/>
      <family val="2"/>
    </font>
    <font>
      <b/>
      <sz val="11"/>
      <color indexed="8"/>
      <name val="Calibri"/>
      <family val="2"/>
    </font>
    <font>
      <vertAlign val="subscript"/>
      <sz val="11"/>
      <color indexed="8"/>
      <name val="Calibri"/>
      <family val="2"/>
    </font>
    <font>
      <b/>
      <vertAlign val="subscrip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2"/>
      <name val="Calibri"/>
      <family val="2"/>
    </font>
    <font>
      <b/>
      <sz val="9"/>
      <color indexed="8"/>
      <name val="Calibri"/>
      <family val="2"/>
    </font>
    <font>
      <b/>
      <sz val="10"/>
      <name val="Calibri"/>
      <family val="2"/>
    </font>
    <font>
      <sz val="10"/>
      <name val="Calibri"/>
      <family val="2"/>
    </font>
    <font>
      <i/>
      <sz val="10"/>
      <name val="Calibri"/>
      <family val="2"/>
    </font>
    <font>
      <sz val="10"/>
      <color indexed="49"/>
      <name val="Calibri"/>
      <family val="2"/>
    </font>
    <font>
      <sz val="12"/>
      <name val="Calibri"/>
      <family val="2"/>
    </font>
    <font>
      <b/>
      <sz val="13"/>
      <color indexed="8"/>
      <name val="Calibri"/>
      <family val="2"/>
    </font>
    <font>
      <sz val="13"/>
      <color indexed="8"/>
      <name val="Calibri"/>
      <family val="2"/>
    </font>
    <font>
      <sz val="16"/>
      <color indexed="8"/>
      <name val="Calibri"/>
      <family val="2"/>
    </font>
    <font>
      <b/>
      <sz val="16"/>
      <color indexed="8"/>
      <name val="Calibri"/>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sz val="7"/>
      <color indexed="8"/>
      <name val="Verdana"/>
      <family val="2"/>
    </font>
    <font>
      <b/>
      <sz val="7"/>
      <color indexed="30"/>
      <name val="Verdana"/>
      <family val="2"/>
    </font>
    <font>
      <sz val="9"/>
      <color indexed="8"/>
      <name val="Verdana"/>
      <family val="2"/>
    </font>
    <font>
      <sz val="16"/>
      <color indexed="30"/>
      <name val="Verdana"/>
      <family val="2"/>
    </font>
    <font>
      <b/>
      <sz val="12"/>
      <color indexed="63"/>
      <name val="Verdana"/>
      <family val="2"/>
    </font>
    <font>
      <b/>
      <sz val="11"/>
      <name val="Calibri"/>
      <family val="2"/>
    </font>
    <font>
      <sz val="11"/>
      <name val="Calibri"/>
      <family val="2"/>
    </font>
    <font>
      <i/>
      <sz val="11"/>
      <name val="Calibri"/>
      <family val="2"/>
    </font>
    <font>
      <b/>
      <sz val="48"/>
      <color indexed="55"/>
      <name val="Calibri"/>
      <family val="2"/>
    </font>
    <font>
      <sz val="48"/>
      <color indexed="30"/>
      <name val="Calibri"/>
      <family val="2"/>
    </font>
    <font>
      <sz val="24"/>
      <color indexed="55"/>
      <name val="Arial"/>
      <family val="2"/>
    </font>
    <font>
      <b/>
      <sz val="16"/>
      <name val="Calibri"/>
      <family val="2"/>
    </font>
    <font>
      <sz val="16"/>
      <name val="Calibri"/>
      <family val="2"/>
    </font>
    <font>
      <sz val="10"/>
      <color indexed="8"/>
      <name val="Arial"/>
      <family val="2"/>
    </font>
    <font>
      <b/>
      <sz val="10"/>
      <color indexed="8"/>
      <name val="Arial"/>
      <family val="2"/>
    </font>
    <font>
      <b/>
      <sz val="13"/>
      <name val="Calibri"/>
      <family val="2"/>
    </font>
    <font>
      <b/>
      <sz val="11"/>
      <color indexed="8"/>
      <name val="Arial"/>
      <family val="2"/>
    </font>
    <font>
      <sz val="11"/>
      <color indexed="8"/>
      <name val="Arial"/>
      <family val="2"/>
    </font>
    <font>
      <b/>
      <u val="single"/>
      <sz val="11"/>
      <color indexed="8"/>
      <name val="Calibri"/>
      <family val="2"/>
    </font>
    <font>
      <b/>
      <sz val="11"/>
      <color indexed="8"/>
      <name val="Verdana"/>
      <family val="2"/>
    </font>
    <font>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2"/>
      <color theme="1"/>
      <name val="Calibri"/>
      <family val="2"/>
    </font>
    <font>
      <sz val="12"/>
      <color theme="1"/>
      <name val="Calibri"/>
      <family val="2"/>
    </font>
    <font>
      <b/>
      <sz val="9"/>
      <color theme="1"/>
      <name val="Calibri"/>
      <family val="2"/>
    </font>
    <font>
      <b/>
      <sz val="10"/>
      <color theme="1"/>
      <name val="Calibri"/>
      <family val="2"/>
    </font>
    <font>
      <sz val="10"/>
      <color theme="1"/>
      <name val="Calibri"/>
      <family val="2"/>
    </font>
    <font>
      <sz val="10"/>
      <color theme="8" tint="-0.24997000396251678"/>
      <name val="Calibri"/>
      <family val="2"/>
    </font>
    <font>
      <b/>
      <sz val="13"/>
      <color theme="1"/>
      <name val="Calibri"/>
      <family val="2"/>
    </font>
    <font>
      <sz val="13"/>
      <color theme="1"/>
      <name val="Calibri"/>
      <family val="2"/>
    </font>
    <font>
      <sz val="16"/>
      <color theme="1"/>
      <name val="Calibri"/>
      <family val="2"/>
    </font>
    <font>
      <b/>
      <sz val="16"/>
      <color theme="1"/>
      <name val="Calibri"/>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sz val="7"/>
      <color theme="1"/>
      <name val="Verdana"/>
      <family val="2"/>
    </font>
    <font>
      <b/>
      <sz val="7"/>
      <color rgb="FF0066CC"/>
      <name val="Verdana"/>
      <family val="2"/>
    </font>
    <font>
      <sz val="9"/>
      <color theme="1"/>
      <name val="Verdana"/>
      <family val="2"/>
    </font>
    <font>
      <sz val="16"/>
      <color rgb="FF0066CC"/>
      <name val="Verdana"/>
      <family val="2"/>
    </font>
    <font>
      <b/>
      <sz val="12"/>
      <color rgb="FF333333"/>
      <name val="Verdana"/>
      <family val="2"/>
    </font>
    <font>
      <b/>
      <sz val="48"/>
      <color rgb="FF9D9D9C"/>
      <name val="Calibri"/>
      <family val="2"/>
    </font>
    <font>
      <sz val="48"/>
      <color rgb="FF0063AF"/>
      <name val="Calibri"/>
      <family val="2"/>
    </font>
    <font>
      <sz val="24"/>
      <color rgb="FF9D9D9C"/>
      <name val="Arial"/>
      <family val="2"/>
    </font>
    <font>
      <sz val="10"/>
      <color theme="1"/>
      <name val="Arial"/>
      <family val="2"/>
    </font>
    <font>
      <b/>
      <sz val="10"/>
      <color theme="1"/>
      <name val="Arial"/>
      <family val="2"/>
    </font>
    <font>
      <b/>
      <sz val="11"/>
      <color theme="1"/>
      <name val="Arial"/>
      <family val="2"/>
    </font>
    <font>
      <sz val="11"/>
      <color theme="1"/>
      <name val="Arial"/>
      <family val="2"/>
    </font>
    <font>
      <b/>
      <u val="single"/>
      <sz val="11"/>
      <color rgb="FF000000"/>
      <name val="Calibri"/>
      <family val="2"/>
    </font>
    <font>
      <b/>
      <sz val="11"/>
      <color rgb="FF000000"/>
      <name val="Calibri"/>
      <family val="2"/>
    </font>
    <font>
      <sz val="11"/>
      <color rgb="FF000000"/>
      <name val="Calibri"/>
      <family val="2"/>
    </font>
    <font>
      <b/>
      <sz val="11"/>
      <color theme="1"/>
      <name val="Verdana"/>
      <family val="2"/>
    </font>
    <font>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
      <left style="thin">
        <color rgb="FF000000"/>
      </left>
      <right/>
      <top/>
      <bottom/>
    </border>
    <border>
      <left style="thin"/>
      <right/>
      <top style="thin"/>
      <bottom style="thin"/>
    </border>
    <border>
      <left/>
      <right/>
      <top style="thin"/>
      <bottom style="thin"/>
    </border>
    <border>
      <left/>
      <right style="thin"/>
      <top style="thin"/>
      <bottom style="thin"/>
    </border>
    <border>
      <left style="thin">
        <color rgb="FF000000"/>
      </left>
      <right style="thin">
        <color rgb="FF000000"/>
      </right>
      <top style="thin">
        <color rgb="FF000000"/>
      </top>
      <bottom style="thin"/>
    </border>
    <border>
      <left style="thin">
        <color rgb="FF000000"/>
      </left>
      <right style="thin">
        <color rgb="FF000000"/>
      </right>
      <top/>
      <bottom/>
    </border>
    <border>
      <left style="thin"/>
      <right style="thin"/>
      <top/>
      <bottom style="thin"/>
    </border>
    <border>
      <left/>
      <right/>
      <top/>
      <bottom style="thin"/>
    </border>
    <border>
      <left style="thin"/>
      <right style="thin"/>
      <top style="thin"/>
      <bottom/>
    </border>
    <border>
      <left style="thin"/>
      <right style="thin"/>
      <top/>
      <bottom/>
    </border>
    <border>
      <left style="thin"/>
      <right/>
      <top>
        <color indexed="63"/>
      </top>
      <bottom>
        <color indexed="63"/>
      </bottom>
    </border>
    <border>
      <left style="thin">
        <color indexed="8"/>
      </left>
      <right/>
      <top/>
      <bottom/>
    </border>
    <border>
      <left/>
      <right/>
      <top style="thin"/>
      <bottom/>
    </border>
    <border>
      <left/>
      <right/>
      <top/>
      <bottom style="thin">
        <color rgb="FF000000"/>
      </bottom>
    </border>
    <border>
      <left style="thin">
        <color rgb="FF000000"/>
      </left>
      <right/>
      <top style="thin">
        <color rgb="FF000000"/>
      </top>
      <bottom style="thin"/>
    </border>
    <border>
      <left/>
      <right/>
      <top style="thin">
        <color rgb="FF000000"/>
      </top>
      <bottom style="thin"/>
    </border>
    <border>
      <left/>
      <right style="thin">
        <color rgb="FF000000"/>
      </right>
      <top style="thin">
        <color rgb="FF000000"/>
      </top>
      <bottom style="thin"/>
    </border>
    <border>
      <left/>
      <right style="thin"/>
      <top>
        <color indexed="63"/>
      </top>
      <bottom>
        <color indexed="63"/>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7" fillId="20" borderId="0" applyNumberFormat="0" applyBorder="0" applyAlignment="0" applyProtection="0"/>
    <xf numFmtId="0" fontId="78" fillId="21" borderId="1" applyNumberFormat="0" applyAlignment="0" applyProtection="0"/>
    <xf numFmtId="0" fontId="79" fillId="22" borderId="2" applyNumberFormat="0" applyAlignment="0" applyProtection="0"/>
    <xf numFmtId="0" fontId="80" fillId="0" borderId="3" applyNumberFormat="0" applyFill="0" applyAlignment="0" applyProtection="0"/>
    <xf numFmtId="0" fontId="81" fillId="0" borderId="4" applyNumberFormat="0" applyFill="0" applyAlignment="0" applyProtection="0"/>
    <xf numFmtId="0" fontId="82" fillId="0" borderId="0" applyNumberFormat="0" applyFill="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6" fillId="26" borderId="0" applyNumberFormat="0" applyBorder="0" applyAlignment="0" applyProtection="0"/>
    <xf numFmtId="0" fontId="76" fillId="27" borderId="0" applyNumberFormat="0" applyBorder="0" applyAlignment="0" applyProtection="0"/>
    <xf numFmtId="0" fontId="76" fillId="28" borderId="0" applyNumberFormat="0" applyBorder="0" applyAlignment="0" applyProtection="0"/>
    <xf numFmtId="0" fontId="83" fillId="29" borderId="1" applyNumberFormat="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9" fontId="2"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7" fillId="31" borderId="0" applyNumberFormat="0" applyBorder="0" applyAlignment="0" applyProtection="0"/>
    <xf numFmtId="0" fontId="12" fillId="0" borderId="0">
      <alignment/>
      <protection/>
    </xf>
    <xf numFmtId="0" fontId="2" fillId="0" borderId="0">
      <alignment/>
      <protection/>
    </xf>
    <xf numFmtId="0" fontId="5" fillId="0" borderId="0">
      <alignment/>
      <protection/>
    </xf>
    <xf numFmtId="0" fontId="2" fillId="0" borderId="0">
      <alignment/>
      <protection/>
    </xf>
    <xf numFmtId="0" fontId="5" fillId="0" borderId="0">
      <alignment/>
      <protection/>
    </xf>
    <xf numFmtId="0" fontId="0"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88" fillId="21" borderId="6" applyNumberFormat="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2" fillId="0" borderId="7" applyNumberFormat="0" applyFill="0" applyAlignment="0" applyProtection="0"/>
    <xf numFmtId="0" fontId="82" fillId="0" borderId="8" applyNumberFormat="0" applyFill="0" applyAlignment="0" applyProtection="0"/>
    <xf numFmtId="0" fontId="93" fillId="0" borderId="9" applyNumberFormat="0" applyFill="0" applyAlignment="0" applyProtection="0"/>
  </cellStyleXfs>
  <cellXfs count="469">
    <xf numFmtId="0" fontId="0" fillId="0" borderId="0" xfId="0" applyFont="1" applyAlignment="1">
      <alignment/>
    </xf>
    <xf numFmtId="0" fontId="94" fillId="33" borderId="0" xfId="0" applyFont="1" applyFill="1" applyAlignment="1">
      <alignment vertical="center"/>
    </xf>
    <xf numFmtId="0" fontId="95" fillId="33" borderId="0" xfId="0" applyFont="1" applyFill="1" applyAlignment="1">
      <alignment vertical="center"/>
    </xf>
    <xf numFmtId="0" fontId="95" fillId="33" borderId="0" xfId="0" applyFont="1" applyFill="1" applyAlignment="1">
      <alignment horizontal="justify" vertical="center" wrapText="1"/>
    </xf>
    <xf numFmtId="0" fontId="94" fillId="33" borderId="10" xfId="0" applyFont="1" applyFill="1" applyBorder="1" applyAlignment="1">
      <alignment horizontal="center" vertical="center"/>
    </xf>
    <xf numFmtId="3" fontId="95" fillId="33" borderId="10" xfId="0" applyNumberFormat="1" applyFont="1" applyFill="1" applyBorder="1" applyAlignment="1">
      <alignment vertical="center"/>
    </xf>
    <xf numFmtId="180" fontId="95" fillId="33" borderId="10" xfId="62" applyNumberFormat="1" applyFont="1" applyFill="1" applyBorder="1" applyAlignment="1">
      <alignment vertical="center"/>
    </xf>
    <xf numFmtId="0" fontId="39" fillId="33" borderId="0" xfId="0" applyFont="1" applyFill="1" applyAlignment="1">
      <alignment horizontal="left" vertical="center"/>
    </xf>
    <xf numFmtId="0" fontId="96" fillId="33" borderId="0" xfId="0" applyFont="1" applyFill="1" applyAlignment="1">
      <alignment vertical="center"/>
    </xf>
    <xf numFmtId="0" fontId="97" fillId="33" borderId="0" xfId="0" applyFont="1" applyFill="1" applyAlignment="1">
      <alignment vertical="center"/>
    </xf>
    <xf numFmtId="0" fontId="98" fillId="33" borderId="0" xfId="0" applyFont="1" applyFill="1" applyAlignment="1">
      <alignment vertical="center"/>
    </xf>
    <xf numFmtId="0" fontId="41" fillId="33" borderId="0" xfId="0" applyFont="1" applyFill="1" applyAlignment="1">
      <alignment vertical="center"/>
    </xf>
    <xf numFmtId="0" fontId="41" fillId="33" borderId="10" xfId="0" applyFont="1" applyFill="1" applyBorder="1" applyAlignment="1">
      <alignment horizontal="center" vertical="center" wrapText="1"/>
    </xf>
    <xf numFmtId="0" fontId="97" fillId="33" borderId="10" xfId="0" applyFont="1" applyFill="1" applyBorder="1" applyAlignment="1">
      <alignment horizontal="center" vertical="center" wrapText="1"/>
    </xf>
    <xf numFmtId="183" fontId="42" fillId="33" borderId="11" xfId="62" applyNumberFormat="1" applyFont="1" applyFill="1" applyBorder="1" applyAlignment="1">
      <alignment horizontal="center" vertical="center"/>
    </xf>
    <xf numFmtId="0" fontId="42" fillId="33" borderId="12" xfId="0" applyFont="1" applyFill="1" applyBorder="1" applyAlignment="1">
      <alignment horizontal="center" vertical="center"/>
    </xf>
    <xf numFmtId="183" fontId="42" fillId="33" borderId="13" xfId="62" applyNumberFormat="1" applyFont="1" applyFill="1" applyBorder="1" applyAlignment="1">
      <alignment horizontal="center" vertical="center"/>
    </xf>
    <xf numFmtId="0" fontId="42" fillId="33" borderId="14" xfId="0" applyFont="1" applyFill="1" applyBorder="1" applyAlignment="1">
      <alignment horizontal="center" vertical="center"/>
    </xf>
    <xf numFmtId="0" fontId="43" fillId="33" borderId="0" xfId="0" applyFont="1" applyFill="1" applyAlignment="1">
      <alignment horizontal="left" vertical="center"/>
    </xf>
    <xf numFmtId="3" fontId="42" fillId="33" borderId="0" xfId="0" applyNumberFormat="1" applyFont="1" applyFill="1" applyAlignment="1">
      <alignment vertical="center"/>
    </xf>
    <xf numFmtId="0" fontId="42" fillId="33" borderId="0" xfId="0" applyFont="1" applyFill="1" applyAlignment="1">
      <alignment vertical="center"/>
    </xf>
    <xf numFmtId="0" fontId="99" fillId="33" borderId="0" xfId="0" applyFont="1" applyFill="1" applyAlignment="1">
      <alignment vertical="center"/>
    </xf>
    <xf numFmtId="0" fontId="42" fillId="33" borderId="10" xfId="0" applyFont="1" applyFill="1" applyBorder="1" applyAlignment="1">
      <alignment horizontal="center" vertical="center"/>
    </xf>
    <xf numFmtId="3" fontId="42" fillId="33" borderId="10" xfId="0" applyNumberFormat="1" applyFont="1" applyFill="1" applyBorder="1" applyAlignment="1">
      <alignment horizontal="right" vertical="center"/>
    </xf>
    <xf numFmtId="0" fontId="42" fillId="33" borderId="10" xfId="0" applyFont="1" applyFill="1" applyBorder="1" applyAlignment="1">
      <alignment horizontal="right" vertical="center"/>
    </xf>
    <xf numFmtId="0" fontId="41" fillId="33" borderId="10" xfId="0" applyFont="1" applyFill="1" applyBorder="1" applyAlignment="1">
      <alignment vertical="center"/>
    </xf>
    <xf numFmtId="0" fontId="41" fillId="33" borderId="10" xfId="0" applyFont="1" applyFill="1" applyBorder="1" applyAlignment="1">
      <alignment horizontal="center" vertical="center"/>
    </xf>
    <xf numFmtId="3" fontId="41" fillId="33" borderId="10" xfId="0" applyNumberFormat="1" applyFont="1" applyFill="1" applyBorder="1" applyAlignment="1">
      <alignment horizontal="center" vertical="center"/>
    </xf>
    <xf numFmtId="0" fontId="39" fillId="33" borderId="0" xfId="0" applyFont="1" applyFill="1" applyAlignment="1">
      <alignment vertical="center"/>
    </xf>
    <xf numFmtId="0" fontId="94" fillId="33" borderId="10" xfId="0" applyFont="1" applyFill="1" applyBorder="1" applyAlignment="1">
      <alignment horizontal="center" vertical="center" wrapText="1"/>
    </xf>
    <xf numFmtId="0" fontId="93" fillId="33" borderId="0" xfId="0" applyFont="1" applyFill="1" applyAlignment="1">
      <alignment/>
    </xf>
    <xf numFmtId="0" fontId="95" fillId="33" borderId="10" xfId="0" applyFont="1" applyFill="1" applyBorder="1" applyAlignment="1">
      <alignment vertical="center"/>
    </xf>
    <xf numFmtId="180" fontId="95" fillId="33" borderId="10" xfId="0" applyNumberFormat="1" applyFont="1" applyFill="1" applyBorder="1" applyAlignment="1">
      <alignment vertical="center"/>
    </xf>
    <xf numFmtId="181" fontId="95" fillId="33" borderId="10" xfId="0" applyNumberFormat="1" applyFont="1" applyFill="1" applyBorder="1" applyAlignment="1">
      <alignment vertical="center"/>
    </xf>
    <xf numFmtId="180" fontId="95" fillId="33" borderId="10" xfId="0" applyNumberFormat="1" applyFont="1" applyFill="1" applyBorder="1" applyAlignment="1">
      <alignment horizontal="right" vertical="center"/>
    </xf>
    <xf numFmtId="180" fontId="94" fillId="33" borderId="10" xfId="0" applyNumberFormat="1" applyFont="1" applyFill="1" applyBorder="1" applyAlignment="1">
      <alignment horizontal="center" vertical="center"/>
    </xf>
    <xf numFmtId="181" fontId="94" fillId="33" borderId="10" xfId="0" applyNumberFormat="1" applyFont="1" applyFill="1" applyBorder="1" applyAlignment="1">
      <alignment horizontal="center" vertical="center"/>
    </xf>
    <xf numFmtId="0" fontId="94" fillId="33" borderId="0" xfId="0" applyFont="1" applyFill="1" applyBorder="1" applyAlignment="1">
      <alignment horizontal="left" vertical="center" wrapText="1"/>
    </xf>
    <xf numFmtId="0" fontId="95" fillId="33" borderId="0" xfId="0" applyFont="1" applyFill="1" applyAlignment="1">
      <alignment vertical="center" wrapText="1"/>
    </xf>
    <xf numFmtId="0" fontId="94" fillId="33" borderId="0" xfId="0" applyFont="1" applyFill="1" applyAlignment="1">
      <alignment vertical="center" wrapText="1"/>
    </xf>
    <xf numFmtId="0" fontId="95" fillId="33" borderId="0" xfId="0" applyFont="1" applyFill="1" applyAlignment="1">
      <alignment horizontal="justify" vertical="center"/>
    </xf>
    <xf numFmtId="0" fontId="45" fillId="33" borderId="0" xfId="0" applyFont="1" applyFill="1" applyAlignment="1">
      <alignment vertical="center" wrapText="1"/>
    </xf>
    <xf numFmtId="0" fontId="94" fillId="33" borderId="0" xfId="0" applyFont="1" applyFill="1" applyBorder="1" applyAlignment="1">
      <alignment vertical="center" wrapText="1"/>
    </xf>
    <xf numFmtId="0" fontId="100" fillId="33" borderId="0" xfId="0" applyFont="1" applyFill="1" applyAlignment="1">
      <alignment vertical="center"/>
    </xf>
    <xf numFmtId="0" fontId="101" fillId="33" borderId="0" xfId="0" applyFont="1" applyFill="1" applyAlignment="1">
      <alignment vertical="center"/>
    </xf>
    <xf numFmtId="0" fontId="101" fillId="33" borderId="0" xfId="0" applyFont="1" applyFill="1" applyAlignment="1">
      <alignment horizontal="justify" vertical="center" wrapText="1"/>
    </xf>
    <xf numFmtId="0" fontId="100" fillId="33" borderId="0" xfId="0" applyFont="1" applyFill="1" applyAlignment="1">
      <alignment horizontal="left" vertical="center"/>
    </xf>
    <xf numFmtId="0" fontId="100" fillId="33" borderId="10" xfId="0" applyFont="1" applyFill="1" applyBorder="1" applyAlignment="1">
      <alignment horizontal="center" vertical="center" wrapText="1"/>
    </xf>
    <xf numFmtId="0" fontId="101" fillId="33" borderId="10" xfId="0" applyFont="1" applyFill="1" applyBorder="1" applyAlignment="1">
      <alignment vertical="center"/>
    </xf>
    <xf numFmtId="181" fontId="101" fillId="33" borderId="10" xfId="0" applyNumberFormat="1" applyFont="1" applyFill="1" applyBorder="1" applyAlignment="1">
      <alignment vertical="center"/>
    </xf>
    <xf numFmtId="0" fontId="100" fillId="33" borderId="10" xfId="0" applyFont="1" applyFill="1" applyBorder="1" applyAlignment="1">
      <alignment horizontal="center" vertical="center"/>
    </xf>
    <xf numFmtId="181" fontId="100" fillId="33" borderId="10" xfId="0" applyNumberFormat="1" applyFont="1" applyFill="1" applyBorder="1" applyAlignment="1">
      <alignment horizontal="center" vertical="center"/>
    </xf>
    <xf numFmtId="180" fontId="101" fillId="33" borderId="10" xfId="62" applyNumberFormat="1" applyFont="1" applyFill="1" applyBorder="1" applyAlignment="1">
      <alignment vertical="center"/>
    </xf>
    <xf numFmtId="0" fontId="100" fillId="33" borderId="10" xfId="0" applyFont="1" applyFill="1" applyBorder="1" applyAlignment="1">
      <alignment vertical="center"/>
    </xf>
    <xf numFmtId="0" fontId="94" fillId="33" borderId="0" xfId="0" applyFont="1" applyFill="1" applyAlignment="1">
      <alignment horizontal="center" vertical="center" wrapText="1"/>
    </xf>
    <xf numFmtId="0" fontId="94" fillId="33" borderId="0" xfId="0" applyFont="1" applyFill="1" applyAlignment="1">
      <alignment horizontal="left" vertical="center" wrapText="1"/>
    </xf>
    <xf numFmtId="0" fontId="102" fillId="33" borderId="0" xfId="0" applyFont="1" applyFill="1" applyAlignment="1">
      <alignment vertical="center" wrapText="1"/>
    </xf>
    <xf numFmtId="0" fontId="102" fillId="33" borderId="0" xfId="0" applyFont="1" applyFill="1" applyAlignment="1">
      <alignment wrapText="1"/>
    </xf>
    <xf numFmtId="0" fontId="103" fillId="33" borderId="0" xfId="0" applyFont="1" applyFill="1" applyAlignment="1">
      <alignment wrapText="1"/>
    </xf>
    <xf numFmtId="0" fontId="103" fillId="33" borderId="0" xfId="0" applyFont="1" applyFill="1" applyAlignment="1">
      <alignment vertical="center" wrapText="1"/>
    </xf>
    <xf numFmtId="0" fontId="104" fillId="33" borderId="0" xfId="0" applyFont="1" applyFill="1" applyAlignment="1">
      <alignment/>
    </xf>
    <xf numFmtId="0" fontId="105" fillId="33" borderId="0" xfId="0" applyFont="1" applyFill="1" applyAlignment="1">
      <alignment/>
    </xf>
    <xf numFmtId="0" fontId="0" fillId="33" borderId="0" xfId="0" applyFill="1" applyAlignment="1">
      <alignment/>
    </xf>
    <xf numFmtId="0" fontId="106" fillId="33" borderId="0" xfId="0" applyFont="1" applyFill="1" applyAlignment="1">
      <alignment horizontal="center"/>
    </xf>
    <xf numFmtId="17" fontId="106" fillId="33" borderId="0" xfId="0" applyNumberFormat="1" applyFont="1" applyFill="1" applyAlignment="1" quotePrefix="1">
      <alignment horizontal="center"/>
    </xf>
    <xf numFmtId="0" fontId="107" fillId="33" borderId="0" xfId="0" applyFont="1" applyFill="1" applyAlignment="1">
      <alignment horizontal="left" indent="15"/>
    </xf>
    <xf numFmtId="0" fontId="108" fillId="33" borderId="0" xfId="0" applyFont="1" applyFill="1" applyAlignment="1">
      <alignment horizontal="center"/>
    </xf>
    <xf numFmtId="0" fontId="109" fillId="33" borderId="0" xfId="0" applyFont="1" applyFill="1" applyAlignment="1">
      <alignment/>
    </xf>
    <xf numFmtId="0" fontId="104" fillId="33" borderId="0" xfId="0" applyFont="1" applyFill="1" applyAlignment="1" quotePrefix="1">
      <alignment/>
    </xf>
    <xf numFmtId="0" fontId="0" fillId="33" borderId="0" xfId="0" applyFill="1" applyBorder="1" applyAlignment="1">
      <alignment/>
    </xf>
    <xf numFmtId="0" fontId="8" fillId="33" borderId="15" xfId="60" applyFont="1" applyFill="1" applyBorder="1" applyAlignment="1" applyProtection="1">
      <alignment horizontal="left" vertical="center"/>
      <protection/>
    </xf>
    <xf numFmtId="0" fontId="8" fillId="33" borderId="16" xfId="60" applyFont="1" applyFill="1" applyBorder="1" applyAlignment="1" applyProtection="1">
      <alignment horizontal="left" vertical="center"/>
      <protection/>
    </xf>
    <xf numFmtId="0" fontId="8" fillId="33" borderId="0" xfId="60" applyFont="1" applyFill="1" applyBorder="1" applyAlignment="1" applyProtection="1">
      <alignment horizontal="left" vertical="center"/>
      <protection/>
    </xf>
    <xf numFmtId="0" fontId="8" fillId="33" borderId="0" xfId="0" applyFont="1" applyFill="1" applyAlignment="1">
      <alignment vertical="center"/>
    </xf>
    <xf numFmtId="0" fontId="8" fillId="33" borderId="0" xfId="60" applyFont="1" applyFill="1" applyBorder="1" applyAlignment="1" applyProtection="1">
      <alignment vertical="center"/>
      <protection/>
    </xf>
    <xf numFmtId="0" fontId="8" fillId="33" borderId="0" xfId="60" applyFont="1" applyFill="1" applyBorder="1" applyAlignment="1" applyProtection="1">
      <alignment horizontal="center" vertical="center"/>
      <protection/>
    </xf>
    <xf numFmtId="0" fontId="8" fillId="33" borderId="0" xfId="60" applyFont="1" applyFill="1" applyBorder="1" applyAlignment="1" applyProtection="1">
      <alignment horizontal="left"/>
      <protection/>
    </xf>
    <xf numFmtId="0" fontId="8" fillId="33" borderId="0" xfId="0" applyFont="1" applyFill="1" applyBorder="1" applyAlignment="1">
      <alignment/>
    </xf>
    <xf numFmtId="0" fontId="8" fillId="33" borderId="0" xfId="60" applyFont="1" applyFill="1" applyBorder="1" applyProtection="1">
      <alignment/>
      <protection/>
    </xf>
    <xf numFmtId="0" fontId="8" fillId="33" borderId="0" xfId="60" applyFont="1" applyFill="1" applyBorder="1" applyAlignment="1" applyProtection="1">
      <alignment horizontal="right"/>
      <protection/>
    </xf>
    <xf numFmtId="0" fontId="8" fillId="33" borderId="0" xfId="0" applyFont="1" applyFill="1" applyAlignment="1">
      <alignment/>
    </xf>
    <xf numFmtId="0" fontId="7" fillId="33" borderId="0" xfId="60" applyFont="1" applyFill="1" applyBorder="1" applyAlignment="1" applyProtection="1">
      <alignment horizontal="left"/>
      <protection/>
    </xf>
    <xf numFmtId="0" fontId="7" fillId="33" borderId="0" xfId="60" applyFont="1" applyFill="1" applyBorder="1" applyProtection="1">
      <alignment/>
      <protection/>
    </xf>
    <xf numFmtId="0" fontId="7" fillId="33" borderId="0" xfId="60" applyFont="1" applyFill="1" applyBorder="1" applyAlignment="1" applyProtection="1">
      <alignment horizontal="right"/>
      <protection/>
    </xf>
    <xf numFmtId="0" fontId="6" fillId="33" borderId="0" xfId="60" applyFont="1" applyFill="1" applyBorder="1" applyAlignment="1" applyProtection="1">
      <alignment horizontal="left"/>
      <protection/>
    </xf>
    <xf numFmtId="0" fontId="11" fillId="33" borderId="0" xfId="60" applyFont="1" applyFill="1" applyBorder="1" applyProtection="1">
      <alignment/>
      <protection/>
    </xf>
    <xf numFmtId="0" fontId="7" fillId="33" borderId="0" xfId="0" applyFont="1" applyFill="1" applyAlignment="1">
      <alignment/>
    </xf>
    <xf numFmtId="0" fontId="9" fillId="33" borderId="0" xfId="0" applyFont="1" applyFill="1" applyAlignment="1">
      <alignment/>
    </xf>
    <xf numFmtId="0" fontId="110" fillId="33" borderId="0" xfId="0" applyFont="1" applyFill="1" applyAlignment="1">
      <alignment/>
    </xf>
    <xf numFmtId="0" fontId="10" fillId="33" borderId="0" xfId="0" applyFont="1" applyFill="1" applyAlignment="1">
      <alignment/>
    </xf>
    <xf numFmtId="0" fontId="11" fillId="33" borderId="17" xfId="0" applyFont="1" applyFill="1" applyBorder="1" applyAlignment="1">
      <alignment horizontal="left" vertical="center"/>
    </xf>
    <xf numFmtId="0" fontId="11" fillId="33" borderId="18" xfId="0" applyFont="1" applyFill="1" applyBorder="1" applyAlignment="1">
      <alignment horizontal="left" vertical="center"/>
    </xf>
    <xf numFmtId="0" fontId="6" fillId="33" borderId="19" xfId="60" applyFont="1" applyFill="1" applyBorder="1" applyAlignment="1" applyProtection="1">
      <alignment horizontal="center" vertical="center"/>
      <protection/>
    </xf>
    <xf numFmtId="0" fontId="106" fillId="33" borderId="0" xfId="0" applyFont="1" applyFill="1" applyBorder="1" applyAlignment="1">
      <alignment horizontal="center"/>
    </xf>
    <xf numFmtId="0" fontId="105" fillId="33" borderId="0" xfId="0" applyFont="1" applyFill="1" applyBorder="1" applyAlignment="1">
      <alignment vertical="top" wrapText="1"/>
    </xf>
    <xf numFmtId="0" fontId="8" fillId="33" borderId="0" xfId="0" applyFont="1" applyFill="1" applyBorder="1" applyAlignment="1">
      <alignment vertical="center"/>
    </xf>
    <xf numFmtId="0" fontId="105" fillId="33" borderId="0" xfId="0" applyFont="1" applyFill="1" applyBorder="1" applyAlignment="1">
      <alignment horizontal="center" vertical="top" wrapText="1"/>
    </xf>
    <xf numFmtId="0" fontId="111" fillId="33" borderId="0" xfId="0" applyFont="1" applyFill="1" applyBorder="1" applyAlignment="1">
      <alignment/>
    </xf>
    <xf numFmtId="0" fontId="112" fillId="33" borderId="0" xfId="0" applyFont="1" applyFill="1" applyAlignment="1">
      <alignment horizontal="left" indent="15"/>
    </xf>
    <xf numFmtId="0" fontId="6" fillId="33" borderId="0" xfId="60" applyFont="1" applyFill="1" applyBorder="1" applyProtection="1">
      <alignment/>
      <protection/>
    </xf>
    <xf numFmtId="0" fontId="6" fillId="33" borderId="0" xfId="60" applyFont="1" applyFill="1" applyBorder="1" applyAlignment="1" applyProtection="1">
      <alignment horizontal="center"/>
      <protection/>
    </xf>
    <xf numFmtId="0" fontId="8" fillId="33" borderId="0" xfId="60" applyFont="1" applyFill="1" applyBorder="1" applyAlignment="1" applyProtection="1">
      <alignment horizontal="center"/>
      <protection/>
    </xf>
    <xf numFmtId="0" fontId="113" fillId="33" borderId="0" xfId="0" applyFont="1" applyFill="1" applyAlignment="1">
      <alignment horizontal="left" indent="15"/>
    </xf>
    <xf numFmtId="0" fontId="7" fillId="33" borderId="0" xfId="60" applyFont="1" applyFill="1" applyBorder="1" applyAlignment="1" applyProtection="1">
      <alignment horizontal="center"/>
      <protection/>
    </xf>
    <xf numFmtId="0" fontId="7" fillId="33" borderId="0" xfId="0" applyFont="1" applyFill="1" applyBorder="1" applyAlignment="1">
      <alignment/>
    </xf>
    <xf numFmtId="0" fontId="7" fillId="33" borderId="0" xfId="0" applyFont="1" applyFill="1" applyBorder="1" applyAlignment="1">
      <alignment horizontal="justify" vertical="center" wrapText="1"/>
    </xf>
    <xf numFmtId="0" fontId="8" fillId="33" borderId="0" xfId="0" applyFont="1" applyFill="1" applyBorder="1" applyAlignment="1">
      <alignment horizontal="justify" vertical="top" wrapText="1"/>
    </xf>
    <xf numFmtId="0" fontId="104" fillId="33" borderId="0" xfId="0" applyFont="1" applyFill="1" applyBorder="1" applyAlignment="1">
      <alignment/>
    </xf>
    <xf numFmtId="0" fontId="105" fillId="33" borderId="0" xfId="0" applyFont="1" applyFill="1" applyBorder="1" applyAlignment="1">
      <alignment/>
    </xf>
    <xf numFmtId="0" fontId="112" fillId="33" borderId="0" xfId="0" applyFont="1" applyFill="1" applyBorder="1" applyAlignment="1">
      <alignment vertical="center"/>
    </xf>
    <xf numFmtId="49" fontId="84" fillId="33" borderId="18" xfId="46" applyNumberFormat="1" applyFill="1" applyBorder="1" applyAlignment="1" applyProtection="1">
      <alignment horizontal="center" vertical="center"/>
      <protection/>
    </xf>
    <xf numFmtId="49" fontId="84" fillId="33" borderId="20" xfId="46" applyNumberFormat="1" applyFill="1" applyBorder="1" applyAlignment="1" applyProtection="1">
      <alignment horizontal="center" vertical="center"/>
      <protection/>
    </xf>
    <xf numFmtId="49" fontId="84" fillId="33" borderId="10" xfId="46" applyNumberFormat="1" applyFill="1" applyBorder="1" applyAlignment="1" applyProtection="1">
      <alignment horizontal="center" vertical="center"/>
      <protection/>
    </xf>
    <xf numFmtId="49" fontId="95" fillId="33" borderId="0" xfId="0" applyNumberFormat="1" applyFont="1" applyFill="1" applyAlignment="1">
      <alignment vertical="center"/>
    </xf>
    <xf numFmtId="49" fontId="98" fillId="33" borderId="0" xfId="0" applyNumberFormat="1" applyFont="1" applyFill="1" applyAlignment="1">
      <alignment vertical="center"/>
    </xf>
    <xf numFmtId="0" fontId="94" fillId="33" borderId="0" xfId="0" applyFont="1" applyFill="1" applyBorder="1" applyAlignment="1">
      <alignment horizontal="left" vertical="center" wrapText="1"/>
    </xf>
    <xf numFmtId="0" fontId="100" fillId="33" borderId="0" xfId="0" applyFont="1" applyFill="1" applyBorder="1" applyAlignment="1">
      <alignment horizontal="left" vertical="center" wrapText="1"/>
    </xf>
    <xf numFmtId="0" fontId="98" fillId="33" borderId="0" xfId="0" applyFont="1" applyFill="1" applyAlignment="1">
      <alignment horizontal="center" vertical="center" wrapText="1"/>
    </xf>
    <xf numFmtId="0" fontId="41" fillId="33" borderId="0" xfId="0" applyFont="1" applyFill="1" applyAlignment="1">
      <alignment vertical="center" wrapText="1"/>
    </xf>
    <xf numFmtId="0" fontId="97" fillId="33" borderId="0" xfId="0" applyFont="1" applyFill="1" applyAlignment="1">
      <alignment vertical="top" wrapText="1"/>
    </xf>
    <xf numFmtId="0" fontId="60" fillId="33" borderId="0" xfId="59" applyFont="1" applyFill="1">
      <alignment/>
      <protection/>
    </xf>
    <xf numFmtId="0" fontId="61" fillId="33" borderId="0" xfId="59" applyFont="1" applyFill="1">
      <alignment/>
      <protection/>
    </xf>
    <xf numFmtId="3" fontId="61" fillId="33" borderId="0" xfId="59" applyNumberFormat="1" applyFont="1" applyFill="1">
      <alignment/>
      <protection/>
    </xf>
    <xf numFmtId="0" fontId="60" fillId="33" borderId="0" xfId="59" applyFont="1" applyFill="1" applyBorder="1" applyAlignment="1">
      <alignment vertical="center" wrapText="1"/>
      <protection/>
    </xf>
    <xf numFmtId="0" fontId="60" fillId="33" borderId="0" xfId="59" applyFont="1" applyFill="1" applyBorder="1" applyAlignment="1">
      <alignment vertical="center"/>
      <protection/>
    </xf>
    <xf numFmtId="0" fontId="60" fillId="33" borderId="10" xfId="59" applyFont="1" applyFill="1" applyBorder="1" applyAlignment="1">
      <alignment horizontal="center" vertical="center"/>
      <protection/>
    </xf>
    <xf numFmtId="0" fontId="60" fillId="33" borderId="13" xfId="59" applyFont="1" applyFill="1" applyBorder="1" applyAlignment="1">
      <alignment horizontal="center" vertical="center"/>
      <protection/>
    </xf>
    <xf numFmtId="0" fontId="60" fillId="33" borderId="14" xfId="59" applyFont="1" applyFill="1" applyBorder="1" applyAlignment="1">
      <alignment horizontal="center" vertical="center"/>
      <protection/>
    </xf>
    <xf numFmtId="0" fontId="60" fillId="33" borderId="21" xfId="59" applyFont="1" applyFill="1" applyBorder="1" applyAlignment="1">
      <alignment horizontal="center" vertical="center"/>
      <protection/>
    </xf>
    <xf numFmtId="0" fontId="61" fillId="33" borderId="10" xfId="59" applyFont="1" applyFill="1" applyBorder="1" applyAlignment="1">
      <alignment vertical="center"/>
      <protection/>
    </xf>
    <xf numFmtId="3" fontId="61" fillId="33" borderId="10" xfId="59" applyNumberFormat="1" applyFont="1" applyFill="1" applyBorder="1" applyAlignment="1">
      <alignment horizontal="right" vertical="center"/>
      <protection/>
    </xf>
    <xf numFmtId="180" fontId="61" fillId="33" borderId="10" xfId="63" applyNumberFormat="1" applyFont="1" applyFill="1" applyBorder="1" applyAlignment="1">
      <alignment horizontal="right" vertical="center"/>
    </xf>
    <xf numFmtId="180" fontId="61" fillId="33" borderId="10" xfId="63" applyNumberFormat="1" applyFont="1" applyFill="1" applyBorder="1" applyAlignment="1">
      <alignment horizontal="center" vertical="center"/>
    </xf>
    <xf numFmtId="3" fontId="60" fillId="33" borderId="10" xfId="59" applyNumberFormat="1" applyFont="1" applyFill="1" applyBorder="1" applyAlignment="1">
      <alignment horizontal="center" vertical="center"/>
      <protection/>
    </xf>
    <xf numFmtId="180" fontId="60" fillId="33" borderId="10" xfId="63" applyNumberFormat="1" applyFont="1" applyFill="1" applyBorder="1" applyAlignment="1">
      <alignment horizontal="center" vertical="center"/>
    </xf>
    <xf numFmtId="0" fontId="62" fillId="33" borderId="0" xfId="59" applyFont="1" applyFill="1" applyBorder="1" applyAlignment="1">
      <alignment horizontal="left" vertical="center"/>
      <protection/>
    </xf>
    <xf numFmtId="0" fontId="60" fillId="33" borderId="0" xfId="59" applyFont="1" applyFill="1" applyBorder="1" applyAlignment="1">
      <alignment horizontal="center" vertical="center"/>
      <protection/>
    </xf>
    <xf numFmtId="3" fontId="60" fillId="33" borderId="0" xfId="59" applyNumberFormat="1" applyFont="1" applyFill="1" applyBorder="1" applyAlignment="1">
      <alignment horizontal="center" vertical="center"/>
      <protection/>
    </xf>
    <xf numFmtId="180" fontId="60" fillId="33" borderId="0" xfId="63" applyNumberFormat="1" applyFont="1" applyFill="1" applyBorder="1" applyAlignment="1">
      <alignment horizontal="center" vertical="center"/>
    </xf>
    <xf numFmtId="0" fontId="60" fillId="33" borderId="0" xfId="59" applyFont="1" applyFill="1" applyBorder="1" applyAlignment="1">
      <alignment horizontal="left" vertical="center"/>
      <protection/>
    </xf>
    <xf numFmtId="0" fontId="60" fillId="33" borderId="22" xfId="59" applyFont="1" applyFill="1" applyBorder="1" applyAlignment="1">
      <alignment vertical="center" wrapText="1"/>
      <protection/>
    </xf>
    <xf numFmtId="0" fontId="60" fillId="33" borderId="23" xfId="59" applyFont="1" applyFill="1" applyBorder="1" applyAlignment="1">
      <alignment horizontal="center" vertical="center"/>
      <protection/>
    </xf>
    <xf numFmtId="16" fontId="60" fillId="33" borderId="0" xfId="59" applyNumberFormat="1" applyFont="1" applyFill="1" applyBorder="1" applyAlignment="1" quotePrefix="1">
      <alignment horizontal="center" vertical="center"/>
      <protection/>
    </xf>
    <xf numFmtId="16" fontId="60" fillId="33" borderId="21" xfId="59" applyNumberFormat="1" applyFont="1" applyFill="1" applyBorder="1" applyAlignment="1" quotePrefix="1">
      <alignment horizontal="center" vertical="center"/>
      <protection/>
    </xf>
    <xf numFmtId="0" fontId="60" fillId="33" borderId="22" xfId="59" applyFont="1" applyFill="1" applyBorder="1" applyAlignment="1">
      <alignment horizontal="center" vertical="center"/>
      <protection/>
    </xf>
    <xf numFmtId="1" fontId="60" fillId="33" borderId="21" xfId="59" applyNumberFormat="1" applyFont="1" applyFill="1" applyBorder="1" applyAlignment="1">
      <alignment horizontal="center" vertical="center"/>
      <protection/>
    </xf>
    <xf numFmtId="0" fontId="35" fillId="33" borderId="0" xfId="59" applyFont="1" applyFill="1">
      <alignment/>
      <protection/>
    </xf>
    <xf numFmtId="184" fontId="61" fillId="33" borderId="18" xfId="59" applyNumberFormat="1" applyFont="1" applyFill="1" applyBorder="1" applyAlignment="1" quotePrefix="1">
      <alignment horizontal="right" vertical="center"/>
      <protection/>
    </xf>
    <xf numFmtId="3" fontId="61" fillId="33" borderId="10" xfId="59" applyNumberFormat="1" applyFont="1" applyFill="1" applyBorder="1" applyAlignment="1">
      <alignment vertical="center"/>
      <protection/>
    </xf>
    <xf numFmtId="9" fontId="61" fillId="33" borderId="10" xfId="63" applyFont="1" applyFill="1" applyBorder="1" applyAlignment="1">
      <alignment horizontal="right" vertical="center"/>
    </xf>
    <xf numFmtId="9" fontId="61" fillId="33" borderId="10" xfId="62" applyFont="1" applyFill="1" applyBorder="1" applyAlignment="1">
      <alignment vertical="center"/>
    </xf>
    <xf numFmtId="9" fontId="61" fillId="33" borderId="10" xfId="63" applyFont="1" applyFill="1" applyBorder="1" applyAlignment="1" quotePrefix="1">
      <alignment horizontal="center" vertical="center"/>
    </xf>
    <xf numFmtId="9" fontId="61" fillId="33" borderId="10" xfId="63" applyFont="1" applyFill="1" applyBorder="1" applyAlignment="1">
      <alignment vertical="center"/>
    </xf>
    <xf numFmtId="0" fontId="61" fillId="33" borderId="18" xfId="59" applyFont="1" applyFill="1" applyBorder="1" applyAlignment="1" quotePrefix="1">
      <alignment horizontal="right" vertical="center"/>
      <protection/>
    </xf>
    <xf numFmtId="0" fontId="61" fillId="33" borderId="10" xfId="59" applyFont="1" applyFill="1" applyBorder="1" applyAlignment="1">
      <alignment horizontal="right" vertical="center"/>
      <protection/>
    </xf>
    <xf numFmtId="0" fontId="61" fillId="33" borderId="17" xfId="59" applyFont="1" applyFill="1" applyBorder="1" applyAlignment="1">
      <alignment horizontal="center" vertical="center"/>
      <protection/>
    </xf>
    <xf numFmtId="3" fontId="61" fillId="33" borderId="17" xfId="59" applyNumberFormat="1" applyFont="1" applyFill="1" applyBorder="1" applyAlignment="1">
      <alignment horizontal="center" vertical="center"/>
      <protection/>
    </xf>
    <xf numFmtId="3" fontId="60" fillId="33" borderId="17" xfId="59" applyNumberFormat="1" applyFont="1" applyFill="1" applyBorder="1" applyAlignment="1">
      <alignment horizontal="center" vertical="center"/>
      <protection/>
    </xf>
    <xf numFmtId="9" fontId="60" fillId="33" borderId="17" xfId="62" applyFont="1" applyFill="1" applyBorder="1" applyAlignment="1">
      <alignment horizontal="center" vertical="center"/>
    </xf>
    <xf numFmtId="9" fontId="60" fillId="33" borderId="17" xfId="63" applyFont="1" applyFill="1" applyBorder="1" applyAlignment="1">
      <alignment horizontal="center" vertical="center"/>
    </xf>
    <xf numFmtId="9" fontId="61" fillId="33" borderId="18" xfId="63" applyFont="1" applyFill="1" applyBorder="1" applyAlignment="1">
      <alignment horizontal="center" vertical="center"/>
    </xf>
    <xf numFmtId="0" fontId="62" fillId="33" borderId="0" xfId="59" applyFont="1" applyFill="1">
      <alignment/>
      <protection/>
    </xf>
    <xf numFmtId="16" fontId="95" fillId="33" borderId="0" xfId="0" applyNumberFormat="1" applyFont="1" applyFill="1" applyAlignment="1">
      <alignment vertical="center"/>
    </xf>
    <xf numFmtId="16" fontId="98" fillId="33" borderId="0" xfId="0" applyNumberFormat="1" applyFont="1" applyFill="1" applyAlignment="1">
      <alignment vertical="center"/>
    </xf>
    <xf numFmtId="16" fontId="61" fillId="33" borderId="0" xfId="59" applyNumberFormat="1" applyFont="1" applyFill="1">
      <alignment/>
      <protection/>
    </xf>
    <xf numFmtId="3" fontId="95" fillId="33" borderId="23" xfId="0" applyNumberFormat="1" applyFont="1" applyFill="1" applyBorder="1" applyAlignment="1">
      <alignment horizontal="right" vertical="center"/>
    </xf>
    <xf numFmtId="180" fontId="95" fillId="33" borderId="23" xfId="62" applyNumberFormat="1" applyFont="1" applyFill="1" applyBorder="1" applyAlignment="1">
      <alignment horizontal="right" vertical="center"/>
    </xf>
    <xf numFmtId="3" fontId="95" fillId="33" borderId="24" xfId="0" applyNumberFormat="1" applyFont="1" applyFill="1" applyBorder="1" applyAlignment="1">
      <alignment horizontal="right" vertical="center"/>
    </xf>
    <xf numFmtId="180" fontId="95" fillId="33" borderId="24" xfId="62" applyNumberFormat="1" applyFont="1" applyFill="1" applyBorder="1" applyAlignment="1">
      <alignment horizontal="right" vertical="center"/>
    </xf>
    <xf numFmtId="3" fontId="94" fillId="33" borderId="24" xfId="0" applyNumberFormat="1" applyFont="1" applyFill="1" applyBorder="1" applyAlignment="1">
      <alignment horizontal="right" vertical="center"/>
    </xf>
    <xf numFmtId="180" fontId="94" fillId="33" borderId="24" xfId="62" applyNumberFormat="1" applyFont="1" applyFill="1" applyBorder="1" applyAlignment="1">
      <alignment horizontal="right" vertical="center"/>
    </xf>
    <xf numFmtId="3" fontId="95" fillId="33" borderId="21" xfId="0" applyNumberFormat="1" applyFont="1" applyFill="1" applyBorder="1" applyAlignment="1">
      <alignment horizontal="right" vertical="center"/>
    </xf>
    <xf numFmtId="180" fontId="95" fillId="33" borderId="21" xfId="62" applyNumberFormat="1" applyFont="1" applyFill="1" applyBorder="1" applyAlignment="1">
      <alignment horizontal="right" vertical="center"/>
    </xf>
    <xf numFmtId="0" fontId="114" fillId="33" borderId="0" xfId="0" applyFont="1" applyFill="1" applyBorder="1" applyAlignment="1">
      <alignment vertical="center"/>
    </xf>
    <xf numFmtId="0" fontId="115" fillId="33" borderId="0" xfId="0" applyFont="1" applyFill="1" applyBorder="1" applyAlignment="1">
      <alignment vertical="center"/>
    </xf>
    <xf numFmtId="0" fontId="116" fillId="33" borderId="0" xfId="0" applyFont="1" applyFill="1" applyBorder="1" applyAlignment="1">
      <alignment vertical="center"/>
    </xf>
    <xf numFmtId="0" fontId="94" fillId="33" borderId="10" xfId="0" applyFont="1" applyFill="1" applyBorder="1" applyAlignment="1">
      <alignment horizontal="center" vertical="center"/>
    </xf>
    <xf numFmtId="0" fontId="95" fillId="33" borderId="10" xfId="0" applyFont="1" applyFill="1" applyBorder="1" applyAlignment="1">
      <alignment horizontal="left" vertical="center" wrapText="1"/>
    </xf>
    <xf numFmtId="0" fontId="94" fillId="33" borderId="10" xfId="0" applyFont="1" applyFill="1" applyBorder="1" applyAlignment="1">
      <alignment vertical="center"/>
    </xf>
    <xf numFmtId="181" fontId="94" fillId="33" borderId="10" xfId="0" applyNumberFormat="1" applyFont="1" applyFill="1" applyBorder="1" applyAlignment="1">
      <alignment vertical="center"/>
    </xf>
    <xf numFmtId="181" fontId="95" fillId="33" borderId="10" xfId="0" applyNumberFormat="1" applyFont="1" applyFill="1" applyBorder="1" applyAlignment="1">
      <alignment horizontal="right" vertical="center"/>
    </xf>
    <xf numFmtId="181" fontId="94" fillId="33" borderId="10" xfId="0" applyNumberFormat="1" applyFont="1" applyFill="1" applyBorder="1" applyAlignment="1">
      <alignment horizontal="right" vertical="center"/>
    </xf>
    <xf numFmtId="181" fontId="39" fillId="33" borderId="10" xfId="0" applyNumberFormat="1" applyFont="1" applyFill="1" applyBorder="1" applyAlignment="1">
      <alignment horizontal="center" vertical="center"/>
    </xf>
    <xf numFmtId="180" fontId="60" fillId="33" borderId="0" xfId="62" applyNumberFormat="1" applyFont="1" applyFill="1" applyBorder="1" applyAlignment="1">
      <alignment vertical="center" wrapText="1"/>
    </xf>
    <xf numFmtId="0" fontId="66" fillId="33" borderId="0" xfId="0" applyFont="1" applyFill="1" applyAlignment="1">
      <alignment vertical="center"/>
    </xf>
    <xf numFmtId="0" fontId="67" fillId="33" borderId="0" xfId="0" applyFont="1" applyFill="1" applyAlignment="1">
      <alignment vertical="center"/>
    </xf>
    <xf numFmtId="0" fontId="67" fillId="33" borderId="10" xfId="0" applyFont="1" applyFill="1" applyBorder="1" applyAlignment="1">
      <alignment vertical="center"/>
    </xf>
    <xf numFmtId="0" fontId="61" fillId="33" borderId="0" xfId="0" applyFont="1" applyFill="1" applyAlignment="1">
      <alignment/>
    </xf>
    <xf numFmtId="0" fontId="67" fillId="33" borderId="10" xfId="0" applyFont="1" applyFill="1" applyBorder="1" applyAlignment="1">
      <alignment horizontal="left" vertical="center"/>
    </xf>
    <xf numFmtId="0" fontId="67" fillId="33" borderId="0" xfId="0" applyFont="1" applyFill="1" applyBorder="1" applyAlignment="1">
      <alignment horizontal="left" vertical="center"/>
    </xf>
    <xf numFmtId="0" fontId="67" fillId="33" borderId="0" xfId="0" applyFont="1" applyFill="1" applyBorder="1" applyAlignment="1">
      <alignment horizontal="center" vertical="center"/>
    </xf>
    <xf numFmtId="0" fontId="67" fillId="33" borderId="0" xfId="0" applyFont="1" applyFill="1" applyBorder="1" applyAlignment="1">
      <alignment vertical="center"/>
    </xf>
    <xf numFmtId="16" fontId="67" fillId="33" borderId="0" xfId="0" applyNumberFormat="1" applyFont="1" applyFill="1" applyAlignment="1">
      <alignment vertical="center"/>
    </xf>
    <xf numFmtId="0" fontId="15" fillId="0" borderId="11" xfId="0" applyFont="1" applyFill="1" applyBorder="1" applyAlignment="1" applyProtection="1">
      <alignment horizontal="center" vertical="top" wrapText="1" readingOrder="1"/>
      <protection locked="0"/>
    </xf>
    <xf numFmtId="0" fontId="15" fillId="0" borderId="10" xfId="0" applyFont="1" applyFill="1" applyBorder="1" applyAlignment="1" applyProtection="1">
      <alignment horizontal="center" vertical="top" wrapText="1" readingOrder="1"/>
      <protection locked="0"/>
    </xf>
    <xf numFmtId="0" fontId="16" fillId="0" borderId="25" xfId="0" applyFont="1" applyFill="1" applyBorder="1" applyAlignment="1" applyProtection="1">
      <alignment vertical="top" wrapText="1" readingOrder="1"/>
      <protection locked="0"/>
    </xf>
    <xf numFmtId="0" fontId="15" fillId="0" borderId="10" xfId="0" applyNumberFormat="1" applyFont="1" applyFill="1" applyBorder="1" applyAlignment="1" applyProtection="1">
      <alignment horizontal="center" vertical="top" wrapText="1" readingOrder="1"/>
      <protection locked="0"/>
    </xf>
    <xf numFmtId="0" fontId="41" fillId="0" borderId="10" xfId="0" applyFont="1" applyBorder="1" applyAlignment="1" applyProtection="1">
      <alignment horizontal="left" vertical="top" wrapText="1" readingOrder="1"/>
      <protection locked="0"/>
    </xf>
    <xf numFmtId="188" fontId="42" fillId="0" borderId="10" xfId="0" applyNumberFormat="1" applyFont="1" applyBorder="1" applyAlignment="1" applyProtection="1">
      <alignment horizontal="right" vertical="top" wrapText="1" readingOrder="1"/>
      <protection locked="0"/>
    </xf>
    <xf numFmtId="0" fontId="15" fillId="0" borderId="16" xfId="0" applyFont="1" applyFill="1" applyBorder="1" applyAlignment="1" applyProtection="1">
      <alignment vertical="top" wrapText="1" readingOrder="1"/>
      <protection locked="0"/>
    </xf>
    <xf numFmtId="188" fontId="41" fillId="0" borderId="26" xfId="0" applyNumberFormat="1" applyFont="1" applyBorder="1" applyAlignment="1" applyProtection="1">
      <alignment horizontal="right" vertical="top" wrapText="1" readingOrder="1"/>
      <protection locked="0"/>
    </xf>
    <xf numFmtId="188" fontId="41" fillId="0" borderId="24" xfId="0" applyNumberFormat="1" applyFont="1" applyBorder="1" applyAlignment="1" applyProtection="1">
      <alignment horizontal="right" vertical="top" wrapText="1" readingOrder="1"/>
      <protection locked="0"/>
    </xf>
    <xf numFmtId="188" fontId="41" fillId="0" borderId="0" xfId="0" applyNumberFormat="1" applyFont="1" applyBorder="1" applyAlignment="1" applyProtection="1">
      <alignment horizontal="right" vertical="top" wrapText="1" readingOrder="1"/>
      <protection locked="0"/>
    </xf>
    <xf numFmtId="180" fontId="16" fillId="0" borderId="10" xfId="63" applyNumberFormat="1" applyFont="1" applyFill="1" applyBorder="1" applyAlignment="1" applyProtection="1">
      <alignment horizontal="right" vertical="top" wrapText="1" readingOrder="1"/>
      <protection locked="0"/>
    </xf>
    <xf numFmtId="0" fontId="0" fillId="0" borderId="0" xfId="0" applyAlignment="1">
      <alignment horizontal="left" vertical="center"/>
    </xf>
    <xf numFmtId="0" fontId="17" fillId="0" borderId="0" xfId="0" applyFont="1" applyAlignment="1">
      <alignment horizontal="left" vertical="center"/>
    </xf>
    <xf numFmtId="0" fontId="41" fillId="33" borderId="10" xfId="0" applyFont="1" applyFill="1" applyBorder="1" applyAlignment="1">
      <alignment horizontal="left"/>
    </xf>
    <xf numFmtId="3" fontId="42" fillId="33" borderId="10" xfId="0" applyNumberFormat="1" applyFont="1" applyFill="1" applyBorder="1" applyAlignment="1">
      <alignment horizontal="right"/>
    </xf>
    <xf numFmtId="3" fontId="41" fillId="33" borderId="10" xfId="0" applyNumberFormat="1" applyFont="1" applyFill="1" applyBorder="1" applyAlignment="1">
      <alignment horizontal="right"/>
    </xf>
    <xf numFmtId="3" fontId="41" fillId="33" borderId="24" xfId="0" applyNumberFormat="1" applyFont="1" applyFill="1" applyBorder="1" applyAlignment="1">
      <alignment horizontal="right"/>
    </xf>
    <xf numFmtId="191" fontId="101" fillId="33" borderId="0" xfId="0" applyNumberFormat="1" applyFont="1" applyFill="1" applyAlignment="1">
      <alignment horizontal="justify" vertical="center" wrapText="1"/>
    </xf>
    <xf numFmtId="0" fontId="100" fillId="33" borderId="10" xfId="0" applyFont="1" applyFill="1" applyBorder="1" applyAlignment="1">
      <alignment horizontal="left" vertical="center"/>
    </xf>
    <xf numFmtId="0" fontId="101" fillId="33" borderId="0" xfId="0" applyFont="1" applyFill="1" applyBorder="1" applyAlignment="1">
      <alignment vertical="center"/>
    </xf>
    <xf numFmtId="0" fontId="0" fillId="0" borderId="0" xfId="0" applyFill="1" applyBorder="1" applyAlignment="1">
      <alignment/>
    </xf>
    <xf numFmtId="189" fontId="0" fillId="0" borderId="0" xfId="49" applyNumberFormat="1" applyFont="1" applyFill="1" applyBorder="1" applyAlignment="1">
      <alignment/>
    </xf>
    <xf numFmtId="186" fontId="101" fillId="33" borderId="0" xfId="49" applyNumberFormat="1" applyFont="1" applyFill="1" applyBorder="1" applyAlignment="1">
      <alignment vertical="center"/>
    </xf>
    <xf numFmtId="0" fontId="100" fillId="33" borderId="0" xfId="0" applyFont="1" applyFill="1" applyBorder="1" applyAlignment="1">
      <alignment horizontal="left" vertical="center" wrapText="1"/>
    </xf>
    <xf numFmtId="3" fontId="98" fillId="33" borderId="0" xfId="0" applyNumberFormat="1" applyFont="1" applyFill="1" applyAlignment="1">
      <alignment vertical="center"/>
    </xf>
    <xf numFmtId="190" fontId="98" fillId="33" borderId="0" xfId="0" applyNumberFormat="1" applyFont="1" applyFill="1" applyAlignment="1">
      <alignment vertical="center"/>
    </xf>
    <xf numFmtId="180" fontId="98" fillId="33" borderId="0" xfId="0" applyNumberFormat="1" applyFont="1" applyFill="1" applyAlignment="1">
      <alignment vertical="center"/>
    </xf>
    <xf numFmtId="3" fontId="98" fillId="33" borderId="0" xfId="0" applyNumberFormat="1" applyFont="1" applyFill="1" applyAlignment="1">
      <alignment horizontal="center" vertical="center" wrapText="1"/>
    </xf>
    <xf numFmtId="180" fontId="98" fillId="33" borderId="0" xfId="0" applyNumberFormat="1" applyFont="1" applyFill="1" applyAlignment="1">
      <alignment horizontal="center" vertical="center" wrapText="1"/>
    </xf>
    <xf numFmtId="187" fontId="0" fillId="0" borderId="0" xfId="49" applyNumberFormat="1" applyFont="1" applyAlignment="1">
      <alignment/>
    </xf>
    <xf numFmtId="180" fontId="100" fillId="33" borderId="10" xfId="62" applyNumberFormat="1" applyFont="1" applyFill="1" applyBorder="1" applyAlignment="1">
      <alignment vertical="center"/>
    </xf>
    <xf numFmtId="0" fontId="100" fillId="33" borderId="0" xfId="0" applyFont="1" applyFill="1" applyBorder="1" applyAlignment="1">
      <alignment horizontal="center" vertical="center" wrapText="1"/>
    </xf>
    <xf numFmtId="180" fontId="101" fillId="33" borderId="0" xfId="62" applyNumberFormat="1" applyFont="1" applyFill="1" applyBorder="1" applyAlignment="1">
      <alignment vertical="center"/>
    </xf>
    <xf numFmtId="180" fontId="100" fillId="33" borderId="0" xfId="62" applyNumberFormat="1" applyFont="1" applyFill="1" applyBorder="1" applyAlignment="1">
      <alignment horizontal="right" vertical="center"/>
    </xf>
    <xf numFmtId="0" fontId="101" fillId="33" borderId="10" xfId="0" applyFont="1" applyFill="1" applyBorder="1" applyAlignment="1">
      <alignment horizontal="left" vertical="center"/>
    </xf>
    <xf numFmtId="0" fontId="101" fillId="33" borderId="10" xfId="0" applyFont="1" applyFill="1" applyBorder="1" applyAlignment="1">
      <alignment horizontal="left" vertical="center" wrapText="1"/>
    </xf>
    <xf numFmtId="180" fontId="100" fillId="33" borderId="10" xfId="62" applyNumberFormat="1" applyFont="1" applyFill="1" applyBorder="1" applyAlignment="1">
      <alignment horizontal="right" vertical="center" wrapText="1"/>
    </xf>
    <xf numFmtId="180" fontId="101" fillId="33" borderId="10" xfId="62" applyNumberFormat="1" applyFont="1" applyFill="1" applyBorder="1" applyAlignment="1">
      <alignment horizontal="right" vertical="center" wrapText="1"/>
    </xf>
    <xf numFmtId="0" fontId="94" fillId="33" borderId="10" xfId="0" applyFont="1" applyFill="1" applyBorder="1" applyAlignment="1">
      <alignment horizontal="center" vertical="center"/>
    </xf>
    <xf numFmtId="190" fontId="95" fillId="33" borderId="10" xfId="49" applyNumberFormat="1" applyFont="1" applyFill="1" applyBorder="1" applyAlignment="1">
      <alignment vertical="center"/>
    </xf>
    <xf numFmtId="0" fontId="95" fillId="33" borderId="0" xfId="0" applyFont="1" applyFill="1" applyBorder="1" applyAlignment="1">
      <alignment vertical="center"/>
    </xf>
    <xf numFmtId="0" fontId="94" fillId="33" borderId="0" xfId="0" applyFont="1" applyFill="1" applyBorder="1" applyAlignment="1">
      <alignment horizontal="center" vertical="center"/>
    </xf>
    <xf numFmtId="0" fontId="95" fillId="33" borderId="0" xfId="0" applyFont="1" applyFill="1" applyBorder="1" applyAlignment="1">
      <alignment horizontal="center" vertical="center"/>
    </xf>
    <xf numFmtId="0" fontId="41" fillId="33" borderId="10" xfId="0" applyFont="1" applyFill="1" applyBorder="1" applyAlignment="1">
      <alignment horizontal="center" vertical="center" wrapText="1"/>
    </xf>
    <xf numFmtId="0" fontId="66" fillId="33" borderId="10" xfId="0" applyFont="1" applyFill="1" applyBorder="1" applyAlignment="1">
      <alignment horizontal="center" vertical="center"/>
    </xf>
    <xf numFmtId="0" fontId="67" fillId="33" borderId="10" xfId="0" applyFont="1" applyFill="1" applyBorder="1" applyAlignment="1">
      <alignment horizontal="center" vertical="center"/>
    </xf>
    <xf numFmtId="0" fontId="66" fillId="33" borderId="0" xfId="0" applyFont="1" applyFill="1" applyAlignment="1">
      <alignment horizontal="left" vertical="center" wrapText="1"/>
    </xf>
    <xf numFmtId="0" fontId="67" fillId="33" borderId="0" xfId="0" applyFont="1" applyFill="1" applyAlignment="1">
      <alignment horizontal="left" vertical="center"/>
    </xf>
    <xf numFmtId="0" fontId="100" fillId="0" borderId="10" xfId="0" applyFont="1" applyFill="1" applyBorder="1" applyAlignment="1">
      <alignment vertical="center"/>
    </xf>
    <xf numFmtId="0" fontId="117" fillId="0" borderId="0" xfId="0" applyFont="1" applyBorder="1" applyAlignment="1">
      <alignment/>
    </xf>
    <xf numFmtId="180" fontId="117" fillId="0" borderId="0" xfId="62" applyNumberFormat="1" applyFont="1" applyBorder="1" applyAlignment="1">
      <alignment/>
    </xf>
    <xf numFmtId="188" fontId="42" fillId="33" borderId="10" xfId="0" applyNumberFormat="1" applyFont="1" applyFill="1" applyBorder="1" applyAlignment="1">
      <alignment horizontal="right"/>
    </xf>
    <xf numFmtId="188" fontId="41" fillId="33" borderId="24" xfId="0" applyNumberFormat="1" applyFont="1" applyFill="1" applyBorder="1" applyAlignment="1">
      <alignment horizontal="right"/>
    </xf>
    <xf numFmtId="0" fontId="101" fillId="33" borderId="0" xfId="0" applyFont="1" applyFill="1" applyAlignment="1">
      <alignment horizontal="justify" vertical="center" wrapText="1"/>
    </xf>
    <xf numFmtId="9" fontId="101" fillId="33" borderId="10" xfId="62" applyFont="1" applyFill="1" applyBorder="1" applyAlignment="1">
      <alignment vertical="center"/>
    </xf>
    <xf numFmtId="169" fontId="101" fillId="33" borderId="10" xfId="50" applyFont="1" applyFill="1" applyBorder="1" applyAlignment="1">
      <alignment horizontal="right" vertical="center"/>
    </xf>
    <xf numFmtId="0" fontId="102" fillId="33" borderId="0" xfId="0" applyFont="1" applyFill="1" applyAlignment="1">
      <alignment horizontal="center" wrapText="1"/>
    </xf>
    <xf numFmtId="0" fontId="102" fillId="33" borderId="0" xfId="0" applyFont="1" applyFill="1" applyAlignment="1">
      <alignment horizontal="center" vertical="center" wrapText="1"/>
    </xf>
    <xf numFmtId="0" fontId="41" fillId="33" borderId="10" xfId="0" applyFont="1" applyFill="1" applyBorder="1" applyAlignment="1">
      <alignment horizontal="center" vertical="center" wrapText="1"/>
    </xf>
    <xf numFmtId="0" fontId="41" fillId="33" borderId="0" xfId="0" applyFont="1" applyFill="1" applyAlignment="1">
      <alignment horizontal="left" vertical="center" wrapText="1"/>
    </xf>
    <xf numFmtId="0" fontId="0" fillId="0" borderId="16" xfId="0" applyFill="1" applyBorder="1" applyAlignment="1">
      <alignment horizontal="left" vertical="center"/>
    </xf>
    <xf numFmtId="0" fontId="0" fillId="0" borderId="17" xfId="0" applyFill="1" applyBorder="1" applyAlignment="1">
      <alignment horizontal="left" vertical="center"/>
    </xf>
    <xf numFmtId="0" fontId="0" fillId="0" borderId="18" xfId="0" applyFill="1" applyBorder="1" applyAlignment="1">
      <alignment horizontal="left" vertical="center"/>
    </xf>
    <xf numFmtId="3" fontId="94" fillId="33" borderId="10" xfId="0" applyNumberFormat="1" applyFont="1" applyFill="1" applyBorder="1" applyAlignment="1">
      <alignment horizontal="right" vertical="center"/>
    </xf>
    <xf numFmtId="180" fontId="94" fillId="33" borderId="10" xfId="62" applyNumberFormat="1" applyFont="1" applyFill="1" applyBorder="1" applyAlignment="1">
      <alignment horizontal="right" vertical="center"/>
    </xf>
    <xf numFmtId="0" fontId="95" fillId="33" borderId="23" xfId="0" applyFont="1" applyFill="1" applyBorder="1" applyAlignment="1">
      <alignment horizontal="left" vertical="center"/>
    </xf>
    <xf numFmtId="0" fontId="95" fillId="33" borderId="24" xfId="0" applyFont="1" applyFill="1" applyBorder="1" applyAlignment="1">
      <alignment horizontal="left" vertical="center"/>
    </xf>
    <xf numFmtId="0" fontId="94" fillId="33" borderId="24" xfId="0" applyFont="1" applyFill="1" applyBorder="1" applyAlignment="1">
      <alignment horizontal="left" vertical="center"/>
    </xf>
    <xf numFmtId="0" fontId="95" fillId="33" borderId="21" xfId="0" applyFont="1" applyFill="1" applyBorder="1" applyAlignment="1">
      <alignment horizontal="left" vertical="center"/>
    </xf>
    <xf numFmtId="0" fontId="94" fillId="33" borderId="10" xfId="0" applyFont="1" applyFill="1" applyBorder="1" applyAlignment="1">
      <alignment horizontal="left" vertical="center" wrapText="1"/>
    </xf>
    <xf numFmtId="169" fontId="95" fillId="33" borderId="10" xfId="50" applyFont="1" applyFill="1" applyBorder="1" applyAlignment="1">
      <alignment vertical="center"/>
    </xf>
    <xf numFmtId="169" fontId="94" fillId="33" borderId="10" xfId="50" applyFont="1" applyFill="1" applyBorder="1" applyAlignment="1">
      <alignment vertical="center"/>
    </xf>
    <xf numFmtId="180" fontId="94" fillId="33" borderId="10" xfId="62" applyNumberFormat="1" applyFont="1" applyFill="1" applyBorder="1" applyAlignment="1">
      <alignment vertical="center"/>
    </xf>
    <xf numFmtId="0" fontId="94" fillId="33" borderId="0" xfId="0" applyFont="1" applyFill="1" applyBorder="1" applyAlignment="1">
      <alignment vertical="center"/>
    </xf>
    <xf numFmtId="0" fontId="118" fillId="0" borderId="0" xfId="0" applyFont="1" applyBorder="1" applyAlignment="1">
      <alignment/>
    </xf>
    <xf numFmtId="3" fontId="100" fillId="0" borderId="10" xfId="0" applyNumberFormat="1" applyFont="1" applyBorder="1" applyAlignment="1">
      <alignment/>
    </xf>
    <xf numFmtId="3" fontId="101" fillId="0" borderId="10" xfId="0" applyNumberFormat="1" applyFont="1" applyBorder="1" applyAlignment="1">
      <alignment/>
    </xf>
    <xf numFmtId="0" fontId="117" fillId="0" borderId="0" xfId="0" applyFont="1" applyFill="1" applyBorder="1" applyAlignment="1">
      <alignment/>
    </xf>
    <xf numFmtId="3" fontId="101" fillId="33" borderId="10" xfId="0" applyNumberFormat="1" applyFont="1" applyFill="1" applyBorder="1" applyAlignment="1">
      <alignment vertical="center"/>
    </xf>
    <xf numFmtId="0" fontId="101" fillId="33" borderId="0" xfId="0" applyFont="1" applyFill="1" applyBorder="1" applyAlignment="1">
      <alignment horizontal="justify" vertical="center" wrapText="1"/>
    </xf>
    <xf numFmtId="179" fontId="70" fillId="33" borderId="0" xfId="51" applyFont="1" applyFill="1" applyBorder="1" applyAlignment="1">
      <alignment horizontal="left" vertical="center"/>
    </xf>
    <xf numFmtId="181" fontId="101" fillId="33" borderId="0" xfId="0" applyNumberFormat="1" applyFont="1" applyFill="1" applyAlignment="1">
      <alignment vertical="center"/>
    </xf>
    <xf numFmtId="0" fontId="70" fillId="33" borderId="10" xfId="0" applyFont="1" applyFill="1" applyBorder="1" applyAlignment="1">
      <alignment horizontal="left" vertical="center"/>
    </xf>
    <xf numFmtId="0" fontId="100" fillId="33" borderId="23" xfId="0" applyFont="1" applyFill="1" applyBorder="1" applyAlignment="1">
      <alignment horizontal="center" vertical="center" wrapText="1"/>
    </xf>
    <xf numFmtId="181" fontId="101" fillId="33" borderId="23" xfId="0" applyNumberFormat="1" applyFont="1" applyFill="1" applyBorder="1" applyAlignment="1">
      <alignment vertical="center"/>
    </xf>
    <xf numFmtId="180" fontId="101" fillId="33" borderId="23" xfId="62" applyNumberFormat="1" applyFont="1" applyFill="1" applyBorder="1" applyAlignment="1">
      <alignment vertical="center"/>
    </xf>
    <xf numFmtId="0" fontId="101" fillId="33" borderId="0" xfId="0" applyFont="1" applyFill="1" applyAlignment="1">
      <alignment horizontal="center" vertical="center" wrapText="1"/>
    </xf>
    <xf numFmtId="0" fontId="100" fillId="33" borderId="10" xfId="0" applyFont="1" applyFill="1" applyBorder="1" applyAlignment="1">
      <alignment vertical="center" wrapText="1"/>
    </xf>
    <xf numFmtId="0" fontId="101" fillId="33" borderId="17" xfId="0" applyFont="1" applyFill="1" applyBorder="1" applyAlignment="1">
      <alignment vertical="center"/>
    </xf>
    <xf numFmtId="0" fontId="101" fillId="33" borderId="18" xfId="0" applyFont="1" applyFill="1" applyBorder="1" applyAlignment="1">
      <alignment vertical="center"/>
    </xf>
    <xf numFmtId="0" fontId="101" fillId="33" borderId="10" xfId="0" applyFont="1" applyFill="1" applyBorder="1" applyAlignment="1">
      <alignment vertical="center" wrapText="1"/>
    </xf>
    <xf numFmtId="194" fontId="101" fillId="33" borderId="10" xfId="0" applyNumberFormat="1" applyFont="1" applyFill="1" applyBorder="1" applyAlignment="1">
      <alignment vertical="center"/>
    </xf>
    <xf numFmtId="41" fontId="101" fillId="33" borderId="10" xfId="0" applyNumberFormat="1" applyFont="1" applyFill="1" applyBorder="1" applyAlignment="1">
      <alignment vertical="center"/>
    </xf>
    <xf numFmtId="0" fontId="95" fillId="33" borderId="10" xfId="0" applyFont="1" applyFill="1" applyBorder="1" applyAlignment="1">
      <alignment horizontal="right" vertical="center"/>
    </xf>
    <xf numFmtId="171" fontId="101" fillId="33" borderId="10" xfId="50" applyNumberFormat="1" applyFont="1" applyFill="1" applyBorder="1" applyAlignment="1">
      <alignment vertical="center"/>
    </xf>
    <xf numFmtId="171" fontId="101" fillId="33" borderId="10" xfId="50" applyNumberFormat="1" applyFont="1" applyFill="1" applyBorder="1" applyAlignment="1">
      <alignment horizontal="right" vertical="center"/>
    </xf>
    <xf numFmtId="171" fontId="100" fillId="33" borderId="10" xfId="50" applyNumberFormat="1" applyFont="1" applyFill="1" applyBorder="1" applyAlignment="1">
      <alignment vertical="center"/>
    </xf>
    <xf numFmtId="3" fontId="100" fillId="0" borderId="10" xfId="52" applyNumberFormat="1" applyFont="1" applyBorder="1" applyAlignment="1">
      <alignment/>
    </xf>
    <xf numFmtId="3" fontId="100" fillId="33" borderId="10" xfId="62" applyNumberFormat="1" applyFont="1" applyFill="1" applyBorder="1" applyAlignment="1">
      <alignment vertical="center"/>
    </xf>
    <xf numFmtId="3" fontId="101" fillId="0" borderId="10" xfId="52" applyNumberFormat="1" applyFont="1" applyBorder="1" applyAlignment="1">
      <alignment/>
    </xf>
    <xf numFmtId="3" fontId="101" fillId="33" borderId="10" xfId="62" applyNumberFormat="1" applyFont="1" applyFill="1" applyBorder="1" applyAlignment="1">
      <alignment vertical="center"/>
    </xf>
    <xf numFmtId="180" fontId="101" fillId="33" borderId="10" xfId="0" applyNumberFormat="1" applyFont="1" applyFill="1" applyBorder="1" applyAlignment="1">
      <alignment vertical="center" wrapText="1"/>
    </xf>
    <xf numFmtId="180" fontId="100" fillId="33" borderId="10" xfId="0" applyNumberFormat="1" applyFont="1" applyFill="1" applyBorder="1" applyAlignment="1">
      <alignment vertical="center" wrapText="1"/>
    </xf>
    <xf numFmtId="0" fontId="94" fillId="0" borderId="0" xfId="0" applyFont="1" applyAlignment="1">
      <alignment/>
    </xf>
    <xf numFmtId="0" fontId="119" fillId="0" borderId="0" xfId="0" applyFont="1" applyFill="1" applyBorder="1" applyAlignment="1">
      <alignment/>
    </xf>
    <xf numFmtId="0" fontId="95" fillId="0" borderId="10" xfId="0" applyFont="1" applyBorder="1" applyAlignment="1">
      <alignment/>
    </xf>
    <xf numFmtId="3" fontId="95" fillId="0" borderId="10" xfId="0" applyNumberFormat="1" applyFont="1" applyBorder="1" applyAlignment="1">
      <alignment/>
    </xf>
    <xf numFmtId="0" fontId="94" fillId="0" borderId="10" xfId="0" applyFont="1" applyBorder="1" applyAlignment="1">
      <alignment/>
    </xf>
    <xf numFmtId="3" fontId="94" fillId="0" borderId="10" xfId="0" applyNumberFormat="1" applyFont="1" applyBorder="1" applyAlignment="1">
      <alignment/>
    </xf>
    <xf numFmtId="3" fontId="94" fillId="0" borderId="10" xfId="0" applyNumberFormat="1" applyFont="1" applyBorder="1" applyAlignment="1">
      <alignment wrapText="1"/>
    </xf>
    <xf numFmtId="0" fontId="120" fillId="0" borderId="0" xfId="0" applyFont="1" applyFill="1" applyBorder="1" applyAlignment="1">
      <alignment/>
    </xf>
    <xf numFmtId="180" fontId="120" fillId="0" borderId="0" xfId="62" applyNumberFormat="1" applyFont="1" applyFill="1" applyBorder="1" applyAlignment="1">
      <alignment/>
    </xf>
    <xf numFmtId="0" fontId="120" fillId="0" borderId="0" xfId="0" applyFont="1" applyFill="1" applyBorder="1" applyAlignment="1">
      <alignment horizontal="right"/>
    </xf>
    <xf numFmtId="0" fontId="39" fillId="33" borderId="10" xfId="0" applyFont="1" applyFill="1" applyBorder="1" applyAlignment="1">
      <alignment horizontal="left" vertical="center"/>
    </xf>
    <xf numFmtId="0" fontId="45" fillId="33" borderId="10" xfId="0" applyFont="1" applyFill="1" applyBorder="1" applyAlignment="1">
      <alignment horizontal="left" vertical="center"/>
    </xf>
    <xf numFmtId="169" fontId="95" fillId="33" borderId="0" xfId="50" applyFont="1" applyFill="1" applyAlignment="1">
      <alignment vertical="center"/>
    </xf>
    <xf numFmtId="0" fontId="94" fillId="33" borderId="10" xfId="0" applyFont="1" applyFill="1" applyBorder="1" applyAlignment="1">
      <alignment horizontal="center" vertical="center" wrapText="1"/>
    </xf>
    <xf numFmtId="196" fontId="95" fillId="33" borderId="0" xfId="0" applyNumberFormat="1" applyFont="1" applyFill="1" applyAlignment="1">
      <alignment vertical="center"/>
    </xf>
    <xf numFmtId="196" fontId="95" fillId="33" borderId="10" xfId="0" applyNumberFormat="1" applyFont="1" applyFill="1" applyBorder="1" applyAlignment="1">
      <alignment horizontal="right" vertical="center"/>
    </xf>
    <xf numFmtId="196" fontId="94" fillId="33" borderId="10" xfId="0" applyNumberFormat="1" applyFont="1" applyFill="1" applyBorder="1" applyAlignment="1">
      <alignment horizontal="right" vertical="center"/>
    </xf>
    <xf numFmtId="3" fontId="100" fillId="33" borderId="10" xfId="0" applyNumberFormat="1" applyFont="1" applyFill="1" applyBorder="1" applyAlignment="1">
      <alignment horizontal="right" vertical="center"/>
    </xf>
    <xf numFmtId="41" fontId="100" fillId="33" borderId="10" xfId="0" applyNumberFormat="1" applyFont="1" applyFill="1" applyBorder="1" applyAlignment="1">
      <alignment horizontal="center" vertical="center"/>
    </xf>
    <xf numFmtId="169" fontId="93" fillId="0" borderId="0" xfId="50" applyFont="1" applyAlignment="1">
      <alignment/>
    </xf>
    <xf numFmtId="0" fontId="93" fillId="0" borderId="0" xfId="0" applyFont="1" applyAlignment="1">
      <alignment/>
    </xf>
    <xf numFmtId="0" fontId="121" fillId="0" borderId="0" xfId="0" applyFont="1" applyAlignment="1">
      <alignment vertical="center"/>
    </xf>
    <xf numFmtId="0" fontId="122" fillId="0" borderId="0" xfId="0" applyFont="1" applyAlignment="1">
      <alignment vertical="center"/>
    </xf>
    <xf numFmtId="0" fontId="123" fillId="0" borderId="0" xfId="0" applyFont="1" applyAlignment="1">
      <alignment vertical="center"/>
    </xf>
    <xf numFmtId="0" fontId="93" fillId="0" borderId="10" xfId="0" applyFont="1" applyBorder="1" applyAlignment="1">
      <alignment horizontal="center"/>
    </xf>
    <xf numFmtId="0" fontId="0" fillId="0" borderId="10" xfId="0" applyBorder="1" applyAlignment="1">
      <alignment/>
    </xf>
    <xf numFmtId="183" fontId="0" fillId="0" borderId="10" xfId="0" applyNumberFormat="1" applyBorder="1" applyAlignment="1">
      <alignment horizontal="center"/>
    </xf>
    <xf numFmtId="0" fontId="0" fillId="33" borderId="10" xfId="0" applyFill="1" applyBorder="1" applyAlignment="1">
      <alignment/>
    </xf>
    <xf numFmtId="0" fontId="93" fillId="0" borderId="10" xfId="0" applyFont="1" applyBorder="1" applyAlignment="1">
      <alignment/>
    </xf>
    <xf numFmtId="183" fontId="93" fillId="0" borderId="10" xfId="0" applyNumberFormat="1" applyFont="1" applyBorder="1" applyAlignment="1">
      <alignment horizontal="center"/>
    </xf>
    <xf numFmtId="0" fontId="0" fillId="2" borderId="10" xfId="0" applyFill="1" applyBorder="1" applyAlignment="1">
      <alignment/>
    </xf>
    <xf numFmtId="183" fontId="0" fillId="2" borderId="10" xfId="0" applyNumberFormat="1" applyFill="1" applyBorder="1" applyAlignment="1">
      <alignment horizontal="center"/>
    </xf>
    <xf numFmtId="201" fontId="101" fillId="33" borderId="10" xfId="52" applyNumberFormat="1" applyFont="1" applyFill="1" applyBorder="1" applyAlignment="1">
      <alignment horizontal="right" vertical="center" wrapText="1"/>
    </xf>
    <xf numFmtId="201" fontId="100" fillId="33" borderId="10" xfId="0" applyNumberFormat="1" applyFont="1" applyFill="1" applyBorder="1" applyAlignment="1">
      <alignment horizontal="right" vertical="center"/>
    </xf>
    <xf numFmtId="0" fontId="94" fillId="33" borderId="10" xfId="0" applyFont="1" applyFill="1" applyBorder="1" applyAlignment="1">
      <alignment horizontal="center" vertical="center"/>
    </xf>
    <xf numFmtId="0" fontId="94" fillId="33" borderId="10" xfId="0" applyFont="1" applyFill="1" applyBorder="1" applyAlignment="1">
      <alignment horizontal="center" vertical="center" wrapText="1"/>
    </xf>
    <xf numFmtId="0" fontId="119" fillId="0" borderId="0" xfId="0" applyFont="1" applyAlignment="1">
      <alignment/>
    </xf>
    <xf numFmtId="0" fontId="94" fillId="0" borderId="22" xfId="0" applyFont="1" applyBorder="1" applyAlignment="1">
      <alignment horizontal="center" vertical="center" wrapText="1"/>
    </xf>
    <xf numFmtId="180" fontId="95" fillId="0" borderId="10" xfId="0" applyNumberFormat="1" applyFont="1" applyBorder="1" applyAlignment="1">
      <alignment/>
    </xf>
    <xf numFmtId="183" fontId="95" fillId="0" borderId="10" xfId="62" applyNumberFormat="1" applyFont="1" applyBorder="1" applyAlignment="1">
      <alignment/>
    </xf>
    <xf numFmtId="180" fontId="95" fillId="33" borderId="0" xfId="62" applyNumberFormat="1" applyFont="1" applyFill="1" applyAlignment="1">
      <alignment vertical="center"/>
    </xf>
    <xf numFmtId="180" fontId="95" fillId="0" borderId="10" xfId="62" applyNumberFormat="1" applyFont="1" applyBorder="1" applyAlignment="1">
      <alignment/>
    </xf>
    <xf numFmtId="180" fontId="94" fillId="0" borderId="10" xfId="0" applyNumberFormat="1" applyFont="1" applyBorder="1" applyAlignment="1">
      <alignment/>
    </xf>
    <xf numFmtId="180" fontId="94" fillId="0" borderId="10" xfId="62" applyNumberFormat="1" applyFont="1" applyBorder="1" applyAlignment="1">
      <alignment/>
    </xf>
    <xf numFmtId="0" fontId="120" fillId="0" borderId="0" xfId="0" applyFont="1" applyAlignment="1">
      <alignment/>
    </xf>
    <xf numFmtId="195" fontId="120" fillId="0" borderId="0" xfId="0" applyNumberFormat="1" applyFont="1" applyAlignment="1">
      <alignment/>
    </xf>
    <xf numFmtId="180" fontId="120" fillId="0" borderId="0" xfId="0" applyNumberFormat="1" applyFont="1" applyAlignment="1">
      <alignment/>
    </xf>
    <xf numFmtId="180" fontId="120" fillId="0" borderId="0" xfId="62" applyNumberFormat="1" applyFont="1" applyAlignment="1">
      <alignment/>
    </xf>
    <xf numFmtId="0" fontId="120" fillId="0" borderId="0" xfId="0" applyFont="1" applyAlignment="1">
      <alignment horizontal="right"/>
    </xf>
    <xf numFmtId="183" fontId="94" fillId="0" borderId="10" xfId="62" applyNumberFormat="1" applyFont="1" applyBorder="1" applyAlignment="1">
      <alignment/>
    </xf>
    <xf numFmtId="180" fontId="94" fillId="33" borderId="0" xfId="62" applyNumberFormat="1" applyFont="1" applyFill="1" applyAlignment="1">
      <alignment vertical="center"/>
    </xf>
    <xf numFmtId="3" fontId="101" fillId="33" borderId="10" xfId="0" applyNumberFormat="1" applyFont="1" applyFill="1" applyBorder="1" applyAlignment="1">
      <alignment vertical="center" wrapText="1"/>
    </xf>
    <xf numFmtId="3" fontId="100" fillId="33" borderId="10" xfId="0" applyNumberFormat="1" applyFont="1" applyFill="1" applyBorder="1" applyAlignment="1">
      <alignment vertical="center" wrapText="1"/>
    </xf>
    <xf numFmtId="41" fontId="42" fillId="33" borderId="10" xfId="0" applyNumberFormat="1" applyFont="1" applyFill="1" applyBorder="1" applyAlignment="1">
      <alignment horizontal="right"/>
    </xf>
    <xf numFmtId="41" fontId="41" fillId="33" borderId="24" xfId="0" applyNumberFormat="1" applyFont="1" applyFill="1" applyBorder="1" applyAlignment="1">
      <alignment horizontal="right"/>
    </xf>
    <xf numFmtId="194" fontId="100" fillId="33" borderId="10" xfId="0" applyNumberFormat="1" applyFont="1" applyFill="1" applyBorder="1" applyAlignment="1">
      <alignment vertical="center"/>
    </xf>
    <xf numFmtId="0" fontId="93" fillId="0" borderId="0" xfId="0" applyFont="1" applyFill="1" applyBorder="1" applyAlignment="1">
      <alignment/>
    </xf>
    <xf numFmtId="189" fontId="93" fillId="0" borderId="0" xfId="49" applyNumberFormat="1" applyFont="1" applyFill="1" applyBorder="1" applyAlignment="1">
      <alignment/>
    </xf>
    <xf numFmtId="186" fontId="100" fillId="33" borderId="0" xfId="49" applyNumberFormat="1" applyFont="1" applyFill="1" applyBorder="1" applyAlignment="1">
      <alignment vertical="center"/>
    </xf>
    <xf numFmtId="0" fontId="124" fillId="33" borderId="0" xfId="0" applyFont="1" applyFill="1" applyBorder="1" applyAlignment="1">
      <alignment horizontal="center" wrapText="1"/>
    </xf>
    <xf numFmtId="0" fontId="11" fillId="33" borderId="27" xfId="0" applyFont="1" applyFill="1" applyBorder="1" applyAlignment="1">
      <alignment horizontal="left" vertical="center"/>
    </xf>
    <xf numFmtId="0" fontId="11" fillId="33" borderId="17" xfId="0" applyFont="1" applyFill="1" applyBorder="1" applyAlignment="1">
      <alignment horizontal="left" vertical="center"/>
    </xf>
    <xf numFmtId="0" fontId="11" fillId="33" borderId="18" xfId="0" applyFont="1" applyFill="1" applyBorder="1" applyAlignment="1">
      <alignment horizontal="left" vertical="center"/>
    </xf>
    <xf numFmtId="0" fontId="106" fillId="33" borderId="0" xfId="0" applyFont="1" applyFill="1" applyAlignment="1">
      <alignment horizontal="center"/>
    </xf>
    <xf numFmtId="0" fontId="108" fillId="33" borderId="0" xfId="0" applyFont="1" applyFill="1" applyAlignment="1">
      <alignment horizontal="center" vertical="center"/>
    </xf>
    <xf numFmtId="0" fontId="113" fillId="33" borderId="0" xfId="0" applyFont="1" applyFill="1" applyBorder="1" applyAlignment="1">
      <alignment horizontal="left" vertical="center"/>
    </xf>
    <xf numFmtId="0" fontId="14" fillId="33" borderId="0" xfId="60" applyFont="1" applyFill="1" applyBorder="1" applyAlignment="1" applyProtection="1">
      <alignment horizontal="center" vertical="center"/>
      <protection/>
    </xf>
    <xf numFmtId="0" fontId="14" fillId="33" borderId="28" xfId="60" applyFont="1" applyFill="1" applyBorder="1" applyAlignment="1" applyProtection="1">
      <alignment horizontal="center" vertical="center"/>
      <protection/>
    </xf>
    <xf numFmtId="0" fontId="13" fillId="33" borderId="29" xfId="60" applyFont="1" applyFill="1" applyBorder="1" applyAlignment="1" applyProtection="1">
      <alignment horizontal="left" vertical="center"/>
      <protection/>
    </xf>
    <xf numFmtId="0" fontId="13" fillId="33" borderId="30" xfId="60" applyFont="1" applyFill="1" applyBorder="1" applyAlignment="1" applyProtection="1">
      <alignment horizontal="left" vertical="center"/>
      <protection/>
    </xf>
    <xf numFmtId="0" fontId="13" fillId="33" borderId="31" xfId="60" applyFont="1" applyFill="1" applyBorder="1" applyAlignment="1" applyProtection="1">
      <alignment horizontal="left" vertical="center"/>
      <protection/>
    </xf>
    <xf numFmtId="0" fontId="6" fillId="33" borderId="0" xfId="60" applyFont="1" applyFill="1" applyBorder="1" applyAlignment="1" applyProtection="1">
      <alignment horizontal="center" vertical="center"/>
      <protection/>
    </xf>
    <xf numFmtId="0" fontId="7" fillId="33" borderId="0" xfId="0" applyFont="1" applyFill="1" applyBorder="1" applyAlignment="1">
      <alignment horizontal="justify" vertical="center" wrapText="1"/>
    </xf>
    <xf numFmtId="0" fontId="106" fillId="33" borderId="0" xfId="0" applyFont="1" applyFill="1" applyAlignment="1">
      <alignment horizontal="center" vertical="center"/>
    </xf>
    <xf numFmtId="0" fontId="94" fillId="33" borderId="0" xfId="0" applyFont="1" applyFill="1" applyBorder="1" applyAlignment="1">
      <alignment horizontal="center" vertical="center"/>
    </xf>
    <xf numFmtId="0" fontId="95" fillId="33" borderId="0" xfId="0" applyFont="1" applyFill="1" applyAlignment="1">
      <alignment horizontal="justify" vertical="center" wrapText="1"/>
    </xf>
    <xf numFmtId="0" fontId="94" fillId="33" borderId="10" xfId="0" applyFont="1" applyFill="1" applyBorder="1" applyAlignment="1">
      <alignment horizontal="left" vertical="top"/>
    </xf>
    <xf numFmtId="0" fontId="94" fillId="33" borderId="10" xfId="0" applyFont="1" applyFill="1" applyBorder="1" applyAlignment="1">
      <alignment horizontal="center" vertical="center"/>
    </xf>
    <xf numFmtId="0" fontId="94" fillId="33" borderId="10" xfId="0" applyFont="1" applyFill="1" applyBorder="1" applyAlignment="1">
      <alignment horizontal="center" vertical="center" wrapText="1"/>
    </xf>
    <xf numFmtId="0" fontId="94" fillId="0" borderId="27" xfId="0" applyFont="1" applyBorder="1" applyAlignment="1">
      <alignment horizontal="left" vertical="center"/>
    </xf>
    <xf numFmtId="0" fontId="94" fillId="0" borderId="22" xfId="0" applyFont="1" applyBorder="1" applyAlignment="1">
      <alignment horizontal="left" vertical="center"/>
    </xf>
    <xf numFmtId="49" fontId="94" fillId="0" borderId="17" xfId="0" applyNumberFormat="1" applyFont="1" applyBorder="1" applyAlignment="1">
      <alignment horizontal="center"/>
    </xf>
    <xf numFmtId="0" fontId="94" fillId="0" borderId="27" xfId="0" applyFont="1" applyBorder="1" applyAlignment="1">
      <alignment horizontal="center" vertical="center" wrapText="1"/>
    </xf>
    <xf numFmtId="0" fontId="94" fillId="0" borderId="22" xfId="0" applyFont="1" applyBorder="1" applyAlignment="1">
      <alignment horizontal="center" vertical="center" wrapText="1"/>
    </xf>
    <xf numFmtId="0" fontId="39" fillId="33" borderId="0" xfId="0" applyFont="1" applyFill="1" applyAlignment="1">
      <alignment horizontal="center" vertical="center"/>
    </xf>
    <xf numFmtId="0" fontId="39" fillId="33" borderId="10" xfId="0" applyFont="1" applyFill="1" applyBorder="1" applyAlignment="1">
      <alignment horizontal="center" vertical="center"/>
    </xf>
    <xf numFmtId="0" fontId="0" fillId="0" borderId="0" xfId="0" applyAlignment="1">
      <alignment horizontal="left" wrapText="1"/>
    </xf>
    <xf numFmtId="0" fontId="93" fillId="0" borderId="10" xfId="0" applyFont="1" applyBorder="1" applyAlignment="1">
      <alignment horizontal="center" vertical="center"/>
    </xf>
    <xf numFmtId="0" fontId="93" fillId="0" borderId="10" xfId="0" applyFont="1" applyBorder="1" applyAlignment="1">
      <alignment horizontal="center"/>
    </xf>
    <xf numFmtId="0" fontId="103" fillId="33" borderId="0" xfId="0" applyFont="1" applyFill="1" applyAlignment="1">
      <alignment horizontal="left" vertical="center" wrapText="1"/>
    </xf>
    <xf numFmtId="0" fontId="93" fillId="33" borderId="0" xfId="0" applyFont="1" applyFill="1" applyAlignment="1">
      <alignment horizontal="left" vertical="center" wrapText="1"/>
    </xf>
    <xf numFmtId="0" fontId="123" fillId="0" borderId="0" xfId="0" applyFont="1" applyAlignment="1">
      <alignment horizontal="left" vertical="center" wrapText="1"/>
    </xf>
    <xf numFmtId="0" fontId="97" fillId="33" borderId="0" xfId="0" applyFont="1" applyFill="1" applyAlignment="1">
      <alignment horizontal="left" vertical="center" wrapText="1"/>
    </xf>
    <xf numFmtId="0" fontId="41" fillId="33" borderId="23" xfId="0" applyFont="1" applyFill="1" applyBorder="1" applyAlignment="1">
      <alignment horizontal="center" vertical="center" wrapText="1"/>
    </xf>
    <xf numFmtId="181" fontId="42" fillId="33" borderId="23" xfId="0" applyNumberFormat="1" applyFont="1" applyFill="1" applyBorder="1" applyAlignment="1">
      <alignment horizontal="center" vertical="center"/>
    </xf>
    <xf numFmtId="181" fontId="42" fillId="33" borderId="21" xfId="0" applyNumberFormat="1" applyFont="1" applyFill="1" applyBorder="1" applyAlignment="1">
      <alignment horizontal="center" vertical="center"/>
    </xf>
    <xf numFmtId="3" fontId="42" fillId="33" borderId="23" xfId="0" applyNumberFormat="1" applyFont="1" applyFill="1" applyBorder="1" applyAlignment="1">
      <alignment horizontal="center" vertical="center"/>
    </xf>
    <xf numFmtId="3" fontId="42" fillId="33" borderId="21" xfId="0" applyNumberFormat="1" applyFont="1" applyFill="1" applyBorder="1" applyAlignment="1">
      <alignment horizontal="center" vertical="center"/>
    </xf>
    <xf numFmtId="183" fontId="98" fillId="33" borderId="23" xfId="0" applyNumberFormat="1" applyFont="1" applyFill="1" applyBorder="1" applyAlignment="1">
      <alignment horizontal="center" vertical="center"/>
    </xf>
    <xf numFmtId="183" fontId="98" fillId="33" borderId="21" xfId="0" applyNumberFormat="1" applyFont="1" applyFill="1" applyBorder="1" applyAlignment="1">
      <alignment horizontal="center" vertical="center"/>
    </xf>
    <xf numFmtId="181" fontId="42" fillId="33" borderId="16" xfId="0" applyNumberFormat="1" applyFont="1" applyFill="1" applyBorder="1" applyAlignment="1">
      <alignment horizontal="right" vertical="center"/>
    </xf>
    <xf numFmtId="181" fontId="42" fillId="33" borderId="18" xfId="0" applyNumberFormat="1" applyFont="1" applyFill="1" applyBorder="1" applyAlignment="1">
      <alignment horizontal="right" vertical="center"/>
    </xf>
    <xf numFmtId="181" fontId="41" fillId="33" borderId="16" xfId="0" applyNumberFormat="1" applyFont="1" applyFill="1" applyBorder="1" applyAlignment="1">
      <alignment horizontal="center" vertical="center"/>
    </xf>
    <xf numFmtId="181" fontId="41" fillId="33" borderId="18" xfId="0" applyNumberFormat="1" applyFont="1" applyFill="1" applyBorder="1" applyAlignment="1">
      <alignment horizontal="center" vertical="center"/>
    </xf>
    <xf numFmtId="0" fontId="42" fillId="33" borderId="10" xfId="0" applyFont="1" applyFill="1" applyBorder="1" applyAlignment="1">
      <alignment horizontal="center" vertical="center" wrapText="1"/>
    </xf>
    <xf numFmtId="0" fontId="98" fillId="33" borderId="0" xfId="0" applyFont="1" applyFill="1" applyAlignment="1">
      <alignment horizontal="center" vertical="center" wrapText="1"/>
    </xf>
    <xf numFmtId="0" fontId="41" fillId="33" borderId="10" xfId="0" applyFont="1" applyFill="1" applyBorder="1" applyAlignment="1">
      <alignment horizontal="center" vertical="center" wrapText="1"/>
    </xf>
    <xf numFmtId="0" fontId="41" fillId="33" borderId="0" xfId="0" applyFont="1" applyFill="1" applyAlignment="1">
      <alignment horizontal="left" vertical="center" wrapText="1"/>
    </xf>
    <xf numFmtId="183" fontId="42" fillId="33" borderId="18" xfId="62" applyNumberFormat="1" applyFont="1" applyFill="1" applyBorder="1" applyAlignment="1">
      <alignment horizontal="center" vertical="center"/>
    </xf>
    <xf numFmtId="0" fontId="98" fillId="33" borderId="0" xfId="0" applyFont="1" applyFill="1" applyAlignment="1">
      <alignment horizontal="justify" vertical="top" wrapText="1"/>
    </xf>
    <xf numFmtId="0" fontId="98" fillId="33" borderId="0" xfId="0" applyFont="1" applyFill="1" applyAlignment="1">
      <alignment horizontal="justify" vertical="center" wrapText="1"/>
    </xf>
    <xf numFmtId="0" fontId="125" fillId="0" borderId="0" xfId="0" applyFont="1" applyBorder="1" applyAlignment="1">
      <alignment horizontal="left" vertical="center" wrapText="1"/>
    </xf>
    <xf numFmtId="0" fontId="100" fillId="33" borderId="27" xfId="0" applyFont="1" applyFill="1" applyBorder="1" applyAlignment="1">
      <alignment horizontal="left" vertical="center" wrapText="1"/>
    </xf>
    <xf numFmtId="0" fontId="100" fillId="33" borderId="0" xfId="0" applyFont="1" applyFill="1" applyBorder="1" applyAlignment="1">
      <alignment horizontal="left" vertical="center" wrapText="1"/>
    </xf>
    <xf numFmtId="0" fontId="101" fillId="33" borderId="0" xfId="0" applyFont="1" applyFill="1" applyAlignment="1">
      <alignment horizontal="justify" vertical="center" wrapText="1"/>
    </xf>
    <xf numFmtId="0" fontId="100" fillId="33" borderId="0" xfId="0" applyFont="1" applyFill="1" applyAlignment="1">
      <alignment horizontal="left" vertical="center" wrapText="1"/>
    </xf>
    <xf numFmtId="0" fontId="94" fillId="33" borderId="0" xfId="0" applyFont="1" applyFill="1" applyAlignment="1">
      <alignment horizontal="left" vertical="center" wrapText="1"/>
    </xf>
    <xf numFmtId="0" fontId="94" fillId="33" borderId="27" xfId="0" applyFont="1" applyFill="1" applyBorder="1" applyAlignment="1">
      <alignment horizontal="left" vertical="center" wrapText="1"/>
    </xf>
    <xf numFmtId="0" fontId="96" fillId="33" borderId="0" xfId="0" applyFont="1" applyFill="1" applyAlignment="1">
      <alignment horizontal="left" vertical="center" wrapText="1"/>
    </xf>
    <xf numFmtId="0" fontId="15" fillId="0" borderId="10" xfId="0" applyFont="1" applyFill="1" applyBorder="1" applyAlignment="1" applyProtection="1">
      <alignment horizontal="center" vertical="top" wrapText="1" readingOrder="1"/>
      <protection locked="0"/>
    </xf>
    <xf numFmtId="49" fontId="94" fillId="33" borderId="0" xfId="0" applyNumberFormat="1" applyFont="1" applyFill="1" applyAlignment="1">
      <alignment horizontal="left" vertical="center" wrapText="1"/>
    </xf>
    <xf numFmtId="0" fontId="94" fillId="33" borderId="23" xfId="0" applyFont="1" applyFill="1" applyBorder="1" applyAlignment="1">
      <alignment horizontal="center" vertical="center"/>
    </xf>
    <xf numFmtId="0" fontId="94" fillId="33" borderId="21" xfId="0" applyFont="1" applyFill="1" applyBorder="1" applyAlignment="1">
      <alignment horizontal="center" vertical="center"/>
    </xf>
    <xf numFmtId="0" fontId="15" fillId="0" borderId="16" xfId="0" applyFont="1" applyFill="1" applyBorder="1" applyAlignment="1" applyProtection="1">
      <alignment horizontal="center" vertical="top" wrapText="1" readingOrder="1"/>
      <protection locked="0"/>
    </xf>
    <xf numFmtId="0" fontId="15" fillId="0" borderId="17" xfId="0" applyFont="1" applyFill="1" applyBorder="1" applyAlignment="1" applyProtection="1">
      <alignment horizontal="center" vertical="top" wrapText="1" readingOrder="1"/>
      <protection locked="0"/>
    </xf>
    <xf numFmtId="0" fontId="15" fillId="0" borderId="18" xfId="0" applyFont="1" applyFill="1" applyBorder="1" applyAlignment="1" applyProtection="1">
      <alignment horizontal="center" vertical="top" wrapText="1" readingOrder="1"/>
      <protection locked="0"/>
    </xf>
    <xf numFmtId="0" fontId="94" fillId="33" borderId="16" xfId="0" applyFont="1" applyFill="1" applyBorder="1" applyAlignment="1">
      <alignment horizontal="center" vertical="center"/>
    </xf>
    <xf numFmtId="0" fontId="94" fillId="33" borderId="17" xfId="0" applyFont="1" applyFill="1" applyBorder="1" applyAlignment="1">
      <alignment horizontal="center" vertical="center"/>
    </xf>
    <xf numFmtId="0" fontId="94" fillId="33" borderId="18" xfId="0" applyFont="1" applyFill="1" applyBorder="1" applyAlignment="1">
      <alignment horizontal="center" vertical="center"/>
    </xf>
    <xf numFmtId="0" fontId="0" fillId="0" borderId="16" xfId="0" applyFill="1" applyBorder="1" applyAlignment="1">
      <alignment horizontal="left" vertical="center"/>
    </xf>
    <xf numFmtId="0" fontId="0" fillId="0" borderId="17" xfId="0" applyFill="1" applyBorder="1" applyAlignment="1">
      <alignment horizontal="left" vertical="center"/>
    </xf>
    <xf numFmtId="0" fontId="0" fillId="0" borderId="18" xfId="0" applyFill="1" applyBorder="1" applyAlignment="1">
      <alignment horizontal="left" vertical="center"/>
    </xf>
    <xf numFmtId="0" fontId="10" fillId="0" borderId="16" xfId="0" applyFont="1" applyFill="1" applyBorder="1" applyAlignment="1">
      <alignment horizontal="left" vertical="center"/>
    </xf>
    <xf numFmtId="0" fontId="10" fillId="0" borderId="17" xfId="0" applyFont="1" applyFill="1" applyBorder="1" applyAlignment="1">
      <alignment horizontal="left" vertical="center"/>
    </xf>
    <xf numFmtId="0" fontId="10" fillId="0" borderId="18" xfId="0" applyFont="1" applyFill="1" applyBorder="1" applyAlignment="1">
      <alignment horizontal="left" vertical="center"/>
    </xf>
    <xf numFmtId="0" fontId="60" fillId="33" borderId="0" xfId="59" applyFont="1" applyFill="1" applyBorder="1" applyAlignment="1">
      <alignment horizontal="left" vertical="top" wrapText="1"/>
      <protection/>
    </xf>
    <xf numFmtId="0" fontId="60" fillId="33" borderId="11" xfId="59" applyFont="1" applyFill="1" applyBorder="1" applyAlignment="1">
      <alignment horizontal="center" vertical="distributed"/>
      <protection/>
    </xf>
    <xf numFmtId="0" fontId="60" fillId="33" borderId="27" xfId="59" applyFont="1" applyFill="1" applyBorder="1" applyAlignment="1">
      <alignment horizontal="center" vertical="distributed"/>
      <protection/>
    </xf>
    <xf numFmtId="0" fontId="60" fillId="33" borderId="12" xfId="59" applyFont="1" applyFill="1" applyBorder="1" applyAlignment="1">
      <alignment horizontal="center" vertical="distributed"/>
      <protection/>
    </xf>
    <xf numFmtId="0" fontId="60" fillId="33" borderId="25" xfId="59" applyFont="1" applyFill="1" applyBorder="1" applyAlignment="1">
      <alignment horizontal="center" vertical="distributed"/>
      <protection/>
    </xf>
    <xf numFmtId="0" fontId="60" fillId="33" borderId="0" xfId="59" applyFont="1" applyFill="1" applyBorder="1" applyAlignment="1">
      <alignment horizontal="center" vertical="distributed"/>
      <protection/>
    </xf>
    <xf numFmtId="0" fontId="60" fillId="33" borderId="32" xfId="59" applyFont="1" applyFill="1" applyBorder="1" applyAlignment="1">
      <alignment horizontal="center" vertical="distributed"/>
      <protection/>
    </xf>
    <xf numFmtId="0" fontId="60" fillId="33" borderId="13" xfId="59" applyFont="1" applyFill="1" applyBorder="1" applyAlignment="1">
      <alignment horizontal="center" vertical="distributed"/>
      <protection/>
    </xf>
    <xf numFmtId="0" fontId="60" fillId="33" borderId="22" xfId="59" applyFont="1" applyFill="1" applyBorder="1" applyAlignment="1">
      <alignment horizontal="center" vertical="distributed"/>
      <protection/>
    </xf>
    <xf numFmtId="0" fontId="60" fillId="33" borderId="14" xfId="59" applyFont="1" applyFill="1" applyBorder="1" applyAlignment="1">
      <alignment horizontal="center" vertical="distributed"/>
      <protection/>
    </xf>
    <xf numFmtId="0" fontId="60" fillId="33" borderId="10" xfId="59" applyFont="1" applyFill="1" applyBorder="1" applyAlignment="1">
      <alignment horizontal="center" vertical="center" wrapText="1"/>
      <protection/>
    </xf>
    <xf numFmtId="3" fontId="60" fillId="33" borderId="16" xfId="59" applyNumberFormat="1" applyFont="1" applyFill="1" applyBorder="1" applyAlignment="1">
      <alignment horizontal="center" vertical="center"/>
      <protection/>
    </xf>
    <xf numFmtId="3" fontId="60" fillId="33" borderId="17" xfId="59" applyNumberFormat="1" applyFont="1" applyFill="1" applyBorder="1" applyAlignment="1">
      <alignment horizontal="center" vertical="center"/>
      <protection/>
    </xf>
    <xf numFmtId="3" fontId="60" fillId="33" borderId="18" xfId="59" applyNumberFormat="1" applyFont="1" applyFill="1" applyBorder="1" applyAlignment="1">
      <alignment horizontal="center" vertical="center"/>
      <protection/>
    </xf>
    <xf numFmtId="3" fontId="60" fillId="33" borderId="11" xfId="59" applyNumberFormat="1" applyFont="1" applyFill="1" applyBorder="1" applyAlignment="1">
      <alignment horizontal="center" vertical="center"/>
      <protection/>
    </xf>
    <xf numFmtId="3" fontId="60" fillId="33" borderId="12" xfId="59" applyNumberFormat="1" applyFont="1" applyFill="1" applyBorder="1" applyAlignment="1">
      <alignment horizontal="center" vertical="center"/>
      <protection/>
    </xf>
    <xf numFmtId="0" fontId="61" fillId="33" borderId="0" xfId="59" applyFont="1" applyFill="1" applyAlignment="1">
      <alignment horizontal="justify" vertical="center"/>
      <protection/>
    </xf>
    <xf numFmtId="0" fontId="60" fillId="33" borderId="10" xfId="59" applyFont="1" applyFill="1" applyBorder="1" applyAlignment="1">
      <alignment horizontal="center" vertical="center"/>
      <protection/>
    </xf>
    <xf numFmtId="0" fontId="60" fillId="33" borderId="23" xfId="59" applyFont="1" applyFill="1" applyBorder="1" applyAlignment="1">
      <alignment horizontal="center" vertical="center"/>
      <protection/>
    </xf>
    <xf numFmtId="0" fontId="60" fillId="33" borderId="21" xfId="59" applyFont="1" applyFill="1" applyBorder="1" applyAlignment="1">
      <alignment horizontal="center" vertical="center"/>
      <protection/>
    </xf>
    <xf numFmtId="0" fontId="60" fillId="33" borderId="16" xfId="59" applyFont="1" applyFill="1" applyBorder="1" applyAlignment="1">
      <alignment horizontal="center" vertical="center"/>
      <protection/>
    </xf>
    <xf numFmtId="0" fontId="60" fillId="33" borderId="18" xfId="59" applyFont="1" applyFill="1" applyBorder="1" applyAlignment="1">
      <alignment horizontal="center" vertical="center"/>
      <protection/>
    </xf>
    <xf numFmtId="0" fontId="61" fillId="33" borderId="24" xfId="59" applyFont="1" applyFill="1" applyBorder="1" applyAlignment="1">
      <alignment horizontal="center" vertical="center" wrapText="1"/>
      <protection/>
    </xf>
    <xf numFmtId="0" fontId="61" fillId="33" borderId="21" xfId="59" applyFont="1" applyFill="1" applyBorder="1" applyAlignment="1">
      <alignment horizontal="center" vertical="center" wrapText="1"/>
      <protection/>
    </xf>
    <xf numFmtId="0" fontId="94" fillId="33" borderId="0" xfId="0" applyFont="1" applyFill="1" applyBorder="1" applyAlignment="1">
      <alignment horizontal="left" vertical="center" wrapText="1"/>
    </xf>
    <xf numFmtId="0" fontId="94" fillId="33" borderId="0" xfId="0" applyFont="1" applyFill="1" applyBorder="1" applyAlignment="1">
      <alignment horizontal="justify" vertical="center" wrapText="1"/>
    </xf>
    <xf numFmtId="0" fontId="95" fillId="33" borderId="16" xfId="0" applyFont="1" applyFill="1" applyBorder="1" applyAlignment="1">
      <alignment horizontal="center" vertical="center"/>
    </xf>
    <xf numFmtId="0" fontId="95" fillId="33" borderId="18" xfId="0" applyFont="1" applyFill="1" applyBorder="1" applyAlignment="1">
      <alignment horizontal="center" vertical="center"/>
    </xf>
    <xf numFmtId="0" fontId="94" fillId="34" borderId="10" xfId="0" applyFont="1" applyFill="1" applyBorder="1" applyAlignment="1">
      <alignment horizontal="center" vertical="center"/>
    </xf>
    <xf numFmtId="0" fontId="94" fillId="34" borderId="16" xfId="0" applyFont="1" applyFill="1" applyBorder="1" applyAlignment="1">
      <alignment horizontal="center" vertical="center"/>
    </xf>
    <xf numFmtId="0" fontId="94" fillId="34" borderId="18" xfId="0" applyFont="1" applyFill="1" applyBorder="1" applyAlignment="1">
      <alignment horizontal="center" vertical="center"/>
    </xf>
    <xf numFmtId="0" fontId="66" fillId="33" borderId="0" xfId="0" applyFont="1" applyFill="1" applyAlignment="1">
      <alignment horizontal="left" vertical="center" wrapText="1"/>
    </xf>
    <xf numFmtId="0" fontId="66" fillId="33" borderId="10" xfId="0" applyFont="1" applyFill="1" applyBorder="1" applyAlignment="1">
      <alignment horizontal="center" vertical="center"/>
    </xf>
    <xf numFmtId="0" fontId="66" fillId="33" borderId="16" xfId="0" applyFont="1" applyFill="1" applyBorder="1" applyAlignment="1">
      <alignment horizontal="center" vertical="center"/>
    </xf>
    <xf numFmtId="0" fontId="66" fillId="33" borderId="18" xfId="0" applyFont="1" applyFill="1" applyBorder="1" applyAlignment="1">
      <alignment horizontal="center" vertical="center"/>
    </xf>
    <xf numFmtId="0" fontId="67" fillId="33" borderId="16" xfId="0" applyFont="1" applyFill="1" applyBorder="1" applyAlignment="1">
      <alignment horizontal="center" vertical="center"/>
    </xf>
    <xf numFmtId="0" fontId="67" fillId="33" borderId="18" xfId="0" applyFont="1" applyFill="1" applyBorder="1" applyAlignment="1">
      <alignment horizontal="center" vertical="center"/>
    </xf>
    <xf numFmtId="0" fontId="67" fillId="33" borderId="10" xfId="0" applyFont="1" applyFill="1" applyBorder="1" applyAlignment="1">
      <alignment horizontal="center" vertical="center"/>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3" xfId="52"/>
    <cellStyle name="Currency" xfId="53"/>
    <cellStyle name="Currency [0]" xfId="54"/>
    <cellStyle name="Neutral" xfId="55"/>
    <cellStyle name="No-definido" xfId="56"/>
    <cellStyle name="Normal 2" xfId="57"/>
    <cellStyle name="Normal 2 2" xfId="58"/>
    <cellStyle name="Normal 3" xfId="59"/>
    <cellStyle name="Normal_indice" xfId="60"/>
    <cellStyle name="Notas" xfId="61"/>
    <cellStyle name="Percent" xfId="62"/>
    <cellStyle name="Porcentaje 2" xfId="63"/>
    <cellStyle name="Salida" xfId="64"/>
    <cellStyle name="Texto de advertencia" xfId="65"/>
    <cellStyle name="Texto explicativo" xfId="66"/>
    <cellStyle name="Título" xfId="67"/>
    <cellStyle name="Título 2" xfId="68"/>
    <cellStyle name="Título 3" xfId="69"/>
    <cellStyle name="Total"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 Id="rId3"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66675</xdr:rowOff>
    </xdr:from>
    <xdr:to>
      <xdr:col>2</xdr:col>
      <xdr:colOff>419100</xdr:colOff>
      <xdr:row>36</xdr:row>
      <xdr:rowOff>180975</xdr:rowOff>
    </xdr:to>
    <xdr:pic>
      <xdr:nvPicPr>
        <xdr:cNvPr id="1" name="Picture 1" descr="LOGO_FUCOA"/>
        <xdr:cNvPicPr preferRelativeResize="1">
          <a:picLocks noChangeAspect="1"/>
        </xdr:cNvPicPr>
      </xdr:nvPicPr>
      <xdr:blipFill>
        <a:blip r:embed="rId1"/>
        <a:srcRect t="45156" b="48161"/>
        <a:stretch>
          <a:fillRect/>
        </a:stretch>
      </xdr:blipFill>
      <xdr:spPr>
        <a:xfrm>
          <a:off x="0" y="8162925"/>
          <a:ext cx="1943100" cy="114300"/>
        </a:xfrm>
        <a:prstGeom prst="rect">
          <a:avLst/>
        </a:prstGeom>
        <a:noFill/>
        <a:ln w="9525" cmpd="sng">
          <a:noFill/>
        </a:ln>
      </xdr:spPr>
    </xdr:pic>
    <xdr:clientData/>
  </xdr:twoCellAnchor>
  <xdr:twoCellAnchor>
    <xdr:from>
      <xdr:col>0</xdr:col>
      <xdr:colOff>0</xdr:colOff>
      <xdr:row>84</xdr:row>
      <xdr:rowOff>57150</xdr:rowOff>
    </xdr:from>
    <xdr:to>
      <xdr:col>1</xdr:col>
      <xdr:colOff>476250</xdr:colOff>
      <xdr:row>84</xdr:row>
      <xdr:rowOff>114300</xdr:rowOff>
    </xdr:to>
    <xdr:pic>
      <xdr:nvPicPr>
        <xdr:cNvPr id="2" name="Picture 41" descr="pie"/>
        <xdr:cNvPicPr preferRelativeResize="1">
          <a:picLocks noChangeAspect="1"/>
        </xdr:cNvPicPr>
      </xdr:nvPicPr>
      <xdr:blipFill>
        <a:blip r:embed="rId2"/>
        <a:stretch>
          <a:fillRect/>
        </a:stretch>
      </xdr:blipFill>
      <xdr:spPr>
        <a:xfrm>
          <a:off x="0" y="18011775"/>
          <a:ext cx="1238250" cy="66675"/>
        </a:xfrm>
        <a:prstGeom prst="rect">
          <a:avLst/>
        </a:prstGeom>
        <a:noFill/>
        <a:ln w="9525" cmpd="sng">
          <a:noFill/>
        </a:ln>
      </xdr:spPr>
    </xdr:pic>
    <xdr:clientData/>
  </xdr:twoCellAnchor>
  <xdr:twoCellAnchor>
    <xdr:from>
      <xdr:col>0</xdr:col>
      <xdr:colOff>0</xdr:colOff>
      <xdr:row>84</xdr:row>
      <xdr:rowOff>57150</xdr:rowOff>
    </xdr:from>
    <xdr:to>
      <xdr:col>1</xdr:col>
      <xdr:colOff>476250</xdr:colOff>
      <xdr:row>84</xdr:row>
      <xdr:rowOff>114300</xdr:rowOff>
    </xdr:to>
    <xdr:pic>
      <xdr:nvPicPr>
        <xdr:cNvPr id="3" name="Picture 41" descr="pie"/>
        <xdr:cNvPicPr preferRelativeResize="1">
          <a:picLocks noChangeAspect="1"/>
        </xdr:cNvPicPr>
      </xdr:nvPicPr>
      <xdr:blipFill>
        <a:blip r:embed="rId2"/>
        <a:stretch>
          <a:fillRect/>
        </a:stretch>
      </xdr:blipFill>
      <xdr:spPr>
        <a:xfrm>
          <a:off x="0" y="18011775"/>
          <a:ext cx="1238250" cy="66675"/>
        </a:xfrm>
        <a:prstGeom prst="rect">
          <a:avLst/>
        </a:prstGeom>
        <a:noFill/>
        <a:ln w="9525" cmpd="sng">
          <a:noFill/>
        </a:ln>
      </xdr:spPr>
    </xdr:pic>
    <xdr:clientData/>
  </xdr:twoCellAnchor>
  <xdr:twoCellAnchor>
    <xdr:from>
      <xdr:col>2</xdr:col>
      <xdr:colOff>66675</xdr:colOff>
      <xdr:row>18</xdr:row>
      <xdr:rowOff>19050</xdr:rowOff>
    </xdr:from>
    <xdr:to>
      <xdr:col>6</xdr:col>
      <xdr:colOff>714375</xdr:colOff>
      <xdr:row>18</xdr:row>
      <xdr:rowOff>142875</xdr:rowOff>
    </xdr:to>
    <xdr:grpSp>
      <xdr:nvGrpSpPr>
        <xdr:cNvPr id="4" name="Grupo 5"/>
        <xdr:cNvGrpSpPr>
          <a:grpSpLocks/>
        </xdr:cNvGrpSpPr>
      </xdr:nvGrpSpPr>
      <xdr:grpSpPr>
        <a:xfrm>
          <a:off x="1590675" y="4610100"/>
          <a:ext cx="3648075" cy="123825"/>
          <a:chOff x="1685925" y="4391025"/>
          <a:chExt cx="5610225" cy="152400"/>
        </a:xfrm>
        <a:solidFill>
          <a:srgbClr val="FFFFFF"/>
        </a:solidFill>
      </xdr:grpSpPr>
      <xdr:sp>
        <xdr:nvSpPr>
          <xdr:cNvPr id="5" name="Rectangle 1"/>
          <xdr:cNvSpPr>
            <a:spLocks/>
          </xdr:cNvSpPr>
        </xdr:nvSpPr>
        <xdr:spPr>
          <a:xfrm>
            <a:off x="1685925" y="4391025"/>
            <a:ext cx="1894853" cy="152400"/>
          </a:xfrm>
          <a:prstGeom prst="rect">
            <a:avLst/>
          </a:prstGeom>
          <a:solidFill>
            <a:srgbClr val="E73439"/>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6" name="Rectangle 2"/>
          <xdr:cNvSpPr>
            <a:spLocks/>
          </xdr:cNvSpPr>
        </xdr:nvSpPr>
        <xdr:spPr>
          <a:xfrm>
            <a:off x="3572363" y="4391025"/>
            <a:ext cx="3723787" cy="152400"/>
          </a:xfrm>
          <a:prstGeom prst="rect">
            <a:avLst/>
          </a:prstGeom>
          <a:solidFill>
            <a:srgbClr val="0063AF"/>
          </a:soli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0</xdr:col>
      <xdr:colOff>0</xdr:colOff>
      <xdr:row>0</xdr:row>
      <xdr:rowOff>0</xdr:rowOff>
    </xdr:from>
    <xdr:to>
      <xdr:col>1</xdr:col>
      <xdr:colOff>495300</xdr:colOff>
      <xdr:row>5</xdr:row>
      <xdr:rowOff>190500</xdr:rowOff>
    </xdr:to>
    <xdr:pic>
      <xdr:nvPicPr>
        <xdr:cNvPr id="7" name="Imagen 8" descr="image002"/>
        <xdr:cNvPicPr preferRelativeResize="1">
          <a:picLocks noChangeAspect="1"/>
        </xdr:cNvPicPr>
      </xdr:nvPicPr>
      <xdr:blipFill>
        <a:blip r:embed="rId3"/>
        <a:stretch>
          <a:fillRect/>
        </a:stretch>
      </xdr:blipFill>
      <xdr:spPr>
        <a:xfrm>
          <a:off x="0" y="0"/>
          <a:ext cx="1257300" cy="11715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r\ODEPA%20-%20Publicaciones\TAPAS%202011\Bol_Pecuario%2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Pbravo\Desktop\Fichas%20Regionales%202.0\Enero\Antofagasta%20enero.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r\excel\FICHAS%20REGIONALES\Fichas%20Regionales%202.0\Actualizaci&#242;n%20emple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 val="Página 2"/>
      <sheetName val="Página 3"/>
      <sheetName val="Página 4"/>
      <sheetName val="Página 5"/>
      <sheetName val="Página 6"/>
      <sheetName val="Página 7"/>
      <sheetName val="Pagina 8"/>
      <sheetName val="Hoja2"/>
      <sheetName val="Hoja3"/>
      <sheetName val="Hoja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ortada Ficha Regional"/>
      <sheetName val="Economía regional"/>
      <sheetName val="Aspectos GyD - Perfil productor"/>
      <sheetName val="Cultivos Información Censal"/>
      <sheetName val="Ganadería y Riego"/>
      <sheetName val="Exportaciones"/>
      <sheetName val="División Político-Adminisrativa"/>
      <sheetName val="Autoridades"/>
      <sheetName val="Antecedentes sociale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ase_empleo 2020-dic-feb"/>
      <sheetName val="Tablas empleo"/>
      <sheetName val="base_empleo 2019"/>
      <sheetName val="Empleo categoria"/>
      <sheetName val="PIB2017"/>
      <sheetName val="PIB"/>
      <sheetName val="BBDD empleo"/>
      <sheetName val="Colocaciones"/>
      <sheetName val="Riego"/>
      <sheetName val="exp_rubros"/>
      <sheetName val="exp_productos"/>
      <sheetName val="Beneficio_carne"/>
      <sheetName val="Lacteos"/>
      <sheetName val="Pobreza_1"/>
      <sheetName val="Pobreza"/>
      <sheetName val="Ambientales"/>
      <sheetName val="Hoja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136"/>
  <sheetViews>
    <sheetView tabSelected="1" view="pageBreakPreview" zoomScaleSheetLayoutView="100" zoomScalePageLayoutView="0" workbookViewId="0" topLeftCell="A1">
      <selection activeCell="C18" sqref="C18"/>
    </sheetView>
  </sheetViews>
  <sheetFormatPr defaultColWidth="11.421875" defaultRowHeight="15"/>
  <cols>
    <col min="1" max="2" width="11.421875" style="62" customWidth="1"/>
    <col min="3" max="3" width="10.7109375" style="62" customWidth="1"/>
    <col min="4" max="6" width="11.421875" style="62" customWidth="1"/>
    <col min="7" max="7" width="11.140625" style="62" customWidth="1"/>
    <col min="8" max="8" width="12.00390625" style="62" customWidth="1"/>
    <col min="9" max="10" width="11.421875" style="62" customWidth="1"/>
    <col min="11" max="11" width="31.28125" style="62" customWidth="1"/>
    <col min="12" max="16384" width="11.421875" style="62" customWidth="1"/>
  </cols>
  <sheetData>
    <row r="1" spans="1:7" ht="15.75">
      <c r="A1" s="60"/>
      <c r="B1" s="61"/>
      <c r="C1" s="61"/>
      <c r="D1" s="61"/>
      <c r="E1" s="61"/>
      <c r="F1" s="61"/>
      <c r="G1" s="61"/>
    </row>
    <row r="2" spans="1:7" ht="15">
      <c r="A2" s="61"/>
      <c r="B2" s="61"/>
      <c r="C2" s="61"/>
      <c r="D2" s="61"/>
      <c r="E2" s="61"/>
      <c r="F2" s="61"/>
      <c r="G2" s="61"/>
    </row>
    <row r="3" spans="1:7" ht="15.75">
      <c r="A3" s="60"/>
      <c r="B3" s="61"/>
      <c r="C3" s="61"/>
      <c r="D3" s="61"/>
      <c r="E3" s="61"/>
      <c r="F3" s="61"/>
      <c r="G3" s="61"/>
    </row>
    <row r="4" spans="1:7" ht="15">
      <c r="A4" s="61"/>
      <c r="B4" s="61"/>
      <c r="C4" s="61"/>
      <c r="D4" s="63"/>
      <c r="E4" s="61"/>
      <c r="F4" s="61"/>
      <c r="G4" s="61"/>
    </row>
    <row r="5" spans="1:7" ht="15.75">
      <c r="A5" s="60"/>
      <c r="B5" s="61"/>
      <c r="C5" s="61"/>
      <c r="D5" s="64"/>
      <c r="E5" s="61"/>
      <c r="F5" s="61"/>
      <c r="G5" s="61"/>
    </row>
    <row r="6" spans="1:7" ht="15.75">
      <c r="A6" s="60"/>
      <c r="B6" s="61"/>
      <c r="C6" s="61"/>
      <c r="D6" s="61"/>
      <c r="E6" s="61"/>
      <c r="F6" s="61"/>
      <c r="G6" s="61"/>
    </row>
    <row r="7" spans="1:7" ht="15.75">
      <c r="A7" s="60"/>
      <c r="B7" s="61"/>
      <c r="C7" s="61"/>
      <c r="D7" s="61"/>
      <c r="E7" s="61"/>
      <c r="F7" s="61"/>
      <c r="G7" s="61"/>
    </row>
    <row r="8" spans="1:7" ht="15">
      <c r="A8" s="61"/>
      <c r="B8" s="61"/>
      <c r="C8" s="61"/>
      <c r="D8" s="63"/>
      <c r="E8" s="61"/>
      <c r="F8" s="61"/>
      <c r="G8" s="61"/>
    </row>
    <row r="9" spans="1:7" ht="15.75">
      <c r="A9" s="65"/>
      <c r="B9" s="61"/>
      <c r="C9" s="61"/>
      <c r="D9" s="61"/>
      <c r="E9" s="61"/>
      <c r="F9" s="61"/>
      <c r="G9" s="61"/>
    </row>
    <row r="10" spans="1:7" ht="15.75">
      <c r="A10" s="65"/>
      <c r="B10" s="61"/>
      <c r="C10" s="61"/>
      <c r="D10" s="61"/>
      <c r="E10" s="61"/>
      <c r="F10" s="61"/>
      <c r="G10" s="61"/>
    </row>
    <row r="11" spans="1:7" ht="15.75">
      <c r="A11" s="65"/>
      <c r="B11" s="61"/>
      <c r="C11" s="61"/>
      <c r="D11" s="61"/>
      <c r="E11" s="61"/>
      <c r="F11" s="61"/>
      <c r="G11" s="61"/>
    </row>
    <row r="12" spans="1:7" ht="15.75">
      <c r="A12" s="65"/>
      <c r="B12" s="61"/>
      <c r="C12" s="61"/>
      <c r="D12" s="61"/>
      <c r="E12" s="61"/>
      <c r="F12" s="61"/>
      <c r="G12" s="61"/>
    </row>
    <row r="13" spans="1:7" ht="15.75">
      <c r="A13" s="60"/>
      <c r="B13" s="61"/>
      <c r="C13" s="61"/>
      <c r="D13" s="61"/>
      <c r="E13" s="61"/>
      <c r="F13" s="61"/>
      <c r="G13" s="61"/>
    </row>
    <row r="14" spans="1:8" ht="15.75">
      <c r="A14" s="107"/>
      <c r="B14" s="108"/>
      <c r="C14" s="108"/>
      <c r="D14" s="108"/>
      <c r="E14" s="108"/>
      <c r="F14" s="108"/>
      <c r="G14" s="108"/>
      <c r="H14" s="69"/>
    </row>
    <row r="15" spans="1:8" ht="15.75">
      <c r="A15" s="107"/>
      <c r="B15" s="108"/>
      <c r="C15" s="108"/>
      <c r="D15" s="108"/>
      <c r="E15" s="108"/>
      <c r="F15" s="108"/>
      <c r="G15" s="108"/>
      <c r="H15" s="69"/>
    </row>
    <row r="16" spans="1:8" ht="51" customHeight="1">
      <c r="A16" s="108"/>
      <c r="B16" s="108"/>
      <c r="C16" s="173" t="s">
        <v>15</v>
      </c>
      <c r="D16" s="173"/>
      <c r="E16" s="173"/>
      <c r="F16" s="109"/>
      <c r="G16" s="109"/>
      <c r="H16" s="109"/>
    </row>
    <row r="17" spans="1:8" ht="46.5" customHeight="1">
      <c r="A17" s="108"/>
      <c r="B17" s="108"/>
      <c r="C17" s="174" t="s">
        <v>169</v>
      </c>
      <c r="D17" s="109"/>
      <c r="E17" s="109"/>
      <c r="F17" s="109"/>
      <c r="G17" s="109"/>
      <c r="H17" s="109"/>
    </row>
    <row r="18" spans="1:8" ht="30">
      <c r="A18" s="108"/>
      <c r="B18" s="108"/>
      <c r="C18" s="175"/>
      <c r="D18" s="109"/>
      <c r="E18" s="109"/>
      <c r="F18" s="109"/>
      <c r="G18" s="109"/>
      <c r="H18" s="109"/>
    </row>
    <row r="19" spans="1:8" ht="15">
      <c r="A19" s="108"/>
      <c r="B19" s="108"/>
      <c r="C19" s="108"/>
      <c r="D19" s="108"/>
      <c r="E19" s="108"/>
      <c r="F19" s="108"/>
      <c r="G19" s="108"/>
      <c r="H19" s="69"/>
    </row>
    <row r="20" spans="1:8" ht="15">
      <c r="A20" s="108"/>
      <c r="B20" s="108"/>
      <c r="C20" s="361"/>
      <c r="D20" s="361"/>
      <c r="E20" s="361"/>
      <c r="F20" s="361"/>
      <c r="G20" s="361"/>
      <c r="H20" s="361"/>
    </row>
    <row r="21" spans="1:7" ht="15">
      <c r="A21" s="61"/>
      <c r="B21" s="61"/>
      <c r="C21" s="61"/>
      <c r="D21" s="61"/>
      <c r="E21" s="61"/>
      <c r="F21" s="61"/>
      <c r="G21" s="61"/>
    </row>
    <row r="22" spans="1:7" ht="15">
      <c r="A22" s="61"/>
      <c r="B22" s="61"/>
      <c r="C22" s="61"/>
      <c r="D22" s="61"/>
      <c r="E22" s="61"/>
      <c r="F22" s="61"/>
      <c r="G22" s="61"/>
    </row>
    <row r="23" spans="1:7" ht="15">
      <c r="A23" s="61"/>
      <c r="B23" s="61"/>
      <c r="C23" s="61"/>
      <c r="D23" s="61"/>
      <c r="E23" s="61"/>
      <c r="F23" s="61"/>
      <c r="G23" s="61"/>
    </row>
    <row r="24" spans="1:7" ht="15">
      <c r="A24" s="61"/>
      <c r="B24" s="61"/>
      <c r="C24" s="61"/>
      <c r="D24" s="61"/>
      <c r="E24" s="61"/>
      <c r="F24" s="61"/>
      <c r="G24" s="61"/>
    </row>
    <row r="25" spans="1:7" ht="15">
      <c r="A25" s="61"/>
      <c r="B25" s="61"/>
      <c r="C25" s="61"/>
      <c r="D25" s="61"/>
      <c r="E25" s="61"/>
      <c r="F25" s="61"/>
      <c r="G25" s="61"/>
    </row>
    <row r="26" spans="1:7" ht="15">
      <c r="A26" s="61"/>
      <c r="B26" s="61"/>
      <c r="C26" s="61"/>
      <c r="D26" s="61"/>
      <c r="E26" s="61"/>
      <c r="F26" s="61"/>
      <c r="G26" s="61"/>
    </row>
    <row r="27" spans="1:7" ht="15">
      <c r="A27" s="61"/>
      <c r="B27" s="61"/>
      <c r="C27" s="61"/>
      <c r="D27" s="61"/>
      <c r="E27" s="61"/>
      <c r="F27" s="61"/>
      <c r="G27" s="61"/>
    </row>
    <row r="28" spans="1:7" ht="15">
      <c r="A28" s="61"/>
      <c r="B28" s="61"/>
      <c r="C28" s="61"/>
      <c r="D28" s="61"/>
      <c r="E28" s="61"/>
      <c r="F28" s="61"/>
      <c r="G28" s="61"/>
    </row>
    <row r="29" spans="1:7" ht="15.75">
      <c r="A29" s="60"/>
      <c r="B29" s="61"/>
      <c r="C29" s="61"/>
      <c r="D29" s="61"/>
      <c r="E29" s="61"/>
      <c r="F29" s="61"/>
      <c r="G29" s="61"/>
    </row>
    <row r="30" spans="1:7" ht="15.75">
      <c r="A30" s="60"/>
      <c r="B30" s="61"/>
      <c r="C30" s="61"/>
      <c r="D30" s="63"/>
      <c r="E30" s="61"/>
      <c r="F30" s="61"/>
      <c r="G30" s="61"/>
    </row>
    <row r="31" spans="1:7" ht="15.75">
      <c r="A31" s="60"/>
      <c r="B31" s="61"/>
      <c r="C31" s="61"/>
      <c r="D31" s="66"/>
      <c r="E31" s="61"/>
      <c r="F31" s="61"/>
      <c r="G31" s="61"/>
    </row>
    <row r="32" spans="1:7" ht="15.75">
      <c r="A32" s="60"/>
      <c r="B32" s="61"/>
      <c r="C32" s="61"/>
      <c r="D32" s="61"/>
      <c r="E32" s="61"/>
      <c r="F32" s="61"/>
      <c r="G32" s="61"/>
    </row>
    <row r="33" spans="1:7" ht="15.75">
      <c r="A33" s="60"/>
      <c r="B33" s="61"/>
      <c r="C33" s="61"/>
      <c r="D33" s="61"/>
      <c r="E33" s="61"/>
      <c r="F33" s="61"/>
      <c r="G33" s="61"/>
    </row>
    <row r="34" spans="1:7" ht="15.75">
      <c r="A34" s="60"/>
      <c r="B34" s="61"/>
      <c r="C34" s="61"/>
      <c r="D34" s="61"/>
      <c r="E34" s="61"/>
      <c r="F34" s="61"/>
      <c r="G34" s="61"/>
    </row>
    <row r="35" spans="1:7" ht="15.75">
      <c r="A35" s="67"/>
      <c r="B35" s="61"/>
      <c r="C35" s="67"/>
      <c r="D35" s="68"/>
      <c r="E35" s="61"/>
      <c r="F35" s="61"/>
      <c r="G35" s="61"/>
    </row>
    <row r="36" spans="1:7" ht="15.75" customHeight="1">
      <c r="A36" s="60"/>
      <c r="E36" s="61"/>
      <c r="F36" s="61"/>
      <c r="G36" s="61"/>
    </row>
    <row r="37" spans="3:7" ht="15.75">
      <c r="C37" s="60"/>
      <c r="D37" s="30" t="s">
        <v>380</v>
      </c>
      <c r="E37" s="61"/>
      <c r="F37" s="61"/>
      <c r="G37" s="61"/>
    </row>
    <row r="40" spans="1:7" ht="24.75" customHeight="1">
      <c r="A40" s="362" t="s">
        <v>87</v>
      </c>
      <c r="B40" s="362"/>
      <c r="C40" s="362"/>
      <c r="D40" s="362"/>
      <c r="E40" s="362"/>
      <c r="F40" s="362"/>
      <c r="G40" s="362"/>
    </row>
    <row r="41" spans="1:13" ht="24.75" customHeight="1">
      <c r="A41" s="363"/>
      <c r="B41" s="363"/>
      <c r="C41" s="363"/>
      <c r="D41" s="363"/>
      <c r="E41" s="363"/>
      <c r="F41" s="363"/>
      <c r="G41" s="363"/>
      <c r="I41" s="69"/>
      <c r="J41" s="69"/>
      <c r="K41" s="69"/>
      <c r="L41" s="93"/>
      <c r="M41" s="69"/>
    </row>
    <row r="42" spans="1:13" ht="24.75" customHeight="1">
      <c r="A42" s="364" t="s">
        <v>168</v>
      </c>
      <c r="B42" s="365"/>
      <c r="C42" s="365"/>
      <c r="D42" s="365"/>
      <c r="E42" s="365"/>
      <c r="F42" s="366"/>
      <c r="G42" s="92" t="s">
        <v>88</v>
      </c>
      <c r="H42" s="69"/>
      <c r="I42" s="69"/>
      <c r="J42" s="355"/>
      <c r="K42" s="355"/>
      <c r="L42" s="355"/>
      <c r="M42" s="69"/>
    </row>
    <row r="43" spans="1:13" ht="18" customHeight="1">
      <c r="A43" s="70"/>
      <c r="B43" s="356" t="s">
        <v>101</v>
      </c>
      <c r="C43" s="356"/>
      <c r="D43" s="356"/>
      <c r="E43" s="356"/>
      <c r="F43" s="356"/>
      <c r="G43" s="111" t="s">
        <v>199</v>
      </c>
      <c r="I43" s="69"/>
      <c r="J43" s="94"/>
      <c r="K43" s="95"/>
      <c r="L43" s="96"/>
      <c r="M43" s="69"/>
    </row>
    <row r="44" spans="1:13" ht="18" customHeight="1">
      <c r="A44" s="71"/>
      <c r="B44" s="357" t="s">
        <v>100</v>
      </c>
      <c r="C44" s="357"/>
      <c r="D44" s="357"/>
      <c r="E44" s="357"/>
      <c r="F44" s="358"/>
      <c r="G44" s="112" t="s">
        <v>200</v>
      </c>
      <c r="I44" s="69"/>
      <c r="J44" s="94"/>
      <c r="K44" s="95"/>
      <c r="L44" s="96"/>
      <c r="M44" s="69"/>
    </row>
    <row r="45" spans="1:13" ht="18" customHeight="1">
      <c r="A45" s="71"/>
      <c r="B45" s="357" t="s">
        <v>352</v>
      </c>
      <c r="C45" s="357"/>
      <c r="D45" s="357"/>
      <c r="E45" s="357"/>
      <c r="F45" s="358"/>
      <c r="G45" s="112" t="s">
        <v>353</v>
      </c>
      <c r="I45" s="69"/>
      <c r="J45" s="94"/>
      <c r="K45" s="95"/>
      <c r="L45" s="96"/>
      <c r="M45" s="69"/>
    </row>
    <row r="46" spans="1:13" ht="18" customHeight="1">
      <c r="A46" s="71"/>
      <c r="B46" s="357" t="s">
        <v>96</v>
      </c>
      <c r="C46" s="357"/>
      <c r="D46" s="357"/>
      <c r="E46" s="357"/>
      <c r="F46" s="357"/>
      <c r="G46" s="112" t="s">
        <v>354</v>
      </c>
      <c r="I46" s="69"/>
      <c r="J46" s="94"/>
      <c r="K46" s="95"/>
      <c r="L46" s="96"/>
      <c r="M46" s="69"/>
    </row>
    <row r="47" spans="1:13" ht="18" customHeight="1">
      <c r="A47" s="71"/>
      <c r="B47" s="90" t="s">
        <v>97</v>
      </c>
      <c r="C47" s="90"/>
      <c r="D47" s="90"/>
      <c r="E47" s="90"/>
      <c r="F47" s="91"/>
      <c r="G47" s="110" t="s">
        <v>354</v>
      </c>
      <c r="I47" s="69"/>
      <c r="J47" s="94"/>
      <c r="K47" s="95"/>
      <c r="L47" s="96"/>
      <c r="M47" s="69"/>
    </row>
    <row r="48" spans="1:13" ht="18" customHeight="1">
      <c r="A48" s="71"/>
      <c r="B48" s="90" t="s">
        <v>103</v>
      </c>
      <c r="C48" s="90"/>
      <c r="D48" s="90"/>
      <c r="E48" s="90"/>
      <c r="F48" s="91"/>
      <c r="G48" s="110" t="s">
        <v>201</v>
      </c>
      <c r="I48" s="69"/>
      <c r="J48" s="94"/>
      <c r="K48" s="95"/>
      <c r="L48" s="96"/>
      <c r="M48" s="69"/>
    </row>
    <row r="49" spans="1:13" ht="18" customHeight="1">
      <c r="A49" s="71"/>
      <c r="B49" s="90" t="s">
        <v>104</v>
      </c>
      <c r="C49" s="90"/>
      <c r="D49" s="90"/>
      <c r="E49" s="90"/>
      <c r="F49" s="91"/>
      <c r="G49" s="110" t="s">
        <v>355</v>
      </c>
      <c r="I49" s="69"/>
      <c r="J49" s="94"/>
      <c r="K49" s="95"/>
      <c r="L49" s="96"/>
      <c r="M49" s="69"/>
    </row>
    <row r="50" spans="1:13" ht="18" customHeight="1">
      <c r="A50" s="71"/>
      <c r="B50" s="90" t="s">
        <v>105</v>
      </c>
      <c r="C50" s="90"/>
      <c r="D50" s="90"/>
      <c r="E50" s="90"/>
      <c r="F50" s="91"/>
      <c r="G50" s="110" t="s">
        <v>356</v>
      </c>
      <c r="I50" s="69"/>
      <c r="J50" s="94"/>
      <c r="K50" s="95"/>
      <c r="L50" s="96"/>
      <c r="M50" s="69"/>
    </row>
    <row r="51" spans="1:13" ht="18" customHeight="1">
      <c r="A51" s="71"/>
      <c r="B51" s="90" t="s">
        <v>102</v>
      </c>
      <c r="C51" s="90"/>
      <c r="D51" s="90"/>
      <c r="E51" s="90"/>
      <c r="F51" s="91"/>
      <c r="G51" s="110" t="s">
        <v>357</v>
      </c>
      <c r="I51" s="69"/>
      <c r="J51" s="94"/>
      <c r="K51" s="95"/>
      <c r="L51" s="96"/>
      <c r="M51" s="69"/>
    </row>
    <row r="52" spans="1:13" ht="18" customHeight="1">
      <c r="A52" s="71"/>
      <c r="B52" s="90" t="s">
        <v>98</v>
      </c>
      <c r="C52" s="90"/>
      <c r="D52" s="90"/>
      <c r="E52" s="90"/>
      <c r="F52" s="91"/>
      <c r="G52" s="110" t="s">
        <v>250</v>
      </c>
      <c r="I52" s="69"/>
      <c r="J52" s="94"/>
      <c r="K52" s="95"/>
      <c r="L52" s="96"/>
      <c r="M52" s="69"/>
    </row>
    <row r="53" spans="1:13" ht="18" customHeight="1">
      <c r="A53" s="71"/>
      <c r="B53" s="90" t="s">
        <v>99</v>
      </c>
      <c r="C53" s="90"/>
      <c r="D53" s="90"/>
      <c r="E53" s="90"/>
      <c r="F53" s="91"/>
      <c r="G53" s="110" t="s">
        <v>358</v>
      </c>
      <c r="I53" s="69"/>
      <c r="J53" s="94"/>
      <c r="K53" s="95"/>
      <c r="L53" s="96"/>
      <c r="M53" s="69"/>
    </row>
    <row r="54" ht="18" customHeight="1"/>
    <row r="55" ht="18" customHeight="1"/>
    <row r="56" ht="18" customHeight="1"/>
    <row r="57" spans="1:13" ht="15" customHeight="1">
      <c r="A57" s="72"/>
      <c r="B57" s="73"/>
      <c r="C57" s="74"/>
      <c r="D57" s="74"/>
      <c r="E57" s="74"/>
      <c r="F57" s="74"/>
      <c r="G57" s="75"/>
      <c r="I57" s="69"/>
      <c r="J57" s="69"/>
      <c r="K57" s="69"/>
      <c r="L57" s="97"/>
      <c r="M57" s="69"/>
    </row>
    <row r="58" spans="1:13" ht="15" customHeight="1">
      <c r="A58" s="359" t="s">
        <v>214</v>
      </c>
      <c r="B58" s="359"/>
      <c r="C58" s="359"/>
      <c r="D58" s="359"/>
      <c r="E58" s="359"/>
      <c r="F58" s="359"/>
      <c r="G58" s="359"/>
      <c r="H58" s="359"/>
      <c r="I58" s="69"/>
      <c r="J58" s="69"/>
      <c r="K58" s="69"/>
      <c r="L58" s="97"/>
      <c r="M58" s="69"/>
    </row>
    <row r="59" spans="1:13" ht="15" customHeight="1">
      <c r="A59" s="72"/>
      <c r="B59" s="73"/>
      <c r="C59" s="74"/>
      <c r="D59" s="63"/>
      <c r="E59" s="74"/>
      <c r="F59" s="74"/>
      <c r="G59" s="75"/>
      <c r="I59" s="69"/>
      <c r="J59" s="69"/>
      <c r="K59" s="69"/>
      <c r="L59" s="97"/>
      <c r="M59" s="69"/>
    </row>
    <row r="60" spans="1:7" ht="15" customHeight="1">
      <c r="A60" s="76"/>
      <c r="B60" s="77"/>
      <c r="C60" s="78"/>
      <c r="D60" s="78"/>
      <c r="E60" s="78"/>
      <c r="F60" s="78"/>
      <c r="G60" s="79"/>
    </row>
    <row r="61" spans="1:8" ht="15" customHeight="1">
      <c r="A61" s="360" t="s">
        <v>89</v>
      </c>
      <c r="B61" s="360"/>
      <c r="C61" s="360"/>
      <c r="D61" s="360"/>
      <c r="E61" s="360"/>
      <c r="F61" s="360"/>
      <c r="G61" s="360"/>
      <c r="H61" s="360"/>
    </row>
    <row r="62" spans="1:8" ht="15" customHeight="1">
      <c r="A62" s="360" t="s">
        <v>90</v>
      </c>
      <c r="B62" s="360"/>
      <c r="C62" s="360"/>
      <c r="D62" s="360"/>
      <c r="E62" s="360"/>
      <c r="F62" s="360"/>
      <c r="G62" s="360"/>
      <c r="H62" s="360"/>
    </row>
    <row r="63" spans="1:7" ht="15" customHeight="1">
      <c r="A63" s="84"/>
      <c r="B63" s="78"/>
      <c r="C63" s="78"/>
      <c r="D63" s="78"/>
      <c r="E63" s="78"/>
      <c r="F63" s="78"/>
      <c r="G63" s="79"/>
    </row>
    <row r="64" spans="1:7" ht="15" customHeight="1">
      <c r="A64" s="84"/>
      <c r="B64" s="78"/>
      <c r="C64" s="78"/>
      <c r="D64" s="78"/>
      <c r="E64" s="78"/>
      <c r="F64" s="78"/>
      <c r="G64" s="79"/>
    </row>
    <row r="65" spans="1:7" ht="15" customHeight="1">
      <c r="A65" s="76"/>
      <c r="B65" s="80"/>
      <c r="C65" s="78"/>
      <c r="D65" s="78"/>
      <c r="E65" s="78"/>
      <c r="F65" s="78"/>
      <c r="G65" s="79"/>
    </row>
    <row r="66" spans="1:8" ht="15" customHeight="1">
      <c r="A66" s="369" t="s">
        <v>269</v>
      </c>
      <c r="B66" s="369"/>
      <c r="C66" s="369"/>
      <c r="D66" s="369"/>
      <c r="E66" s="369"/>
      <c r="F66" s="369"/>
      <c r="G66" s="369"/>
      <c r="H66" s="369"/>
    </row>
    <row r="67" spans="1:8" ht="15" customHeight="1">
      <c r="A67" s="360" t="s">
        <v>270</v>
      </c>
      <c r="B67" s="360"/>
      <c r="C67" s="360"/>
      <c r="D67" s="360"/>
      <c r="E67" s="360"/>
      <c r="F67" s="360"/>
      <c r="G67" s="360"/>
      <c r="H67" s="360"/>
    </row>
    <row r="68" spans="1:7" ht="15" customHeight="1">
      <c r="A68" s="76"/>
      <c r="B68" s="80"/>
      <c r="C68" s="78"/>
      <c r="D68" s="85"/>
      <c r="E68" s="78"/>
      <c r="F68" s="78"/>
      <c r="G68" s="79"/>
    </row>
    <row r="69" spans="1:7" ht="15" customHeight="1">
      <c r="A69" s="76"/>
      <c r="B69" s="80"/>
      <c r="C69" s="78"/>
      <c r="D69" s="85"/>
      <c r="E69" s="78"/>
      <c r="F69" s="78"/>
      <c r="G69" s="79"/>
    </row>
    <row r="70" spans="1:7" ht="15" customHeight="1">
      <c r="A70" s="76"/>
      <c r="B70" s="80"/>
      <c r="C70" s="78"/>
      <c r="D70" s="85"/>
      <c r="E70" s="78"/>
      <c r="F70" s="78"/>
      <c r="G70" s="79"/>
    </row>
    <row r="71" spans="1:8" ht="15" customHeight="1">
      <c r="A71" s="359" t="s">
        <v>91</v>
      </c>
      <c r="B71" s="359"/>
      <c r="C71" s="359"/>
      <c r="D71" s="359"/>
      <c r="E71" s="359"/>
      <c r="F71" s="359"/>
      <c r="G71" s="359"/>
      <c r="H71" s="359"/>
    </row>
    <row r="78" spans="1:7" ht="15" customHeight="1">
      <c r="A78" s="76"/>
      <c r="B78" s="80"/>
      <c r="C78" s="78"/>
      <c r="D78" s="78"/>
      <c r="E78" s="78"/>
      <c r="F78" s="78"/>
      <c r="G78" s="79"/>
    </row>
    <row r="79" spans="1:7" ht="15" customHeight="1">
      <c r="A79" s="76"/>
      <c r="B79" s="80"/>
      <c r="C79" s="78"/>
      <c r="D79" s="78"/>
      <c r="E79" s="78"/>
      <c r="F79" s="78"/>
      <c r="G79" s="79"/>
    </row>
    <row r="80" spans="1:7" ht="15" customHeight="1">
      <c r="A80" s="86"/>
      <c r="B80" s="86"/>
      <c r="C80" s="86"/>
      <c r="D80" s="78"/>
      <c r="E80" s="78"/>
      <c r="F80" s="78"/>
      <c r="G80" s="79"/>
    </row>
    <row r="81" spans="1:7" ht="12.75" customHeight="1">
      <c r="A81" s="87" t="s">
        <v>92</v>
      </c>
      <c r="C81" s="69"/>
      <c r="D81" s="86"/>
      <c r="E81" s="86"/>
      <c r="F81" s="86"/>
      <c r="G81" s="86"/>
    </row>
    <row r="82" spans="1:7" ht="10.5" customHeight="1">
      <c r="A82" s="87" t="s">
        <v>93</v>
      </c>
      <c r="C82" s="69"/>
      <c r="D82" s="69"/>
      <c r="E82" s="69"/>
      <c r="F82" s="69"/>
      <c r="G82" s="69"/>
    </row>
    <row r="83" spans="1:7" ht="10.5" customHeight="1">
      <c r="A83" s="87" t="s">
        <v>94</v>
      </c>
      <c r="C83" s="69"/>
      <c r="D83" s="69"/>
      <c r="E83" s="69"/>
      <c r="F83" s="69"/>
      <c r="G83" s="69"/>
    </row>
    <row r="84" spans="1:7" ht="10.5" customHeight="1">
      <c r="A84" s="88" t="s">
        <v>95</v>
      </c>
      <c r="B84" s="89"/>
      <c r="C84" s="69"/>
      <c r="D84" s="69"/>
      <c r="E84" s="69"/>
      <c r="F84" s="69"/>
      <c r="G84" s="69"/>
    </row>
    <row r="85" ht="10.5" customHeight="1"/>
    <row r="86" spans="1:7" ht="10.5" customHeight="1">
      <c r="A86" s="87"/>
      <c r="C86" s="69"/>
      <c r="D86" s="69"/>
      <c r="E86" s="69"/>
      <c r="F86" s="69"/>
      <c r="G86" s="69"/>
    </row>
    <row r="87" spans="1:7" ht="10.5" customHeight="1">
      <c r="A87" s="87"/>
      <c r="C87" s="69"/>
      <c r="D87" s="69"/>
      <c r="E87" s="69"/>
      <c r="F87" s="69"/>
      <c r="G87" s="69"/>
    </row>
    <row r="88" spans="1:7" ht="10.5" customHeight="1">
      <c r="A88" s="88"/>
      <c r="B88" s="89"/>
      <c r="C88" s="69"/>
      <c r="D88" s="69"/>
      <c r="E88" s="69"/>
      <c r="F88" s="69"/>
      <c r="G88" s="69"/>
    </row>
    <row r="89" ht="10.5" customHeight="1"/>
    <row r="90" ht="10.5" customHeight="1"/>
    <row r="91" spans="1:7" ht="15">
      <c r="A91" s="367"/>
      <c r="B91" s="367"/>
      <c r="C91" s="367"/>
      <c r="D91" s="367"/>
      <c r="E91" s="367"/>
      <c r="F91" s="367"/>
      <c r="G91" s="367"/>
    </row>
    <row r="92" spans="1:7" ht="19.5">
      <c r="A92" s="82"/>
      <c r="B92" s="82"/>
      <c r="C92" s="98"/>
      <c r="D92" s="82"/>
      <c r="E92" s="82"/>
      <c r="F92" s="82"/>
      <c r="G92" s="82"/>
    </row>
    <row r="93" spans="1:8" ht="19.5">
      <c r="A93" s="84"/>
      <c r="B93" s="99"/>
      <c r="C93" s="98"/>
      <c r="D93" s="99"/>
      <c r="E93" s="99"/>
      <c r="F93" s="99"/>
      <c r="G93" s="100"/>
      <c r="H93" s="69"/>
    </row>
    <row r="94" spans="1:7" ht="15.75">
      <c r="A94" s="78"/>
      <c r="B94" s="78"/>
      <c r="C94" s="60"/>
      <c r="D94" s="78"/>
      <c r="E94" s="78"/>
      <c r="F94" s="78"/>
      <c r="G94" s="101"/>
    </row>
    <row r="95" spans="1:7" ht="15.75">
      <c r="A95" s="81"/>
      <c r="B95" s="86"/>
      <c r="C95" s="102"/>
      <c r="D95" s="82"/>
      <c r="E95" s="82"/>
      <c r="F95" s="82"/>
      <c r="G95" s="103"/>
    </row>
    <row r="96" spans="1:7" ht="15.75">
      <c r="A96" s="81"/>
      <c r="B96" s="86"/>
      <c r="C96" s="102"/>
      <c r="D96" s="82"/>
      <c r="E96" s="82"/>
      <c r="F96" s="82"/>
      <c r="G96" s="103"/>
    </row>
    <row r="97" spans="1:7" ht="15">
      <c r="A97" s="81"/>
      <c r="B97" s="86"/>
      <c r="C97" s="82"/>
      <c r="D97" s="82"/>
      <c r="E97" s="82"/>
      <c r="F97" s="82"/>
      <c r="G97" s="103"/>
    </row>
    <row r="98" spans="1:7" ht="15">
      <c r="A98" s="81"/>
      <c r="B98" s="86"/>
      <c r="C98" s="82"/>
      <c r="D98" s="82"/>
      <c r="E98" s="82"/>
      <c r="F98" s="82"/>
      <c r="G98" s="103"/>
    </row>
    <row r="99" spans="1:7" ht="15">
      <c r="A99" s="81"/>
      <c r="B99" s="86"/>
      <c r="C99" s="82"/>
      <c r="D99" s="82"/>
      <c r="E99" s="82"/>
      <c r="F99" s="82"/>
      <c r="G99" s="103"/>
    </row>
    <row r="100" spans="1:7" ht="15">
      <c r="A100" s="81"/>
      <c r="B100" s="86"/>
      <c r="C100" s="82"/>
      <c r="D100" s="82"/>
      <c r="E100" s="82"/>
      <c r="F100" s="82"/>
      <c r="G100" s="103"/>
    </row>
    <row r="101" spans="1:7" ht="15">
      <c r="A101" s="81"/>
      <c r="B101" s="86"/>
      <c r="C101" s="82"/>
      <c r="D101" s="82"/>
      <c r="E101" s="82"/>
      <c r="F101" s="82"/>
      <c r="G101" s="103"/>
    </row>
    <row r="102" spans="1:7" ht="15">
      <c r="A102" s="81"/>
      <c r="B102" s="86"/>
      <c r="C102" s="82"/>
      <c r="D102" s="82"/>
      <c r="E102" s="82"/>
      <c r="F102" s="82"/>
      <c r="G102" s="103"/>
    </row>
    <row r="103" spans="1:7" ht="15">
      <c r="A103" s="81"/>
      <c r="B103" s="86"/>
      <c r="C103" s="82"/>
      <c r="D103" s="82"/>
      <c r="E103" s="82"/>
      <c r="F103" s="82"/>
      <c r="G103" s="103"/>
    </row>
    <row r="104" spans="1:7" ht="15">
      <c r="A104" s="81"/>
      <c r="B104" s="86"/>
      <c r="C104" s="86"/>
      <c r="D104" s="86"/>
      <c r="E104" s="82"/>
      <c r="F104" s="82"/>
      <c r="G104" s="103"/>
    </row>
    <row r="105" spans="1:7" ht="15">
      <c r="A105" s="81"/>
      <c r="B105" s="86"/>
      <c r="C105" s="82"/>
      <c r="D105" s="82"/>
      <c r="E105" s="82"/>
      <c r="F105" s="82"/>
      <c r="G105" s="103"/>
    </row>
    <row r="106" spans="1:7" ht="15">
      <c r="A106" s="81"/>
      <c r="B106" s="86"/>
      <c r="C106" s="82"/>
      <c r="D106" s="82"/>
      <c r="E106" s="82"/>
      <c r="F106" s="82"/>
      <c r="G106" s="103"/>
    </row>
    <row r="107" spans="1:7" ht="15">
      <c r="A107" s="81"/>
      <c r="B107" s="86"/>
      <c r="C107" s="82"/>
      <c r="D107" s="82"/>
      <c r="E107" s="82"/>
      <c r="F107" s="82"/>
      <c r="G107" s="103"/>
    </row>
    <row r="108" spans="1:7" ht="15">
      <c r="A108" s="81"/>
      <c r="B108" s="86"/>
      <c r="C108" s="82"/>
      <c r="D108" s="82"/>
      <c r="E108" s="82"/>
      <c r="F108" s="82"/>
      <c r="G108" s="103"/>
    </row>
    <row r="109" spans="1:7" ht="15">
      <c r="A109" s="81"/>
      <c r="B109" s="86"/>
      <c r="C109" s="82"/>
      <c r="D109" s="82"/>
      <c r="E109" s="82"/>
      <c r="F109" s="82"/>
      <c r="G109" s="103"/>
    </row>
    <row r="110" spans="1:7" ht="15">
      <c r="A110" s="81"/>
      <c r="B110" s="86"/>
      <c r="C110" s="82"/>
      <c r="D110" s="82"/>
      <c r="E110" s="82"/>
      <c r="F110" s="82"/>
      <c r="G110" s="103"/>
    </row>
    <row r="111" spans="1:7" ht="15">
      <c r="A111" s="81"/>
      <c r="B111" s="86"/>
      <c r="C111" s="82"/>
      <c r="D111" s="82"/>
      <c r="E111" s="82"/>
      <c r="F111" s="82"/>
      <c r="G111" s="103"/>
    </row>
    <row r="112" spans="1:7" ht="15">
      <c r="A112" s="81"/>
      <c r="B112" s="86"/>
      <c r="C112" s="82"/>
      <c r="D112" s="82"/>
      <c r="E112" s="82"/>
      <c r="F112" s="82"/>
      <c r="G112" s="103"/>
    </row>
    <row r="113" spans="1:7" ht="15">
      <c r="A113" s="81"/>
      <c r="B113" s="86"/>
      <c r="C113" s="82"/>
      <c r="D113" s="82"/>
      <c r="E113" s="82"/>
      <c r="F113" s="82"/>
      <c r="G113" s="103"/>
    </row>
    <row r="114" spans="1:7" ht="15" customHeight="1">
      <c r="A114" s="81"/>
      <c r="B114" s="82"/>
      <c r="C114" s="82"/>
      <c r="D114" s="82"/>
      <c r="E114" s="82"/>
      <c r="F114" s="82"/>
      <c r="G114" s="83"/>
    </row>
    <row r="115" spans="1:9" ht="15">
      <c r="A115" s="84"/>
      <c r="B115" s="99"/>
      <c r="C115" s="99"/>
      <c r="D115" s="99"/>
      <c r="E115" s="99"/>
      <c r="F115" s="99"/>
      <c r="G115" s="100"/>
      <c r="H115" s="69"/>
      <c r="I115" s="69"/>
    </row>
    <row r="116" spans="1:7" ht="15">
      <c r="A116" s="84"/>
      <c r="B116" s="78"/>
      <c r="C116" s="78"/>
      <c r="D116" s="78"/>
      <c r="E116" s="78"/>
      <c r="F116" s="78"/>
      <c r="G116" s="79"/>
    </row>
    <row r="117" spans="1:7" ht="15">
      <c r="A117" s="81"/>
      <c r="B117" s="86"/>
      <c r="C117" s="82"/>
      <c r="D117" s="82"/>
      <c r="E117" s="82"/>
      <c r="F117" s="82"/>
      <c r="G117" s="103"/>
    </row>
    <row r="118" spans="1:7" ht="15">
      <c r="A118" s="81"/>
      <c r="B118" s="86"/>
      <c r="C118" s="82"/>
      <c r="D118" s="82"/>
      <c r="E118" s="82"/>
      <c r="F118" s="82"/>
      <c r="G118" s="103"/>
    </row>
    <row r="119" spans="1:7" ht="15">
      <c r="A119" s="81"/>
      <c r="B119" s="86"/>
      <c r="C119" s="82"/>
      <c r="D119" s="82"/>
      <c r="E119" s="82"/>
      <c r="F119" s="82"/>
      <c r="G119" s="103"/>
    </row>
    <row r="120" spans="1:7" ht="15">
      <c r="A120" s="81"/>
      <c r="B120" s="86"/>
      <c r="C120" s="82"/>
      <c r="D120" s="82"/>
      <c r="E120" s="82"/>
      <c r="F120" s="82"/>
      <c r="G120" s="103"/>
    </row>
    <row r="121" spans="1:7" ht="15">
      <c r="A121" s="81"/>
      <c r="B121" s="86"/>
      <c r="C121" s="82"/>
      <c r="D121" s="82"/>
      <c r="E121" s="82"/>
      <c r="F121" s="82"/>
      <c r="G121" s="103"/>
    </row>
    <row r="122" spans="1:7" ht="15">
      <c r="A122" s="81"/>
      <c r="B122" s="86"/>
      <c r="C122" s="82"/>
      <c r="D122" s="82"/>
      <c r="E122" s="82"/>
      <c r="F122" s="82"/>
      <c r="G122" s="103"/>
    </row>
    <row r="123" spans="1:7" ht="15">
      <c r="A123" s="81"/>
      <c r="B123" s="86"/>
      <c r="C123" s="82"/>
      <c r="D123" s="82"/>
      <c r="E123" s="82"/>
      <c r="F123" s="82"/>
      <c r="G123" s="103"/>
    </row>
    <row r="124" spans="1:7" ht="15">
      <c r="A124" s="81"/>
      <c r="B124" s="86"/>
      <c r="C124" s="82"/>
      <c r="D124" s="82"/>
      <c r="E124" s="82"/>
      <c r="F124" s="82"/>
      <c r="G124" s="103"/>
    </row>
    <row r="125" spans="1:7" ht="15">
      <c r="A125" s="81"/>
      <c r="B125" s="86"/>
      <c r="C125" s="82"/>
      <c r="D125" s="82"/>
      <c r="E125" s="82"/>
      <c r="F125" s="82"/>
      <c r="G125" s="103"/>
    </row>
    <row r="126" spans="1:7" ht="15">
      <c r="A126" s="81"/>
      <c r="B126" s="86"/>
      <c r="C126" s="82"/>
      <c r="D126" s="82"/>
      <c r="E126" s="82"/>
      <c r="F126" s="82"/>
      <c r="G126" s="103"/>
    </row>
    <row r="127" spans="1:7" ht="15">
      <c r="A127" s="81"/>
      <c r="B127" s="86"/>
      <c r="C127" s="82"/>
      <c r="D127" s="82"/>
      <c r="E127" s="82"/>
      <c r="F127" s="82"/>
      <c r="G127" s="103"/>
    </row>
    <row r="128" spans="1:9" ht="15">
      <c r="A128" s="81"/>
      <c r="B128" s="104"/>
      <c r="C128" s="82"/>
      <c r="D128" s="82"/>
      <c r="E128" s="82"/>
      <c r="F128" s="82"/>
      <c r="G128" s="103"/>
      <c r="H128" s="69"/>
      <c r="I128" s="69"/>
    </row>
    <row r="129" spans="1:9" ht="15">
      <c r="A129" s="368"/>
      <c r="B129" s="368"/>
      <c r="C129" s="368"/>
      <c r="D129" s="368"/>
      <c r="E129" s="368"/>
      <c r="F129" s="368"/>
      <c r="G129" s="368"/>
      <c r="H129" s="69"/>
      <c r="I129" s="69"/>
    </row>
    <row r="130" spans="1:7" ht="15">
      <c r="A130" s="105"/>
      <c r="B130" s="105"/>
      <c r="C130" s="105"/>
      <c r="D130" s="105"/>
      <c r="E130" s="105"/>
      <c r="F130" s="105"/>
      <c r="G130" s="105"/>
    </row>
    <row r="131" spans="1:7" ht="15">
      <c r="A131" s="106"/>
      <c r="B131" s="106"/>
      <c r="C131" s="106"/>
      <c r="D131" s="106"/>
      <c r="E131" s="106"/>
      <c r="F131" s="106"/>
      <c r="G131" s="106"/>
    </row>
    <row r="132" spans="4:7" ht="15">
      <c r="D132" s="86"/>
      <c r="E132" s="86"/>
      <c r="F132" s="86"/>
      <c r="G132" s="86"/>
    </row>
    <row r="133" spans="4:7" ht="10.5" customHeight="1">
      <c r="D133" s="69"/>
      <c r="E133" s="69"/>
      <c r="F133" s="69"/>
      <c r="G133" s="69"/>
    </row>
    <row r="134" spans="4:7" ht="10.5" customHeight="1">
      <c r="D134" s="69"/>
      <c r="E134" s="69"/>
      <c r="F134" s="69"/>
      <c r="G134" s="69"/>
    </row>
    <row r="135" spans="4:7" ht="10.5" customHeight="1">
      <c r="D135" s="69"/>
      <c r="E135" s="69"/>
      <c r="F135" s="69"/>
      <c r="G135" s="69"/>
    </row>
    <row r="136" spans="4:7" ht="10.5" customHeight="1">
      <c r="D136" s="69"/>
      <c r="E136" s="69"/>
      <c r="F136" s="69"/>
      <c r="G136" s="69"/>
    </row>
    <row r="137" ht="10.5" customHeight="1"/>
  </sheetData>
  <sheetProtection/>
  <mergeCells count="16">
    <mergeCell ref="A71:H71"/>
    <mergeCell ref="C20:H20"/>
    <mergeCell ref="A40:G41"/>
    <mergeCell ref="A42:F42"/>
    <mergeCell ref="A91:G91"/>
    <mergeCell ref="A129:G129"/>
    <mergeCell ref="A62:H62"/>
    <mergeCell ref="A66:H66"/>
    <mergeCell ref="A67:H67"/>
    <mergeCell ref="J42:L42"/>
    <mergeCell ref="B43:F43"/>
    <mergeCell ref="B46:F46"/>
    <mergeCell ref="B44:F44"/>
    <mergeCell ref="A58:H58"/>
    <mergeCell ref="A61:H61"/>
    <mergeCell ref="B45:F45"/>
  </mergeCells>
  <hyperlinks>
    <hyperlink ref="G43" location="'Economía regional'!A1" display="3"/>
    <hyperlink ref="G46" location="'Aspectos GyD - Perfil productor'!A1" display="2"/>
    <hyperlink ref="G47" location="'Aspectos GyD - Perfil productor'!A1" display="2"/>
    <hyperlink ref="G48" location="'Cultivos Información Anual'!A1" display="5-6"/>
    <hyperlink ref="G49" location="'Ganadería y Riego'!A1" display="5"/>
    <hyperlink ref="G50" location="Exportaciones!A1" display="9"/>
    <hyperlink ref="G52" location="'División Político-Adminisrativa'!A1" display="7"/>
    <hyperlink ref="G53" location="Autoridades!A1" display="11"/>
    <hyperlink ref="G51" location="'Cultivos Información Censal'!A1" display="3 - 4"/>
    <hyperlink ref="G44" location="'Antecedentes sociales'!A1" display="12-13-14"/>
    <hyperlink ref="G45" location="'Antecedentes ambientales'!A1" display="6"/>
  </hyperlinks>
  <printOptions/>
  <pageMargins left="1.535433070866142" right="0.1968503937007874" top="1.1811023622047245" bottom="1.0236220472440944" header="0.31496062992125984" footer="0.31496062992125984"/>
  <pageSetup orientation="portrait" scale="85" r:id="rId2"/>
  <rowBreaks count="2" manualBreakCount="2">
    <brk id="39" max="7" man="1"/>
    <brk id="94" max="7" man="1"/>
  </rowBreaks>
  <drawing r:id="rId1"/>
</worksheet>
</file>

<file path=xl/worksheets/sheet10.xml><?xml version="1.0" encoding="utf-8"?>
<worksheet xmlns="http://schemas.openxmlformats.org/spreadsheetml/2006/main" xmlns:r="http://schemas.openxmlformats.org/officeDocument/2006/relationships">
  <dimension ref="A1:G49"/>
  <sheetViews>
    <sheetView view="pageBreakPreview" zoomScaleSheetLayoutView="100" zoomScalePageLayoutView="0" workbookViewId="0" topLeftCell="A1">
      <selection activeCell="A1" sqref="A1"/>
    </sheetView>
  </sheetViews>
  <sheetFormatPr defaultColWidth="11.421875" defaultRowHeight="15"/>
  <cols>
    <col min="1" max="1" width="20.8515625" style="2" customWidth="1"/>
    <col min="2" max="2" width="20.28125" style="2" customWidth="1"/>
    <col min="3" max="4" width="24.8515625" style="2" customWidth="1"/>
    <col min="5" max="5" width="20.8515625" style="2" customWidth="1"/>
    <col min="6" max="16384" width="11.421875" style="2" customWidth="1"/>
  </cols>
  <sheetData>
    <row r="1" ht="15.75" customHeight="1">
      <c r="A1" s="1" t="s">
        <v>61</v>
      </c>
    </row>
    <row r="2" ht="15.75" customHeight="1">
      <c r="A2" s="1"/>
    </row>
    <row r="3" ht="15.75" customHeight="1"/>
    <row r="4" spans="1:5" ht="21" customHeight="1">
      <c r="A4" s="460" t="s">
        <v>160</v>
      </c>
      <c r="B4" s="461"/>
      <c r="D4" s="370"/>
      <c r="E4" s="370"/>
    </row>
    <row r="5" spans="1:5" ht="15.75" customHeight="1">
      <c r="A5" s="422" t="s">
        <v>43</v>
      </c>
      <c r="B5" s="424"/>
      <c r="D5" s="370"/>
      <c r="E5" s="370"/>
    </row>
    <row r="6" spans="1:5" ht="15.75" customHeight="1">
      <c r="A6" s="457" t="s">
        <v>156</v>
      </c>
      <c r="B6" s="458"/>
      <c r="D6" s="233"/>
      <c r="E6" s="233"/>
    </row>
    <row r="7" spans="1:5" ht="15.75" customHeight="1">
      <c r="A7" s="457" t="s">
        <v>157</v>
      </c>
      <c r="B7" s="458"/>
      <c r="D7" s="233"/>
      <c r="E7" s="233"/>
    </row>
    <row r="8" spans="1:5" ht="15.75" customHeight="1">
      <c r="A8" s="457" t="s">
        <v>158</v>
      </c>
      <c r="B8" s="458"/>
      <c r="D8" s="233"/>
      <c r="E8" s="233"/>
    </row>
    <row r="9" spans="1:5" ht="15.75" customHeight="1">
      <c r="A9" s="457" t="s">
        <v>159</v>
      </c>
      <c r="B9" s="458"/>
      <c r="D9" s="233"/>
      <c r="E9" s="233"/>
    </row>
    <row r="10" spans="1:5" ht="15.75" customHeight="1">
      <c r="A10" s="233"/>
      <c r="B10" s="233"/>
      <c r="D10" s="233"/>
      <c r="E10" s="233"/>
    </row>
    <row r="11" spans="1:5" ht="15.75" customHeight="1">
      <c r="A11" s="233"/>
      <c r="B11" s="233"/>
      <c r="D11" s="234"/>
      <c r="E11" s="234"/>
    </row>
    <row r="12" spans="1:5" ht="21" customHeight="1">
      <c r="A12" s="459" t="s">
        <v>155</v>
      </c>
      <c r="B12" s="459"/>
      <c r="D12" s="233"/>
      <c r="E12" s="233"/>
    </row>
    <row r="13" spans="1:5" ht="15.75" customHeight="1">
      <c r="A13" s="422" t="s">
        <v>43</v>
      </c>
      <c r="B13" s="424"/>
      <c r="D13" s="233"/>
      <c r="E13" s="233"/>
    </row>
    <row r="14" spans="1:5" ht="15.75" customHeight="1">
      <c r="A14" s="457" t="s">
        <v>146</v>
      </c>
      <c r="B14" s="458"/>
      <c r="D14" s="233"/>
      <c r="E14" s="233"/>
    </row>
    <row r="15" spans="1:5" ht="15.75" customHeight="1">
      <c r="A15" s="457" t="s">
        <v>148</v>
      </c>
      <c r="B15" s="458"/>
      <c r="D15" s="233"/>
      <c r="E15" s="233"/>
    </row>
    <row r="16" spans="1:5" ht="15.75" customHeight="1">
      <c r="A16" s="457" t="s">
        <v>149</v>
      </c>
      <c r="B16" s="458"/>
      <c r="D16" s="233"/>
      <c r="E16" s="233"/>
    </row>
    <row r="17" spans="1:5" ht="15.75" customHeight="1">
      <c r="A17" s="457" t="s">
        <v>150</v>
      </c>
      <c r="B17" s="458"/>
      <c r="D17" s="233"/>
      <c r="E17" s="233"/>
    </row>
    <row r="18" spans="1:5" ht="15.75" customHeight="1">
      <c r="A18" s="457" t="s">
        <v>151</v>
      </c>
      <c r="B18" s="458"/>
      <c r="D18" s="233"/>
      <c r="E18" s="233"/>
    </row>
    <row r="19" spans="1:5" ht="15.75" customHeight="1">
      <c r="A19" s="457" t="s">
        <v>152</v>
      </c>
      <c r="B19" s="458"/>
      <c r="D19" s="233"/>
      <c r="E19" s="233"/>
    </row>
    <row r="20" spans="1:5" ht="15.75" customHeight="1">
      <c r="A20" s="457" t="s">
        <v>153</v>
      </c>
      <c r="B20" s="458"/>
      <c r="D20" s="233"/>
      <c r="E20" s="233"/>
    </row>
    <row r="21" spans="1:5" ht="15.75" customHeight="1">
      <c r="A21" s="457" t="s">
        <v>154</v>
      </c>
      <c r="B21" s="458"/>
      <c r="D21" s="233"/>
      <c r="E21" s="233"/>
    </row>
    <row r="22" spans="1:5" ht="15.75" customHeight="1">
      <c r="A22" s="235"/>
      <c r="B22" s="235"/>
      <c r="D22" s="233"/>
      <c r="E22" s="233"/>
    </row>
    <row r="23" spans="1:6" ht="15.75" customHeight="1">
      <c r="A23" s="412" t="s">
        <v>251</v>
      </c>
      <c r="B23" s="412"/>
      <c r="C23" s="412"/>
      <c r="D23" s="412"/>
      <c r="E23" s="39"/>
      <c r="F23" s="39"/>
    </row>
    <row r="24" spans="1:7" ht="15.75" customHeight="1">
      <c r="A24" s="412"/>
      <c r="B24" s="412"/>
      <c r="C24" s="412"/>
      <c r="D24" s="412"/>
      <c r="E24" s="39"/>
      <c r="F24" s="39"/>
      <c r="G24" s="113"/>
    </row>
    <row r="25" ht="15.75" customHeight="1">
      <c r="G25" s="113"/>
    </row>
    <row r="26" ht="15.75" customHeight="1">
      <c r="G26" s="113"/>
    </row>
    <row r="27" ht="15.75" customHeight="1">
      <c r="G27" s="113"/>
    </row>
    <row r="28" ht="15.75" customHeight="1">
      <c r="G28" s="113"/>
    </row>
    <row r="29" ht="15.75" customHeight="1">
      <c r="G29" s="113"/>
    </row>
    <row r="30" ht="15.75" customHeight="1">
      <c r="G30" s="113"/>
    </row>
    <row r="31" ht="15.75" customHeight="1">
      <c r="G31" s="113"/>
    </row>
    <row r="32" ht="15.75" customHeight="1">
      <c r="G32" s="113"/>
    </row>
    <row r="33" ht="15.75" customHeight="1">
      <c r="G33" s="113"/>
    </row>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c r="G48" s="162"/>
    </row>
    <row r="49" ht="15.75" customHeight="1">
      <c r="G49" s="162"/>
    </row>
  </sheetData>
  <sheetProtection/>
  <mergeCells count="19">
    <mergeCell ref="D5:E5"/>
    <mergeCell ref="A4:B4"/>
    <mergeCell ref="D4:E4"/>
    <mergeCell ref="A5:B5"/>
    <mergeCell ref="A6:B6"/>
    <mergeCell ref="A7:B7"/>
    <mergeCell ref="A8:B8"/>
    <mergeCell ref="A9:B9"/>
    <mergeCell ref="A12:B12"/>
    <mergeCell ref="A13:B13"/>
    <mergeCell ref="A14:B14"/>
    <mergeCell ref="A15:B15"/>
    <mergeCell ref="A23:D24"/>
    <mergeCell ref="A16:B16"/>
    <mergeCell ref="A17:B17"/>
    <mergeCell ref="A18:B18"/>
    <mergeCell ref="A19:B19"/>
    <mergeCell ref="A20:B20"/>
    <mergeCell ref="A21:B21"/>
  </mergeCells>
  <printOptions horizontalCentered="1"/>
  <pageMargins left="0.5905511811023623" right="0.5905511811023623" top="0.5905511811023623" bottom="0.5905511811023623" header="0.31496062992125984" footer="0.31496062992125984"/>
  <pageSetup horizontalDpi="600" verticalDpi="600" orientation="landscape" scale="99" r:id="rId1"/>
  <headerFooter>
    <oddHeader>&amp;R&amp;12Región de Los Ríos</oddHeader>
  </headerFooter>
</worksheet>
</file>

<file path=xl/worksheets/sheet11.xml><?xml version="1.0" encoding="utf-8"?>
<worksheet xmlns="http://schemas.openxmlformats.org/spreadsheetml/2006/main" xmlns:r="http://schemas.openxmlformats.org/officeDocument/2006/relationships">
  <dimension ref="A1:G50"/>
  <sheetViews>
    <sheetView view="pageBreakPreview" zoomScale="90" zoomScaleSheetLayoutView="90" zoomScalePageLayoutView="0" workbookViewId="0" topLeftCell="A1">
      <selection activeCell="A1" sqref="A1"/>
    </sheetView>
  </sheetViews>
  <sheetFormatPr defaultColWidth="11.421875" defaultRowHeight="15"/>
  <cols>
    <col min="1" max="1" width="42.57421875" style="185" customWidth="1"/>
    <col min="2" max="2" width="20.140625" style="185" customWidth="1"/>
    <col min="3" max="3" width="8.8515625" style="185" customWidth="1"/>
    <col min="4" max="4" width="43.7109375" style="185" bestFit="1" customWidth="1"/>
    <col min="5" max="5" width="26.00390625" style="185" bestFit="1" customWidth="1"/>
    <col min="6" max="6" width="23.8515625" style="185" bestFit="1" customWidth="1"/>
    <col min="7" max="16384" width="11.421875" style="185" customWidth="1"/>
  </cols>
  <sheetData>
    <row r="1" ht="21">
      <c r="A1" s="184" t="s">
        <v>57</v>
      </c>
    </row>
    <row r="2" spans="3:7" ht="21">
      <c r="C2" s="184"/>
      <c r="D2" s="184"/>
      <c r="E2" s="184"/>
      <c r="F2" s="184"/>
      <c r="G2" s="184"/>
    </row>
    <row r="3" spans="1:7" ht="21">
      <c r="A3" s="237" t="s">
        <v>7</v>
      </c>
      <c r="B3" s="237" t="s">
        <v>41</v>
      </c>
      <c r="C3" s="184"/>
      <c r="D3" s="237" t="s">
        <v>12</v>
      </c>
      <c r="E3" s="237" t="s">
        <v>43</v>
      </c>
      <c r="F3" s="237" t="s">
        <v>41</v>
      </c>
      <c r="G3" s="184"/>
    </row>
    <row r="4" spans="1:7" ht="21">
      <c r="A4" s="186" t="s">
        <v>165</v>
      </c>
      <c r="B4" s="238" t="s">
        <v>44</v>
      </c>
      <c r="D4" s="186" t="s">
        <v>215</v>
      </c>
      <c r="E4" s="186" t="s">
        <v>146</v>
      </c>
      <c r="F4" s="238" t="s">
        <v>68</v>
      </c>
      <c r="G4" s="184"/>
    </row>
    <row r="5" spans="1:7" ht="21">
      <c r="A5" s="186" t="s">
        <v>166</v>
      </c>
      <c r="B5" s="238" t="s">
        <v>39</v>
      </c>
      <c r="D5" s="186" t="s">
        <v>161</v>
      </c>
      <c r="E5" s="186" t="s">
        <v>150</v>
      </c>
      <c r="F5" s="238" t="s">
        <v>68</v>
      </c>
      <c r="G5" s="184"/>
    </row>
    <row r="6" spans="1:7" ht="21">
      <c r="A6" s="187"/>
      <c r="B6" s="187"/>
      <c r="D6" s="186" t="s">
        <v>162</v>
      </c>
      <c r="E6" s="186" t="s">
        <v>149</v>
      </c>
      <c r="F6" s="238" t="s">
        <v>42</v>
      </c>
      <c r="G6" s="184"/>
    </row>
    <row r="7" spans="1:7" ht="21">
      <c r="A7" s="237" t="s">
        <v>8</v>
      </c>
      <c r="B7" s="237" t="s">
        <v>41</v>
      </c>
      <c r="D7" s="186" t="s">
        <v>240</v>
      </c>
      <c r="E7" s="186" t="s">
        <v>152</v>
      </c>
      <c r="F7" s="238" t="s">
        <v>68</v>
      </c>
      <c r="G7" s="184"/>
    </row>
    <row r="8" spans="1:6" ht="21">
      <c r="A8" s="188" t="s">
        <v>216</v>
      </c>
      <c r="B8" s="238" t="s">
        <v>42</v>
      </c>
      <c r="D8" s="186" t="s">
        <v>163</v>
      </c>
      <c r="E8" s="186" t="s">
        <v>151</v>
      </c>
      <c r="F8" s="238" t="s">
        <v>67</v>
      </c>
    </row>
    <row r="9" spans="1:6" ht="21">
      <c r="A9" s="188" t="s">
        <v>217</v>
      </c>
      <c r="B9" s="238" t="s">
        <v>78</v>
      </c>
      <c r="D9" s="186" t="s">
        <v>235</v>
      </c>
      <c r="E9" s="186" t="s">
        <v>148</v>
      </c>
      <c r="F9" s="238" t="s">
        <v>241</v>
      </c>
    </row>
    <row r="10" spans="1:6" ht="21">
      <c r="A10" s="188" t="s">
        <v>255</v>
      </c>
      <c r="B10" s="238" t="s">
        <v>44</v>
      </c>
      <c r="D10" s="186" t="s">
        <v>164</v>
      </c>
      <c r="E10" s="186" t="s">
        <v>153</v>
      </c>
      <c r="F10" s="238" t="s">
        <v>44</v>
      </c>
    </row>
    <row r="11" spans="1:6" ht="21">
      <c r="A11" s="188" t="s">
        <v>256</v>
      </c>
      <c r="B11" s="238" t="s">
        <v>44</v>
      </c>
      <c r="D11" s="186" t="s">
        <v>236</v>
      </c>
      <c r="E11" s="186" t="s">
        <v>154</v>
      </c>
      <c r="F11" s="238" t="s">
        <v>44</v>
      </c>
    </row>
    <row r="12" spans="1:6" ht="21">
      <c r="A12" s="188" t="s">
        <v>257</v>
      </c>
      <c r="B12" s="238" t="s">
        <v>39</v>
      </c>
      <c r="D12" s="186" t="s">
        <v>237</v>
      </c>
      <c r="E12" s="186" t="s">
        <v>157</v>
      </c>
      <c r="F12" s="238" t="s">
        <v>241</v>
      </c>
    </row>
    <row r="13" spans="1:6" ht="21">
      <c r="A13" s="189"/>
      <c r="B13" s="190"/>
      <c r="D13" s="186" t="s">
        <v>242</v>
      </c>
      <c r="E13" s="186" t="s">
        <v>156</v>
      </c>
      <c r="F13" s="238" t="s">
        <v>39</v>
      </c>
    </row>
    <row r="14" spans="1:6" ht="21">
      <c r="A14" s="464" t="s">
        <v>9</v>
      </c>
      <c r="B14" s="465"/>
      <c r="D14" s="186" t="s">
        <v>243</v>
      </c>
      <c r="E14" s="186" t="s">
        <v>159</v>
      </c>
      <c r="F14" s="238" t="s">
        <v>42</v>
      </c>
    </row>
    <row r="15" spans="1:6" ht="21">
      <c r="A15" s="466" t="s">
        <v>258</v>
      </c>
      <c r="B15" s="467"/>
      <c r="D15" s="186" t="s">
        <v>244</v>
      </c>
      <c r="E15" s="186" t="s">
        <v>158</v>
      </c>
      <c r="F15" s="238" t="s">
        <v>39</v>
      </c>
    </row>
    <row r="16" spans="1:6" ht="21">
      <c r="A16" s="187"/>
      <c r="B16" s="187"/>
      <c r="D16" s="191"/>
      <c r="E16" s="191"/>
      <c r="F16" s="190"/>
    </row>
    <row r="17" spans="1:6" ht="21">
      <c r="A17" s="237" t="s">
        <v>10</v>
      </c>
      <c r="B17" s="237" t="s">
        <v>40</v>
      </c>
      <c r="D17" s="191"/>
      <c r="E17" s="191"/>
      <c r="F17" s="190"/>
    </row>
    <row r="18" spans="1:6" ht="21">
      <c r="A18" s="186" t="s">
        <v>259</v>
      </c>
      <c r="B18" s="186" t="s">
        <v>146</v>
      </c>
      <c r="D18" s="191"/>
      <c r="E18" s="191"/>
      <c r="F18" s="190"/>
    </row>
    <row r="19" spans="1:6" ht="21">
      <c r="A19" s="186" t="s">
        <v>260</v>
      </c>
      <c r="B19" s="186" t="s">
        <v>147</v>
      </c>
      <c r="D19" s="191"/>
      <c r="E19" s="191"/>
      <c r="F19" s="190"/>
    </row>
    <row r="20" spans="1:6" ht="21">
      <c r="A20" s="187"/>
      <c r="B20" s="187"/>
      <c r="D20" s="191"/>
      <c r="E20" s="191"/>
      <c r="F20" s="190"/>
    </row>
    <row r="21" spans="1:6" ht="21">
      <c r="A21" s="463" t="s">
        <v>11</v>
      </c>
      <c r="B21" s="463"/>
      <c r="D21" s="191"/>
      <c r="E21" s="191"/>
      <c r="F21" s="190"/>
    </row>
    <row r="22" spans="1:6" ht="21" customHeight="1">
      <c r="A22" s="468" t="s">
        <v>299</v>
      </c>
      <c r="B22" s="468"/>
      <c r="C22" s="239"/>
      <c r="D22" s="239"/>
      <c r="E22" s="239"/>
      <c r="F22" s="239"/>
    </row>
    <row r="23" spans="1:6" s="240" customFormat="1" ht="21">
      <c r="A23" s="462" t="s">
        <v>172</v>
      </c>
      <c r="B23" s="462"/>
      <c r="C23" s="462"/>
      <c r="D23" s="462"/>
      <c r="E23" s="462"/>
      <c r="F23" s="462"/>
    </row>
    <row r="47" ht="21">
      <c r="G47" s="192"/>
    </row>
    <row r="48" ht="21">
      <c r="G48" s="192"/>
    </row>
    <row r="50" spans="1:3" s="184" customFormat="1" ht="21">
      <c r="A50" s="185"/>
      <c r="B50" s="185"/>
      <c r="C50" s="185"/>
    </row>
  </sheetData>
  <sheetProtection/>
  <mergeCells count="5">
    <mergeCell ref="A23:F23"/>
    <mergeCell ref="A21:B21"/>
    <mergeCell ref="A14:B14"/>
    <mergeCell ref="A15:B15"/>
    <mergeCell ref="A22:B22"/>
  </mergeCells>
  <printOptions horizontalCentered="1"/>
  <pageMargins left="0.5905511811023623" right="0.5905511811023623" top="0.5905511811023623" bottom="0.5905511811023623" header="0.31496062992125984" footer="0.31496062992125984"/>
  <pageSetup horizontalDpi="600" verticalDpi="600" orientation="landscape" scale="70" r:id="rId1"/>
  <headerFooter>
    <oddHeader>&amp;R&amp;12Región de Los Ríos</oddHeader>
  </headerFooter>
</worksheet>
</file>

<file path=xl/worksheets/sheet2.xml><?xml version="1.0" encoding="utf-8"?>
<worksheet xmlns="http://schemas.openxmlformats.org/spreadsheetml/2006/main" xmlns:r="http://schemas.openxmlformats.org/officeDocument/2006/relationships">
  <dimension ref="A1:X126"/>
  <sheetViews>
    <sheetView showGridLines="0" view="pageBreakPreview" zoomScale="70" zoomScaleNormal="90" zoomScaleSheetLayoutView="70" zoomScalePageLayoutView="0" workbookViewId="0" topLeftCell="A1">
      <selection activeCell="A1" sqref="A1"/>
    </sheetView>
  </sheetViews>
  <sheetFormatPr defaultColWidth="11.421875" defaultRowHeight="15"/>
  <cols>
    <col min="1" max="1" width="40.00390625" style="2" customWidth="1"/>
    <col min="2" max="2" width="15.28125" style="2" customWidth="1"/>
    <col min="3" max="3" width="16.28125" style="2" customWidth="1"/>
    <col min="4" max="4" width="20.7109375" style="2" customWidth="1"/>
    <col min="5" max="5" width="19.00390625" style="2" customWidth="1"/>
    <col min="6" max="6" width="19.421875" style="2" customWidth="1"/>
    <col min="7" max="7" width="19.57421875" style="2" customWidth="1"/>
    <col min="8" max="8" width="18.140625" style="2" customWidth="1"/>
    <col min="9" max="9" width="18.421875" style="2" customWidth="1"/>
    <col min="10" max="10" width="14.28125" style="2" customWidth="1"/>
    <col min="11" max="16384" width="11.421875" style="2" customWidth="1"/>
  </cols>
  <sheetData>
    <row r="1" ht="15.75">
      <c r="A1" s="1" t="s">
        <v>52</v>
      </c>
    </row>
    <row r="3" spans="1:16" ht="15.75">
      <c r="A3" s="296" t="s">
        <v>307</v>
      </c>
      <c r="B3" s="332"/>
      <c r="C3" s="332"/>
      <c r="D3" s="332"/>
      <c r="E3" s="332"/>
      <c r="F3" s="332"/>
      <c r="K3" s="296"/>
      <c r="L3" s="332"/>
      <c r="M3" s="332"/>
      <c r="N3" s="332"/>
      <c r="O3" s="332"/>
      <c r="P3" s="332"/>
    </row>
    <row r="4" spans="1:16" ht="15.75">
      <c r="A4" s="296" t="s">
        <v>308</v>
      </c>
      <c r="B4" s="1"/>
      <c r="C4" s="1"/>
      <c r="D4" s="1"/>
      <c r="E4" s="1"/>
      <c r="F4" s="1"/>
      <c r="K4" s="296"/>
      <c r="L4" s="332"/>
      <c r="M4" s="332"/>
      <c r="N4" s="332"/>
      <c r="O4" s="332"/>
      <c r="P4" s="332"/>
    </row>
    <row r="5" spans="1:16" ht="15.75">
      <c r="A5" s="375" t="s">
        <v>15</v>
      </c>
      <c r="B5" s="377" t="s">
        <v>371</v>
      </c>
      <c r="C5" s="377"/>
      <c r="D5" s="377"/>
      <c r="E5" s="377"/>
      <c r="F5" s="378" t="s">
        <v>309</v>
      </c>
      <c r="K5" s="296"/>
      <c r="L5" s="332"/>
      <c r="M5" s="332"/>
      <c r="N5" s="332"/>
      <c r="O5" s="332"/>
      <c r="P5" s="332"/>
    </row>
    <row r="6" spans="1:16" ht="60.75" customHeight="1">
      <c r="A6" s="376"/>
      <c r="B6" s="333" t="s">
        <v>310</v>
      </c>
      <c r="C6" s="333" t="s">
        <v>372</v>
      </c>
      <c r="D6" s="333" t="s">
        <v>311</v>
      </c>
      <c r="E6" s="333" t="s">
        <v>373</v>
      </c>
      <c r="F6" s="379"/>
      <c r="K6" s="296"/>
      <c r="L6" s="332"/>
      <c r="M6" s="332"/>
      <c r="N6" s="332"/>
      <c r="O6" s="332"/>
      <c r="P6" s="332"/>
    </row>
    <row r="7" spans="1:16" ht="15.75">
      <c r="A7" s="298" t="s">
        <v>312</v>
      </c>
      <c r="B7" s="299">
        <v>1111.85726508202</v>
      </c>
      <c r="C7" s="334">
        <v>-0.008873567251264092</v>
      </c>
      <c r="D7" s="299">
        <v>61.1328288814941</v>
      </c>
      <c r="E7" s="334">
        <v>-0.002423032186789076</v>
      </c>
      <c r="F7" s="335">
        <v>1.2277494205155415</v>
      </c>
      <c r="G7" s="336"/>
      <c r="K7" s="296"/>
      <c r="L7" s="332"/>
      <c r="M7" s="332"/>
      <c r="N7" s="332"/>
      <c r="O7" s="332"/>
      <c r="P7" s="332"/>
    </row>
    <row r="8" spans="1:16" ht="15.75">
      <c r="A8" s="298" t="s">
        <v>273</v>
      </c>
      <c r="B8" s="299">
        <v>3433.08707809734</v>
      </c>
      <c r="C8" s="334">
        <v>0.033895640378366565</v>
      </c>
      <c r="D8" s="299">
        <v>2.68619636649997</v>
      </c>
      <c r="E8" s="334">
        <v>0.045610592764696145</v>
      </c>
      <c r="F8" s="335">
        <v>0.046772043341053</v>
      </c>
      <c r="G8" s="336"/>
      <c r="K8" s="296"/>
      <c r="L8" s="332"/>
      <c r="M8" s="332"/>
      <c r="N8" s="332"/>
      <c r="O8" s="332"/>
      <c r="P8" s="332"/>
    </row>
    <row r="9" spans="1:16" ht="15.75">
      <c r="A9" s="298" t="s">
        <v>274</v>
      </c>
      <c r="B9" s="299">
        <v>14787.8484839355</v>
      </c>
      <c r="C9" s="334">
        <v>0.08766741668130362</v>
      </c>
      <c r="D9" s="299">
        <v>3.59841985194438</v>
      </c>
      <c r="E9" s="334">
        <v>0.03266323737009369</v>
      </c>
      <c r="F9" s="335">
        <v>0.07707408979227956</v>
      </c>
      <c r="G9" s="336"/>
      <c r="K9" s="296"/>
      <c r="L9" s="332"/>
      <c r="M9" s="332"/>
      <c r="N9" s="332"/>
      <c r="O9" s="332"/>
      <c r="P9" s="332"/>
    </row>
    <row r="10" spans="1:16" ht="15.75">
      <c r="A10" s="298" t="s">
        <v>275</v>
      </c>
      <c r="B10" s="299">
        <v>3323.47432442106</v>
      </c>
      <c r="C10" s="334">
        <v>-0.032276050854719296</v>
      </c>
      <c r="D10" s="299">
        <v>61.8248528654522</v>
      </c>
      <c r="E10" s="334">
        <v>0.0029662192649795305</v>
      </c>
      <c r="F10" s="335">
        <v>1.6737307850709136</v>
      </c>
      <c r="G10" s="336"/>
      <c r="K10" s="296"/>
      <c r="L10" s="332"/>
      <c r="M10" s="332"/>
      <c r="N10" s="332"/>
      <c r="O10" s="332"/>
      <c r="P10" s="332"/>
    </row>
    <row r="11" spans="1:16" ht="15.75">
      <c r="A11" s="298" t="s">
        <v>276</v>
      </c>
      <c r="B11" s="299">
        <v>4251.38501930593</v>
      </c>
      <c r="C11" s="334">
        <v>0.031428053811623835</v>
      </c>
      <c r="D11" s="299">
        <v>298.391398426753</v>
      </c>
      <c r="E11" s="334">
        <v>0.0065765542487983275</v>
      </c>
      <c r="F11" s="335">
        <v>5.757875615906324</v>
      </c>
      <c r="G11" s="336"/>
      <c r="K11" s="296"/>
      <c r="L11" s="332"/>
      <c r="M11" s="332"/>
      <c r="N11" s="332"/>
      <c r="O11" s="332"/>
      <c r="P11" s="332"/>
    </row>
    <row r="12" spans="1:16" ht="15.75">
      <c r="A12" s="298" t="s">
        <v>277</v>
      </c>
      <c r="B12" s="299">
        <v>12135.2761913239</v>
      </c>
      <c r="C12" s="334">
        <v>-0.012022595926477586</v>
      </c>
      <c r="D12" s="299">
        <v>488.989751090226</v>
      </c>
      <c r="E12" s="334">
        <v>-0.03646039205910212</v>
      </c>
      <c r="F12" s="335">
        <v>9.40984014134297</v>
      </c>
      <c r="G12" s="336"/>
      <c r="K12" s="296"/>
      <c r="L12" s="332"/>
      <c r="M12" s="332"/>
      <c r="N12" s="332"/>
      <c r="O12" s="332"/>
      <c r="P12" s="332"/>
    </row>
    <row r="13" spans="1:16" ht="15.75">
      <c r="A13" s="298" t="s">
        <v>313</v>
      </c>
      <c r="B13" s="299">
        <v>65031.3429032569</v>
      </c>
      <c r="C13" s="334">
        <v>0.040411695194294106</v>
      </c>
      <c r="D13" s="299">
        <v>543.286572419151</v>
      </c>
      <c r="E13" s="334">
        <v>0.022365608911733892</v>
      </c>
      <c r="F13" s="335">
        <v>11.13318486084547</v>
      </c>
      <c r="G13" s="336"/>
      <c r="K13" s="296"/>
      <c r="L13" s="332"/>
      <c r="M13" s="332"/>
      <c r="N13" s="332"/>
      <c r="O13" s="332"/>
      <c r="P13" s="332"/>
    </row>
    <row r="14" spans="1:16" ht="15.75">
      <c r="A14" s="298" t="s">
        <v>314</v>
      </c>
      <c r="B14" s="299">
        <v>6733.12842622207</v>
      </c>
      <c r="C14" s="334">
        <v>0.04107021956712176</v>
      </c>
      <c r="D14" s="299">
        <v>863.128733238211</v>
      </c>
      <c r="E14" s="334">
        <v>0.0564518532227789</v>
      </c>
      <c r="F14" s="335">
        <v>18.644869997773764</v>
      </c>
      <c r="G14" s="336"/>
      <c r="K14" s="296"/>
      <c r="L14" s="332"/>
      <c r="M14" s="332"/>
      <c r="N14" s="332"/>
      <c r="O14" s="332"/>
      <c r="P14" s="332"/>
    </row>
    <row r="15" spans="1:16" ht="15.75">
      <c r="A15" s="298" t="s">
        <v>315</v>
      </c>
      <c r="B15" s="299">
        <v>4999.90823543029</v>
      </c>
      <c r="C15" s="334">
        <v>0.0830863974757412</v>
      </c>
      <c r="D15" s="299">
        <v>648.888908560068</v>
      </c>
      <c r="E15" s="334">
        <v>0.06218816638285385</v>
      </c>
      <c r="F15" s="335">
        <v>13.771797468281626</v>
      </c>
      <c r="G15" s="336"/>
      <c r="K15" s="296"/>
      <c r="L15" s="332"/>
      <c r="M15" s="332"/>
      <c r="N15" s="332"/>
      <c r="O15" s="332"/>
      <c r="P15" s="332"/>
    </row>
    <row r="16" spans="1:16" ht="15.75">
      <c r="A16" s="298" t="s">
        <v>316</v>
      </c>
      <c r="B16" s="299">
        <v>11018.5159775786</v>
      </c>
      <c r="C16" s="334">
        <v>0.0386197332321665</v>
      </c>
      <c r="D16" s="299">
        <v>623.442684942981</v>
      </c>
      <c r="E16" s="334">
        <v>0.018809042091445294</v>
      </c>
      <c r="F16" s="335">
        <v>15.593995283414017</v>
      </c>
      <c r="G16" s="336"/>
      <c r="K16" s="296"/>
      <c r="L16" s="332"/>
      <c r="M16" s="332"/>
      <c r="N16" s="332"/>
      <c r="O16" s="332"/>
      <c r="P16" s="332"/>
    </row>
    <row r="17" spans="1:16" ht="15.75">
      <c r="A17" s="298" t="s">
        <v>280</v>
      </c>
      <c r="B17" s="299">
        <v>3951.62656271681</v>
      </c>
      <c r="C17" s="334">
        <v>0.04260457552251884</v>
      </c>
      <c r="D17" s="299">
        <v>362.834562937656</v>
      </c>
      <c r="E17" s="334">
        <v>-0.017034020451560106</v>
      </c>
      <c r="F17" s="335">
        <v>10.318707606837933</v>
      </c>
      <c r="G17" s="336"/>
      <c r="K17" s="296"/>
      <c r="L17" s="332"/>
      <c r="M17" s="332"/>
      <c r="N17" s="332"/>
      <c r="O17" s="332"/>
      <c r="P17" s="332"/>
    </row>
    <row r="18" spans="1:16" s="1" customFormat="1" ht="15.75">
      <c r="A18" s="300" t="s">
        <v>170</v>
      </c>
      <c r="B18" s="301">
        <v>1947.34892828613</v>
      </c>
      <c r="C18" s="338">
        <v>0.03604481555619987</v>
      </c>
      <c r="D18" s="301">
        <v>197.87666487493</v>
      </c>
      <c r="E18" s="338">
        <v>0.015182094688068748</v>
      </c>
      <c r="F18" s="345">
        <v>5.009925436448291</v>
      </c>
      <c r="G18" s="346"/>
      <c r="K18" s="296"/>
      <c r="L18" s="332"/>
      <c r="M18" s="332"/>
      <c r="N18" s="332"/>
      <c r="O18" s="332"/>
      <c r="P18" s="332"/>
    </row>
    <row r="19" spans="1:16" ht="15.75">
      <c r="A19" s="298" t="s">
        <v>152</v>
      </c>
      <c r="B19" s="299">
        <v>4706.0929694756</v>
      </c>
      <c r="C19" s="334">
        <v>0.06644434377901387</v>
      </c>
      <c r="D19" s="299">
        <v>255.181314715709</v>
      </c>
      <c r="E19" s="334">
        <v>0.00045453127122585535</v>
      </c>
      <c r="F19" s="335">
        <v>6.420047215687806</v>
      </c>
      <c r="G19" s="336"/>
      <c r="K19" s="296"/>
      <c r="L19" s="332"/>
      <c r="M19" s="332"/>
      <c r="N19" s="332"/>
      <c r="O19" s="332"/>
      <c r="P19" s="332"/>
    </row>
    <row r="20" spans="1:16" ht="15.75">
      <c r="A20" s="298" t="s">
        <v>281</v>
      </c>
      <c r="B20" s="299">
        <v>856.052150445127</v>
      </c>
      <c r="C20" s="334">
        <v>0.01085612811259895</v>
      </c>
      <c r="D20" s="299">
        <v>15.6598415975802</v>
      </c>
      <c r="E20" s="334">
        <v>-0.04533248438173054</v>
      </c>
      <c r="F20" s="335">
        <v>0.33300942615421397</v>
      </c>
      <c r="G20" s="336"/>
      <c r="K20" s="296"/>
      <c r="L20" s="332"/>
      <c r="M20" s="332"/>
      <c r="N20" s="332"/>
      <c r="O20" s="332"/>
      <c r="P20" s="332"/>
    </row>
    <row r="21" spans="1:16" ht="15.75">
      <c r="A21" s="298" t="s">
        <v>282</v>
      </c>
      <c r="B21" s="299">
        <v>1654.8277086407</v>
      </c>
      <c r="C21" s="334">
        <v>0.03651427873239599</v>
      </c>
      <c r="D21" s="299">
        <v>23.5941502492668</v>
      </c>
      <c r="E21" s="334">
        <v>0.07148697619817357</v>
      </c>
      <c r="F21" s="335">
        <v>0.5814206085877873</v>
      </c>
      <c r="G21" s="336"/>
      <c r="K21" s="296"/>
      <c r="L21" s="332"/>
      <c r="M21" s="332"/>
      <c r="N21" s="332"/>
      <c r="O21" s="332"/>
      <c r="P21" s="332"/>
    </row>
    <row r="22" spans="1:16" ht="15.75">
      <c r="A22" s="298" t="s">
        <v>317</v>
      </c>
      <c r="B22" s="299">
        <v>140140.02132994</v>
      </c>
      <c r="C22" s="334">
        <v>0.039609075434092755</v>
      </c>
      <c r="D22" s="299"/>
      <c r="E22" s="298"/>
      <c r="F22" s="337"/>
      <c r="G22" s="336"/>
      <c r="K22" s="296"/>
      <c r="L22" s="332"/>
      <c r="M22" s="332"/>
      <c r="N22" s="332"/>
      <c r="O22" s="332"/>
      <c r="P22" s="332"/>
    </row>
    <row r="23" spans="1:16" ht="15.75">
      <c r="A23" s="298" t="s">
        <v>318</v>
      </c>
      <c r="B23" s="299">
        <v>69.818540683508</v>
      </c>
      <c r="C23" s="334"/>
      <c r="D23" s="299"/>
      <c r="E23" s="298"/>
      <c r="F23" s="337"/>
      <c r="G23" s="336"/>
      <c r="K23" s="296"/>
      <c r="L23" s="332"/>
      <c r="M23" s="332"/>
      <c r="N23" s="332"/>
      <c r="O23" s="332"/>
      <c r="P23" s="332"/>
    </row>
    <row r="24" spans="1:16" ht="15.75">
      <c r="A24" s="299" t="s">
        <v>374</v>
      </c>
      <c r="B24" s="299">
        <v>13361.4496533425</v>
      </c>
      <c r="C24" s="334"/>
      <c r="D24" s="299"/>
      <c r="E24" s="298"/>
      <c r="F24" s="337"/>
      <c r="G24" s="336"/>
      <c r="K24" s="296"/>
      <c r="L24" s="332"/>
      <c r="M24" s="332"/>
      <c r="N24" s="332"/>
      <c r="O24" s="332"/>
      <c r="P24" s="332"/>
    </row>
    <row r="25" spans="1:16" ht="15.75">
      <c r="A25" s="300" t="s">
        <v>319</v>
      </c>
      <c r="B25" s="302">
        <v>153570.668110246</v>
      </c>
      <c r="C25" s="338">
        <v>0.039493208909558764</v>
      </c>
      <c r="D25" s="301">
        <v>4453.95143992632</v>
      </c>
      <c r="E25" s="338">
        <v>0.021465701831769435</v>
      </c>
      <c r="F25" s="339"/>
      <c r="G25" s="336"/>
      <c r="K25" s="296"/>
      <c r="L25" s="332"/>
      <c r="M25" s="332"/>
      <c r="N25" s="332"/>
      <c r="O25" s="332"/>
      <c r="P25" s="332"/>
    </row>
    <row r="26" spans="1:16" ht="15.75">
      <c r="A26" s="340" t="s">
        <v>262</v>
      </c>
      <c r="B26" s="340"/>
      <c r="C26" s="341"/>
      <c r="D26" s="342"/>
      <c r="E26" s="343"/>
      <c r="F26" s="340"/>
      <c r="K26" s="296"/>
      <c r="L26" s="332"/>
      <c r="M26" s="332"/>
      <c r="N26" s="332"/>
      <c r="O26" s="332"/>
      <c r="P26" s="332"/>
    </row>
    <row r="27" spans="1:16" ht="15.75">
      <c r="A27" s="340" t="s">
        <v>320</v>
      </c>
      <c r="B27" s="340"/>
      <c r="C27" s="340"/>
      <c r="D27" s="340"/>
      <c r="E27" s="340"/>
      <c r="F27" s="340"/>
      <c r="K27" s="296"/>
      <c r="L27" s="332"/>
      <c r="M27" s="332"/>
      <c r="N27" s="332"/>
      <c r="O27" s="332"/>
      <c r="P27" s="332"/>
    </row>
    <row r="28" spans="1:16" ht="15.75">
      <c r="A28" s="344" t="s">
        <v>321</v>
      </c>
      <c r="B28" s="340" t="s">
        <v>322</v>
      </c>
      <c r="C28" s="340"/>
      <c r="D28" s="340"/>
      <c r="E28" s="343"/>
      <c r="F28" s="340"/>
      <c r="K28" s="296"/>
      <c r="L28" s="332"/>
      <c r="M28" s="332"/>
      <c r="N28" s="332"/>
      <c r="O28" s="332"/>
      <c r="P28" s="332"/>
    </row>
    <row r="29" spans="1:16" ht="15.75">
      <c r="A29" s="344" t="s">
        <v>323</v>
      </c>
      <c r="B29" s="340" t="s">
        <v>289</v>
      </c>
      <c r="C29" s="340"/>
      <c r="D29" s="340"/>
      <c r="E29" s="343"/>
      <c r="F29" s="340"/>
      <c r="K29" s="296"/>
      <c r="L29" s="332"/>
      <c r="M29" s="332"/>
      <c r="N29" s="332"/>
      <c r="O29" s="332"/>
      <c r="P29" s="332"/>
    </row>
    <row r="30" spans="1:16" ht="15.75">
      <c r="A30" s="305"/>
      <c r="B30" s="303"/>
      <c r="C30" s="303"/>
      <c r="D30" s="303"/>
      <c r="E30" s="304"/>
      <c r="F30" s="303"/>
      <c r="K30" s="296"/>
      <c r="L30" s="297"/>
      <c r="M30" s="297"/>
      <c r="N30" s="297"/>
      <c r="O30" s="297"/>
      <c r="P30" s="297"/>
    </row>
    <row r="31" spans="1:16" ht="15.75">
      <c r="A31" s="305"/>
      <c r="B31" s="303"/>
      <c r="C31" s="303"/>
      <c r="D31" s="303"/>
      <c r="E31" s="304"/>
      <c r="F31" s="303"/>
      <c r="K31" s="296"/>
      <c r="L31" s="297"/>
      <c r="M31" s="297"/>
      <c r="N31" s="297"/>
      <c r="O31" s="297"/>
      <c r="P31" s="297"/>
    </row>
    <row r="32" spans="1:24" ht="15.75">
      <c r="A32" s="296" t="s">
        <v>307</v>
      </c>
      <c r="K32"/>
      <c r="L32"/>
      <c r="M32"/>
      <c r="N32"/>
      <c r="O32"/>
      <c r="P32"/>
      <c r="Q32"/>
      <c r="R32"/>
      <c r="S32"/>
      <c r="T32"/>
      <c r="U32"/>
      <c r="V32"/>
      <c r="W32"/>
      <c r="X32"/>
    </row>
    <row r="33" spans="1:24" ht="17.25">
      <c r="A33" s="296" t="s">
        <v>308</v>
      </c>
      <c r="J33" s="46"/>
      <c r="K33"/>
      <c r="L33"/>
      <c r="M33"/>
      <c r="N33"/>
      <c r="O33"/>
      <c r="P33"/>
      <c r="Q33"/>
      <c r="R33"/>
      <c r="S33"/>
      <c r="T33"/>
      <c r="U33"/>
      <c r="V33"/>
      <c r="W33"/>
      <c r="X33"/>
    </row>
    <row r="34" spans="1:9" ht="29.25" customHeight="1">
      <c r="A34" s="241" t="s">
        <v>261</v>
      </c>
      <c r="B34" s="47" t="s">
        <v>303</v>
      </c>
      <c r="C34" s="47" t="s">
        <v>304</v>
      </c>
      <c r="D34" s="47" t="s">
        <v>305</v>
      </c>
      <c r="E34" s="47" t="s">
        <v>306</v>
      </c>
      <c r="F34" s="47" t="s">
        <v>375</v>
      </c>
      <c r="G34" s="47" t="s">
        <v>376</v>
      </c>
      <c r="H34" s="38"/>
      <c r="I34" s="38"/>
    </row>
    <row r="35" spans="1:9" ht="15" customHeight="1">
      <c r="A35" s="268" t="s">
        <v>426</v>
      </c>
      <c r="B35" s="290">
        <v>201.969587656637</v>
      </c>
      <c r="C35" s="223">
        <f>+B35/$B$47</f>
        <v>0.11662141597710396</v>
      </c>
      <c r="D35" s="290">
        <v>196.424864900658</v>
      </c>
      <c r="E35" s="291">
        <v>194.917410295471</v>
      </c>
      <c r="F35" s="347">
        <v>197.87666487493</v>
      </c>
      <c r="G35" s="294">
        <v>0.015182094688068748</v>
      </c>
      <c r="H35" s="38"/>
      <c r="I35" s="38"/>
    </row>
    <row r="36" spans="1:9" ht="15" customHeight="1">
      <c r="A36" s="269" t="s">
        <v>427</v>
      </c>
      <c r="B36" s="292">
        <v>13.4304465770051</v>
      </c>
      <c r="C36" s="52">
        <f aca="true" t="shared" si="0" ref="C36:C47">+B36/$B$47</f>
        <v>0.00775501755085013</v>
      </c>
      <c r="D36" s="292">
        <v>22.488772509619</v>
      </c>
      <c r="E36" s="293">
        <v>17.0788091448408</v>
      </c>
      <c r="F36" s="347">
        <v>14.7677983174651</v>
      </c>
      <c r="G36" s="294">
        <v>-0.13531451799575933</v>
      </c>
      <c r="H36" s="38"/>
      <c r="I36" s="38"/>
    </row>
    <row r="37" spans="1:9" ht="15" customHeight="1">
      <c r="A37" s="269" t="s">
        <v>428</v>
      </c>
      <c r="B37" s="292">
        <v>0</v>
      </c>
      <c r="C37" s="52">
        <f t="shared" si="0"/>
        <v>0</v>
      </c>
      <c r="D37" s="292">
        <v>0</v>
      </c>
      <c r="E37" s="293">
        <v>0</v>
      </c>
      <c r="F37" s="347">
        <v>0</v>
      </c>
      <c r="G37" s="294"/>
      <c r="H37" s="38"/>
      <c r="I37" s="38"/>
    </row>
    <row r="38" spans="1:9" ht="15" customHeight="1">
      <c r="A38" s="269" t="s">
        <v>429</v>
      </c>
      <c r="B38" s="292">
        <v>385.835083687975</v>
      </c>
      <c r="C38" s="52">
        <f t="shared" si="0"/>
        <v>0.22278915511692585</v>
      </c>
      <c r="D38" s="292">
        <v>388.458451745043</v>
      </c>
      <c r="E38" s="293">
        <v>374.116872283096</v>
      </c>
      <c r="F38" s="347">
        <v>380.354631468323</v>
      </c>
      <c r="G38" s="294">
        <v>0.016673290213190084</v>
      </c>
      <c r="H38" s="38"/>
      <c r="I38" s="38"/>
    </row>
    <row r="39" spans="1:9" ht="15" customHeight="1">
      <c r="A39" s="269" t="s">
        <v>430</v>
      </c>
      <c r="B39" s="292">
        <v>54.3588918111814</v>
      </c>
      <c r="C39" s="52">
        <f t="shared" si="0"/>
        <v>0.031387948094163745</v>
      </c>
      <c r="D39" s="292">
        <v>46.4478913899004</v>
      </c>
      <c r="E39" s="293">
        <v>50.2637353311274</v>
      </c>
      <c r="F39" s="347">
        <v>52.5055221471649</v>
      </c>
      <c r="G39" s="294">
        <v>0.04460048186369492</v>
      </c>
      <c r="H39" s="38"/>
      <c r="I39" s="38"/>
    </row>
    <row r="40" spans="1:9" ht="15" customHeight="1">
      <c r="A40" s="269" t="s">
        <v>431</v>
      </c>
      <c r="B40" s="292">
        <v>107.455838980805</v>
      </c>
      <c r="C40" s="52">
        <f t="shared" si="0"/>
        <v>0.06204722325944381</v>
      </c>
      <c r="D40" s="292">
        <v>128.73742570191</v>
      </c>
      <c r="E40" s="293">
        <v>121.109380030981</v>
      </c>
      <c r="F40" s="347">
        <v>138.460431721556</v>
      </c>
      <c r="G40" s="294">
        <v>0.1432676121877301</v>
      </c>
      <c r="H40" s="38"/>
      <c r="I40" s="38"/>
    </row>
    <row r="41" spans="1:9" ht="15" customHeight="1">
      <c r="A41" s="269" t="s">
        <v>432</v>
      </c>
      <c r="B41" s="292">
        <v>130.849898738092</v>
      </c>
      <c r="C41" s="52">
        <f t="shared" si="0"/>
        <v>0.07555543707520906</v>
      </c>
      <c r="D41" s="292">
        <v>161.797660857176</v>
      </c>
      <c r="E41" s="293">
        <v>170.482237226854</v>
      </c>
      <c r="F41" s="347">
        <v>176.923236403332</v>
      </c>
      <c r="G41" s="294">
        <v>0.03778105731864145</v>
      </c>
      <c r="H41" s="38"/>
      <c r="I41" s="38"/>
    </row>
    <row r="42" spans="1:9" ht="15" customHeight="1">
      <c r="A42" s="269" t="s">
        <v>433</v>
      </c>
      <c r="B42" s="292">
        <v>138.790724027585</v>
      </c>
      <c r="C42" s="52">
        <f t="shared" si="0"/>
        <v>0.0801406337874084</v>
      </c>
      <c r="D42" s="292">
        <v>158.5843896657</v>
      </c>
      <c r="E42" s="293">
        <v>164.176306898273</v>
      </c>
      <c r="F42" s="347">
        <v>171.28319489256</v>
      </c>
      <c r="G42" s="294">
        <v>0.04328814631389277</v>
      </c>
      <c r="H42" s="38"/>
      <c r="I42" s="38"/>
    </row>
    <row r="43" spans="1:9" ht="15" customHeight="1">
      <c r="A43" s="269" t="s">
        <v>434</v>
      </c>
      <c r="B43" s="292">
        <v>141.975453594655</v>
      </c>
      <c r="C43" s="52">
        <f t="shared" si="0"/>
        <v>0.08197956248912598</v>
      </c>
      <c r="D43" s="292">
        <v>154.897000228969</v>
      </c>
      <c r="E43" s="293">
        <v>156.215186875633</v>
      </c>
      <c r="F43" s="347">
        <v>162.398477391029</v>
      </c>
      <c r="G43" s="294">
        <v>0.03958187829918658</v>
      </c>
      <c r="H43" s="38"/>
      <c r="I43" s="38"/>
    </row>
    <row r="44" spans="1:9" ht="15" customHeight="1">
      <c r="A44" s="269" t="s">
        <v>435</v>
      </c>
      <c r="B44" s="292">
        <v>131.421371675631</v>
      </c>
      <c r="C44" s="52">
        <f t="shared" si="0"/>
        <v>0.0758854173655174</v>
      </c>
      <c r="D44" s="292">
        <v>140.950801063905</v>
      </c>
      <c r="E44" s="293">
        <v>147.282297065058</v>
      </c>
      <c r="F44" s="347">
        <v>152.396085200289</v>
      </c>
      <c r="G44" s="294">
        <v>0.0347209965972497</v>
      </c>
      <c r="H44" s="38"/>
      <c r="I44" s="38"/>
    </row>
    <row r="45" spans="1:9" ht="15" customHeight="1">
      <c r="A45" s="269" t="s">
        <v>436</v>
      </c>
      <c r="B45" s="292">
        <v>283.97286795804</v>
      </c>
      <c r="C45" s="52">
        <f t="shared" si="0"/>
        <v>0.16397180558019286</v>
      </c>
      <c r="D45" s="292">
        <v>315.62086518371</v>
      </c>
      <c r="E45" s="293">
        <v>327.894721990034</v>
      </c>
      <c r="F45" s="347">
        <v>343.481074910776</v>
      </c>
      <c r="G45" s="294">
        <v>0.04753462582790746</v>
      </c>
      <c r="H45" s="38"/>
      <c r="I45" s="38"/>
    </row>
    <row r="46" spans="1:9" ht="17.25">
      <c r="A46" s="269" t="s">
        <v>437</v>
      </c>
      <c r="B46" s="292">
        <v>141.77944609157</v>
      </c>
      <c r="C46" s="52">
        <f t="shared" si="0"/>
        <v>0.08186638370405677</v>
      </c>
      <c r="D46" s="292">
        <v>156.963041415907</v>
      </c>
      <c r="E46" s="293">
        <v>159.843232983642</v>
      </c>
      <c r="F46" s="347">
        <v>161.672635525859</v>
      </c>
      <c r="G46" s="294">
        <v>0.011444979609516626</v>
      </c>
      <c r="H46" s="38"/>
      <c r="I46" s="38"/>
    </row>
    <row r="47" spans="1:9" s="1" customFormat="1" ht="17.25">
      <c r="A47" s="268" t="s">
        <v>438</v>
      </c>
      <c r="B47" s="290">
        <v>1731.83961079918</v>
      </c>
      <c r="C47" s="223">
        <f t="shared" si="0"/>
        <v>1</v>
      </c>
      <c r="D47" s="290">
        <v>1869.11905039502</v>
      </c>
      <c r="E47" s="291">
        <v>1879.5991245231</v>
      </c>
      <c r="F47" s="348">
        <v>1947.34892828613</v>
      </c>
      <c r="G47" s="295">
        <v>0.03604481555619987</v>
      </c>
      <c r="H47" s="39"/>
      <c r="I47" s="39"/>
    </row>
    <row r="48" spans="1:8" ht="15.75">
      <c r="A48" s="267" t="s">
        <v>262</v>
      </c>
      <c r="B48" s="242"/>
      <c r="C48" s="242"/>
      <c r="D48" s="243"/>
      <c r="E48" s="242"/>
      <c r="F48" s="38"/>
      <c r="G48" s="38"/>
      <c r="H48" s="38"/>
    </row>
    <row r="49" spans="1:8" ht="15.75">
      <c r="A49" s="270" t="s">
        <v>289</v>
      </c>
      <c r="B49" s="38"/>
      <c r="C49" s="38"/>
      <c r="D49" s="38"/>
      <c r="E49" s="38"/>
      <c r="F49" s="38"/>
      <c r="G49" s="38"/>
      <c r="H49" s="38"/>
    </row>
    <row r="50" ht="15.75">
      <c r="A50" s="1" t="s">
        <v>13</v>
      </c>
    </row>
    <row r="51" ht="15.75">
      <c r="A51" s="1"/>
    </row>
    <row r="52" ht="15.75">
      <c r="A52" s="1" t="s">
        <v>381</v>
      </c>
    </row>
    <row r="53" ht="15.75">
      <c r="A53" s="1"/>
    </row>
    <row r="54" spans="1:9" ht="15.75">
      <c r="A54" s="372" t="s">
        <v>15</v>
      </c>
      <c r="B54" s="373" t="s">
        <v>418</v>
      </c>
      <c r="C54" s="373">
        <v>0</v>
      </c>
      <c r="D54" s="373">
        <v>0</v>
      </c>
      <c r="E54" s="373">
        <v>0</v>
      </c>
      <c r="F54" s="373" t="s">
        <v>419</v>
      </c>
      <c r="G54" s="373">
        <v>0</v>
      </c>
      <c r="H54" s="373">
        <v>0</v>
      </c>
      <c r="I54" s="374" t="s">
        <v>420</v>
      </c>
    </row>
    <row r="55" spans="1:9" ht="15.75">
      <c r="A55" s="372">
        <v>0</v>
      </c>
      <c r="B55" s="231" t="s">
        <v>421</v>
      </c>
      <c r="C55" s="231" t="s">
        <v>422</v>
      </c>
      <c r="D55" s="231" t="s">
        <v>423</v>
      </c>
      <c r="E55" s="231" t="s">
        <v>177</v>
      </c>
      <c r="F55" s="231" t="s">
        <v>421</v>
      </c>
      <c r="G55" s="231" t="s">
        <v>422</v>
      </c>
      <c r="H55" s="231" t="s">
        <v>424</v>
      </c>
      <c r="I55" s="374">
        <v>0</v>
      </c>
    </row>
    <row r="56" spans="1:9" ht="15.75">
      <c r="A56" s="31" t="s">
        <v>272</v>
      </c>
      <c r="B56" s="263">
        <v>6875.66</v>
      </c>
      <c r="C56" s="263">
        <v>2334.563</v>
      </c>
      <c r="D56" s="263">
        <v>9210.223</v>
      </c>
      <c r="E56" s="6">
        <v>0.018099583817909624</v>
      </c>
      <c r="F56" s="263">
        <v>55522.6</v>
      </c>
      <c r="G56" s="263">
        <v>33486.35</v>
      </c>
      <c r="H56" s="263">
        <v>89008.95</v>
      </c>
      <c r="I56" s="6">
        <v>0.1034752460286297</v>
      </c>
    </row>
    <row r="57" spans="1:9" ht="15.75">
      <c r="A57" s="31" t="s">
        <v>273</v>
      </c>
      <c r="B57" s="263">
        <v>3132.17</v>
      </c>
      <c r="C57" s="263">
        <v>342.59128</v>
      </c>
      <c r="D57" s="263">
        <v>3474.761</v>
      </c>
      <c r="E57" s="6">
        <v>0.006828469621930269</v>
      </c>
      <c r="F57" s="263">
        <v>85254.11</v>
      </c>
      <c r="G57" s="263">
        <v>50944.38</v>
      </c>
      <c r="H57" s="263">
        <v>136198.5</v>
      </c>
      <c r="I57" s="6">
        <v>0.025512476275436218</v>
      </c>
    </row>
    <row r="58" spans="1:9" ht="15.75">
      <c r="A58" s="31" t="s">
        <v>274</v>
      </c>
      <c r="B58" s="263">
        <v>2742.817</v>
      </c>
      <c r="C58" s="263">
        <v>231.28079</v>
      </c>
      <c r="D58" s="263">
        <v>2974.098</v>
      </c>
      <c r="E58" s="6">
        <v>0.00584458552563574</v>
      </c>
      <c r="F58" s="263">
        <v>166481.8</v>
      </c>
      <c r="G58" s="263">
        <v>110362.8</v>
      </c>
      <c r="H58" s="263">
        <v>276844.6</v>
      </c>
      <c r="I58" s="6">
        <v>0.010742842735599684</v>
      </c>
    </row>
    <row r="59" spans="1:9" ht="15.75">
      <c r="A59" s="31" t="s">
        <v>275</v>
      </c>
      <c r="B59" s="263">
        <v>6553.529</v>
      </c>
      <c r="C59" s="263">
        <v>2380.36</v>
      </c>
      <c r="D59" s="263">
        <v>8933.889</v>
      </c>
      <c r="E59" s="6">
        <v>0.01755654263478754</v>
      </c>
      <c r="F59" s="263">
        <v>77757.97</v>
      </c>
      <c r="G59" s="263">
        <v>47917.67</v>
      </c>
      <c r="H59" s="263">
        <v>125675.6</v>
      </c>
      <c r="I59" s="6">
        <v>0.07108690151469338</v>
      </c>
    </row>
    <row r="60" spans="1:9" ht="15.75">
      <c r="A60" s="31" t="s">
        <v>276</v>
      </c>
      <c r="B60" s="263">
        <v>28654.756</v>
      </c>
      <c r="C60" s="263">
        <v>6277.152</v>
      </c>
      <c r="D60" s="263">
        <v>34931.91</v>
      </c>
      <c r="E60" s="6">
        <v>0.06864687564727537</v>
      </c>
      <c r="F60" s="263">
        <v>184972.6</v>
      </c>
      <c r="G60" s="263">
        <v>123106</v>
      </c>
      <c r="H60" s="263">
        <v>308078.6</v>
      </c>
      <c r="I60" s="6">
        <v>0.1133863565986083</v>
      </c>
    </row>
    <row r="61" spans="1:9" ht="15.75">
      <c r="A61" s="31" t="s">
        <v>277</v>
      </c>
      <c r="B61" s="263">
        <v>38904.276</v>
      </c>
      <c r="C61" s="263">
        <v>11222.2</v>
      </c>
      <c r="D61" s="263">
        <v>50126.48</v>
      </c>
      <c r="E61" s="6">
        <v>0.09850667310191843</v>
      </c>
      <c r="F61" s="263">
        <v>434712.8</v>
      </c>
      <c r="G61" s="263">
        <v>296743</v>
      </c>
      <c r="H61" s="263">
        <v>731455.8</v>
      </c>
      <c r="I61" s="6">
        <v>0.06852974574813679</v>
      </c>
    </row>
    <row r="62" spans="1:9" ht="15.75">
      <c r="A62" s="31" t="s">
        <v>313</v>
      </c>
      <c r="B62" s="263">
        <v>34745.1</v>
      </c>
      <c r="C62" s="263">
        <v>10830.74</v>
      </c>
      <c r="D62" s="263">
        <v>45575.84</v>
      </c>
      <c r="E62" s="6">
        <v>0.08956392653594145</v>
      </c>
      <c r="F62" s="263">
        <v>1903752.6</v>
      </c>
      <c r="G62" s="263">
        <v>1377896</v>
      </c>
      <c r="H62" s="263">
        <v>3281648.5</v>
      </c>
      <c r="I62" s="6">
        <v>0.013888093133679611</v>
      </c>
    </row>
    <row r="63" spans="1:9" ht="15.75">
      <c r="A63" s="31" t="s">
        <v>278</v>
      </c>
      <c r="B63" s="263">
        <v>45151.97</v>
      </c>
      <c r="C63" s="263">
        <v>12096.04</v>
      </c>
      <c r="D63" s="263">
        <v>57248.014</v>
      </c>
      <c r="E63" s="6">
        <v>0.11250164385833696</v>
      </c>
      <c r="F63" s="263">
        <v>231958.7</v>
      </c>
      <c r="G63" s="263">
        <v>141829.1</v>
      </c>
      <c r="H63" s="263">
        <v>373787.8</v>
      </c>
      <c r="I63" s="6">
        <v>0.15315645400946742</v>
      </c>
    </row>
    <row r="64" spans="1:9" ht="15.75">
      <c r="A64" s="31" t="s">
        <v>315</v>
      </c>
      <c r="B64" s="263">
        <v>60463.15</v>
      </c>
      <c r="C64" s="263">
        <v>24567.33</v>
      </c>
      <c r="D64" s="263">
        <v>85030.48</v>
      </c>
      <c r="E64" s="6">
        <v>0.16709870106696526</v>
      </c>
      <c r="F64" s="263">
        <v>257617.27</v>
      </c>
      <c r="G64" s="263">
        <v>175064</v>
      </c>
      <c r="H64" s="263">
        <v>432681.3</v>
      </c>
      <c r="I64" s="6">
        <v>0.19651988657702563</v>
      </c>
    </row>
    <row r="65" spans="1:9" ht="15.75">
      <c r="A65" s="31" t="s">
        <v>279</v>
      </c>
      <c r="B65" s="263">
        <v>28383.56</v>
      </c>
      <c r="C65" s="263">
        <v>6087.918</v>
      </c>
      <c r="D65" s="263">
        <v>34471.47</v>
      </c>
      <c r="E65" s="6">
        <v>0.06774203627768374</v>
      </c>
      <c r="F65" s="263">
        <v>109895.9</v>
      </c>
      <c r="G65" s="263">
        <v>67738.91</v>
      </c>
      <c r="H65" s="263">
        <v>177634.85</v>
      </c>
      <c r="I65" s="6">
        <v>0.19405803534610466</v>
      </c>
    </row>
    <row r="66" spans="1:9" ht="15.75">
      <c r="A66" s="31" t="s">
        <v>316</v>
      </c>
      <c r="B66" s="263">
        <v>31664.06</v>
      </c>
      <c r="C66" s="263">
        <v>6222.745</v>
      </c>
      <c r="D66" s="263">
        <v>37886.81</v>
      </c>
      <c r="E66" s="6">
        <v>0.07445373398540041</v>
      </c>
      <c r="F66" s="263">
        <v>349790.4</v>
      </c>
      <c r="G66" s="263">
        <v>231365</v>
      </c>
      <c r="H66" s="263">
        <v>581155.36</v>
      </c>
      <c r="I66" s="6">
        <v>0.06519222329808676</v>
      </c>
    </row>
    <row r="67" spans="1:9" ht="15.75">
      <c r="A67" s="31" t="s">
        <v>280</v>
      </c>
      <c r="B67" s="263">
        <v>48565.72</v>
      </c>
      <c r="C67" s="263">
        <v>10445.18</v>
      </c>
      <c r="D67" s="263">
        <v>59010.9</v>
      </c>
      <c r="E67" s="6">
        <v>0.11596600111857043</v>
      </c>
      <c r="F67" s="263">
        <v>196829.3</v>
      </c>
      <c r="G67" s="263">
        <v>138519.1</v>
      </c>
      <c r="H67" s="263">
        <v>335348.4</v>
      </c>
      <c r="I67" s="6">
        <v>0.1759689326085945</v>
      </c>
    </row>
    <row r="68" spans="1:9" s="1" customFormat="1" ht="15.75">
      <c r="A68" s="178" t="s">
        <v>170</v>
      </c>
      <c r="B68" s="264">
        <v>16782.23</v>
      </c>
      <c r="C68" s="264">
        <v>5524.761</v>
      </c>
      <c r="D68" s="264">
        <v>22306.99</v>
      </c>
      <c r="E68" s="265">
        <v>0.04383685772106407</v>
      </c>
      <c r="F68" s="264">
        <v>88371.84</v>
      </c>
      <c r="G68" s="264">
        <v>59290.43</v>
      </c>
      <c r="H68" s="264">
        <v>147662.3</v>
      </c>
      <c r="I68" s="265">
        <v>0.15106760493368993</v>
      </c>
    </row>
    <row r="69" spans="1:9" ht="15.75">
      <c r="A69" s="31" t="s">
        <v>152</v>
      </c>
      <c r="B69" s="263">
        <v>38755.6</v>
      </c>
      <c r="C69" s="263">
        <v>7031.843</v>
      </c>
      <c r="D69" s="263">
        <v>45787.44</v>
      </c>
      <c r="E69" s="6">
        <v>0.08997975489708641</v>
      </c>
      <c r="F69" s="263">
        <v>201350.3</v>
      </c>
      <c r="G69" s="263">
        <v>124247.5</v>
      </c>
      <c r="H69" s="263">
        <v>325597.8</v>
      </c>
      <c r="I69" s="6">
        <v>0.14062576589890965</v>
      </c>
    </row>
    <row r="70" spans="1:9" ht="15.75">
      <c r="A70" s="31" t="s">
        <v>281</v>
      </c>
      <c r="B70" s="263">
        <v>4883.814</v>
      </c>
      <c r="C70" s="263">
        <v>651.42354</v>
      </c>
      <c r="D70" s="263">
        <v>5535.238</v>
      </c>
      <c r="E70" s="6">
        <v>0.0108776415221519</v>
      </c>
      <c r="F70" s="263">
        <v>28840.04</v>
      </c>
      <c r="G70" s="263">
        <v>22567.75</v>
      </c>
      <c r="H70" s="263">
        <v>51407.79</v>
      </c>
      <c r="I70" s="6">
        <v>0.10767313669776507</v>
      </c>
    </row>
    <row r="71" spans="1:9" ht="15.75">
      <c r="A71" s="31" t="s">
        <v>282</v>
      </c>
      <c r="B71" s="263">
        <v>5135.164</v>
      </c>
      <c r="C71" s="263">
        <v>1224.122</v>
      </c>
      <c r="D71" s="263">
        <v>6359.286</v>
      </c>
      <c r="E71" s="6">
        <v>0.01249702965705165</v>
      </c>
      <c r="F71" s="263">
        <v>44692.75</v>
      </c>
      <c r="G71" s="263">
        <v>31643.67</v>
      </c>
      <c r="H71" s="263">
        <v>76336.43</v>
      </c>
      <c r="I71" s="6">
        <v>0.08330604404738341</v>
      </c>
    </row>
    <row r="72" spans="1:9" ht="15.75">
      <c r="A72" s="178" t="s">
        <v>2</v>
      </c>
      <c r="B72" s="264">
        <v>401393.6</v>
      </c>
      <c r="C72" s="264">
        <v>107470.3</v>
      </c>
      <c r="D72" s="264">
        <v>508863.8</v>
      </c>
      <c r="E72" s="265">
        <v>1</v>
      </c>
      <c r="F72" s="264">
        <v>4417801.1</v>
      </c>
      <c r="G72" s="264">
        <v>3032721.5</v>
      </c>
      <c r="H72" s="264">
        <v>7450522.6</v>
      </c>
      <c r="I72" s="265">
        <v>0.06829907475215229</v>
      </c>
    </row>
    <row r="73" ht="15.75">
      <c r="A73" s="7" t="s">
        <v>425</v>
      </c>
    </row>
    <row r="74" ht="15.75">
      <c r="A74" s="7"/>
    </row>
    <row r="75" spans="1:10" ht="15.75">
      <c r="A75" s="380"/>
      <c r="B75" s="380"/>
      <c r="C75" s="380"/>
      <c r="D75" s="380"/>
      <c r="E75" s="380"/>
      <c r="F75" s="380"/>
      <c r="G75" s="380"/>
      <c r="H75" s="380"/>
      <c r="I75" s="380"/>
      <c r="J75" s="380"/>
    </row>
    <row r="76" spans="1:10" ht="15.75">
      <c r="A76" s="381" t="s">
        <v>15</v>
      </c>
      <c r="B76" s="373" t="s">
        <v>359</v>
      </c>
      <c r="C76" s="373"/>
      <c r="D76" s="373"/>
      <c r="E76" s="373"/>
      <c r="F76" s="373"/>
      <c r="G76" s="373" t="s">
        <v>324</v>
      </c>
      <c r="H76" s="373"/>
      <c r="I76" s="373"/>
      <c r="J76" s="373"/>
    </row>
    <row r="77" spans="1:10" ht="31.5">
      <c r="A77" s="381"/>
      <c r="B77" s="330" t="s">
        <v>325</v>
      </c>
      <c r="C77" s="330" t="s">
        <v>326</v>
      </c>
      <c r="D77" s="330" t="s">
        <v>327</v>
      </c>
      <c r="E77" s="331" t="s">
        <v>377</v>
      </c>
      <c r="F77" s="330" t="s">
        <v>2</v>
      </c>
      <c r="G77" s="330" t="s">
        <v>325</v>
      </c>
      <c r="H77" s="330" t="s">
        <v>326</v>
      </c>
      <c r="I77" s="330" t="s">
        <v>327</v>
      </c>
      <c r="J77" s="331" t="s">
        <v>377</v>
      </c>
    </row>
    <row r="78" spans="1:10" ht="15.75">
      <c r="A78" s="307" t="s">
        <v>272</v>
      </c>
      <c r="B78" s="263">
        <v>278.254423</v>
      </c>
      <c r="C78" s="263">
        <v>3682.737</v>
      </c>
      <c r="D78" s="263">
        <v>4423.092</v>
      </c>
      <c r="E78" s="263">
        <v>826.1395</v>
      </c>
      <c r="F78" s="263">
        <v>9210.223</v>
      </c>
      <c r="G78" s="6">
        <v>0.03021147511846347</v>
      </c>
      <c r="H78" s="6">
        <v>0.3998531848794541</v>
      </c>
      <c r="I78" s="6">
        <v>0.4802372320409614</v>
      </c>
      <c r="J78" s="6">
        <v>0.08969809960084571</v>
      </c>
    </row>
    <row r="79" spans="1:10" ht="15.75">
      <c r="A79" s="307" t="s">
        <v>273</v>
      </c>
      <c r="B79" s="263">
        <v>73.226254</v>
      </c>
      <c r="C79" s="263">
        <v>2538.989</v>
      </c>
      <c r="D79" s="263">
        <v>862.545578</v>
      </c>
      <c r="E79" s="263">
        <v>0</v>
      </c>
      <c r="F79" s="263">
        <v>3474.761</v>
      </c>
      <c r="G79" s="6">
        <v>0.021073752698387026</v>
      </c>
      <c r="H79" s="6">
        <v>0.730694571511537</v>
      </c>
      <c r="I79" s="6">
        <v>0.2482316274414269</v>
      </c>
      <c r="J79" s="6">
        <v>0</v>
      </c>
    </row>
    <row r="80" spans="1:10" ht="15.75">
      <c r="A80" s="307" t="s">
        <v>274</v>
      </c>
      <c r="B80" s="263">
        <v>237.88765</v>
      </c>
      <c r="C80" s="263">
        <v>2075.232</v>
      </c>
      <c r="D80" s="263">
        <v>603.61536</v>
      </c>
      <c r="E80" s="263">
        <v>57.362711</v>
      </c>
      <c r="F80" s="263">
        <v>2974.098</v>
      </c>
      <c r="G80" s="6">
        <v>0.07998648665914843</v>
      </c>
      <c r="H80" s="6">
        <v>0.6977685335183978</v>
      </c>
      <c r="I80" s="6">
        <v>0.20295745466356524</v>
      </c>
      <c r="J80" s="6">
        <v>0.019287431348933355</v>
      </c>
    </row>
    <row r="81" spans="1:10" ht="15.75">
      <c r="A81" s="307" t="s">
        <v>275</v>
      </c>
      <c r="B81" s="263">
        <v>133.93042</v>
      </c>
      <c r="C81" s="263">
        <v>2732.89</v>
      </c>
      <c r="D81" s="263">
        <v>5735.444</v>
      </c>
      <c r="E81" s="263">
        <v>331.62541</v>
      </c>
      <c r="F81" s="263">
        <v>8933.889</v>
      </c>
      <c r="G81" s="6">
        <v>0.01499127871411879</v>
      </c>
      <c r="H81" s="6">
        <v>0.3059014948585101</v>
      </c>
      <c r="I81" s="6">
        <v>0.6419873808595563</v>
      </c>
      <c r="J81" s="6">
        <v>0.03711993847248382</v>
      </c>
    </row>
    <row r="82" spans="1:10" ht="15.75">
      <c r="A82" s="307" t="s">
        <v>276</v>
      </c>
      <c r="B82" s="263">
        <v>1067.624</v>
      </c>
      <c r="C82" s="263">
        <v>11362.65</v>
      </c>
      <c r="D82" s="263">
        <v>21288.79</v>
      </c>
      <c r="E82" s="263">
        <v>1212.8497</v>
      </c>
      <c r="F82" s="263">
        <v>34931.91</v>
      </c>
      <c r="G82" s="6">
        <v>0.030563000992502268</v>
      </c>
      <c r="H82" s="6">
        <v>0.3252799517690272</v>
      </c>
      <c r="I82" s="6">
        <v>0.6094367585396847</v>
      </c>
      <c r="J82" s="6">
        <v>0.0347203946191319</v>
      </c>
    </row>
    <row r="83" spans="1:10" ht="15.75">
      <c r="A83" s="307" t="s">
        <v>277</v>
      </c>
      <c r="B83" s="263">
        <v>2666.914</v>
      </c>
      <c r="C83" s="263">
        <v>7392.41</v>
      </c>
      <c r="D83" s="263">
        <v>39959.579052999994</v>
      </c>
      <c r="E83" s="263">
        <v>107.57289</v>
      </c>
      <c r="F83" s="263">
        <v>50126.48</v>
      </c>
      <c r="G83" s="6">
        <v>0.053203695930773516</v>
      </c>
      <c r="H83" s="6">
        <v>0.14747514686848148</v>
      </c>
      <c r="I83" s="6">
        <v>0.7971750470609544</v>
      </c>
      <c r="J83" s="6">
        <v>0.0021460292045242355</v>
      </c>
    </row>
    <row r="84" spans="1:10" ht="15.75">
      <c r="A84" s="307" t="s">
        <v>313</v>
      </c>
      <c r="B84" s="263">
        <v>2506.559</v>
      </c>
      <c r="C84" s="263">
        <v>6748.005</v>
      </c>
      <c r="D84" s="263">
        <v>36321.273610000004</v>
      </c>
      <c r="E84" s="263">
        <v>0</v>
      </c>
      <c r="F84" s="263">
        <v>45575.84</v>
      </c>
      <c r="G84" s="6">
        <v>0.05499753816934587</v>
      </c>
      <c r="H84" s="6">
        <v>0.14806101215029718</v>
      </c>
      <c r="I84" s="6">
        <v>0.7969413972402923</v>
      </c>
      <c r="J84" s="6">
        <v>0</v>
      </c>
    </row>
    <row r="85" spans="1:10" ht="15.75">
      <c r="A85" s="307" t="s">
        <v>278</v>
      </c>
      <c r="B85" s="263">
        <v>1800.907</v>
      </c>
      <c r="C85" s="263">
        <v>5162.143</v>
      </c>
      <c r="D85" s="263">
        <v>49762.72</v>
      </c>
      <c r="E85" s="263">
        <v>522.23975</v>
      </c>
      <c r="F85" s="263">
        <v>57248.014</v>
      </c>
      <c r="G85" s="6">
        <v>0.03145798210571986</v>
      </c>
      <c r="H85" s="6">
        <v>0.09017156472886552</v>
      </c>
      <c r="I85" s="6">
        <v>0.869247970768034</v>
      </c>
      <c r="J85" s="6">
        <v>0.009122408158997444</v>
      </c>
    </row>
    <row r="86" spans="1:10" ht="15.75">
      <c r="A86" s="307" t="s">
        <v>315</v>
      </c>
      <c r="B86" s="263">
        <v>3686.608</v>
      </c>
      <c r="C86" s="263">
        <v>10033.15</v>
      </c>
      <c r="D86" s="263">
        <v>70580.18311</v>
      </c>
      <c r="E86" s="263">
        <v>730.53283</v>
      </c>
      <c r="F86" s="263">
        <v>85030.48</v>
      </c>
      <c r="G86" s="6">
        <v>0.04335631176020646</v>
      </c>
      <c r="H86" s="6">
        <v>0.1179947472953228</v>
      </c>
      <c r="I86" s="6">
        <v>0.830057446576804</v>
      </c>
      <c r="J86" s="6">
        <v>0.008591423099105168</v>
      </c>
    </row>
    <row r="87" spans="1:10" ht="15.75">
      <c r="A87" s="307" t="s">
        <v>279</v>
      </c>
      <c r="B87" s="263">
        <v>1352.1064</v>
      </c>
      <c r="C87" s="263">
        <v>6478.704</v>
      </c>
      <c r="D87" s="263">
        <v>26036.38</v>
      </c>
      <c r="E87" s="263">
        <v>604.28582</v>
      </c>
      <c r="F87" s="263">
        <v>34471.47</v>
      </c>
      <c r="G87" s="6">
        <v>0.039223926336764865</v>
      </c>
      <c r="H87" s="6">
        <v>0.1879439432086882</v>
      </c>
      <c r="I87" s="6">
        <v>0.7553022833084867</v>
      </c>
      <c r="J87" s="6">
        <v>0.01753002758513054</v>
      </c>
    </row>
    <row r="88" spans="1:10" ht="15.75">
      <c r="A88" s="307" t="s">
        <v>316</v>
      </c>
      <c r="B88" s="263">
        <v>988.39018</v>
      </c>
      <c r="C88" s="263">
        <v>8725.168</v>
      </c>
      <c r="D88" s="263">
        <v>27589.73</v>
      </c>
      <c r="E88" s="263">
        <v>583.52412</v>
      </c>
      <c r="F88" s="263">
        <v>37886.81</v>
      </c>
      <c r="G88" s="6">
        <v>0.0260879757361467</v>
      </c>
      <c r="H88" s="6">
        <v>0.2302956622634632</v>
      </c>
      <c r="I88" s="6">
        <v>0.7282146477890327</v>
      </c>
      <c r="J88" s="6">
        <v>0.015401774918500663</v>
      </c>
    </row>
    <row r="89" spans="1:10" ht="15.75">
      <c r="A89" s="307" t="s">
        <v>280</v>
      </c>
      <c r="B89" s="263">
        <v>2351.34</v>
      </c>
      <c r="C89" s="263">
        <v>30462.5</v>
      </c>
      <c r="D89" s="263">
        <v>23745.24336</v>
      </c>
      <c r="E89" s="263">
        <v>2451.815</v>
      </c>
      <c r="F89" s="263">
        <v>59010.9</v>
      </c>
      <c r="G89" s="6">
        <v>0.03984585898537389</v>
      </c>
      <c r="H89" s="6">
        <v>0.5162181901987599</v>
      </c>
      <c r="I89" s="6">
        <v>0.4023874124949797</v>
      </c>
      <c r="J89" s="6">
        <v>0.041548510529410665</v>
      </c>
    </row>
    <row r="90" spans="1:10" s="1" customFormat="1" ht="15.75">
      <c r="A90" s="306" t="s">
        <v>170</v>
      </c>
      <c r="B90" s="264">
        <v>888.00547</v>
      </c>
      <c r="C90" s="264">
        <v>5834.4349</v>
      </c>
      <c r="D90" s="264">
        <v>14853.89</v>
      </c>
      <c r="E90" s="264">
        <v>730.66411</v>
      </c>
      <c r="F90" s="264">
        <v>22306.99</v>
      </c>
      <c r="G90" s="265">
        <v>0.039808395036712706</v>
      </c>
      <c r="H90" s="265">
        <v>0.2615518678225973</v>
      </c>
      <c r="I90" s="265">
        <v>0.6658849983794317</v>
      </c>
      <c r="J90" s="265">
        <v>0.03275493959516725</v>
      </c>
    </row>
    <row r="91" spans="1:10" ht="15.75">
      <c r="A91" s="307" t="s">
        <v>152</v>
      </c>
      <c r="B91" s="263">
        <v>2096.1875</v>
      </c>
      <c r="C91" s="263">
        <v>14893.83</v>
      </c>
      <c r="D91" s="263">
        <v>28075.83</v>
      </c>
      <c r="E91" s="263">
        <v>721.59737</v>
      </c>
      <c r="F91" s="263">
        <v>45787.44</v>
      </c>
      <c r="G91" s="6">
        <v>0.04578084077205452</v>
      </c>
      <c r="H91" s="6">
        <v>0.32528199873152985</v>
      </c>
      <c r="I91" s="6">
        <v>0.6131775438853974</v>
      </c>
      <c r="J91" s="6">
        <v>0.015759722972063954</v>
      </c>
    </row>
    <row r="92" spans="1:10" ht="15.75">
      <c r="A92" s="307" t="s">
        <v>281</v>
      </c>
      <c r="B92" s="263">
        <v>757.08514</v>
      </c>
      <c r="C92" s="263">
        <v>2705.428</v>
      </c>
      <c r="D92" s="263">
        <v>1516.3221520000002</v>
      </c>
      <c r="E92" s="263">
        <v>556.40238</v>
      </c>
      <c r="F92" s="263">
        <v>5535.238</v>
      </c>
      <c r="G92" s="6">
        <v>0.1367755352163719</v>
      </c>
      <c r="H92" s="6">
        <v>0.4887645300888597</v>
      </c>
      <c r="I92" s="6">
        <v>0.273939829145558</v>
      </c>
      <c r="J92" s="6">
        <v>0.10052004629249907</v>
      </c>
    </row>
    <row r="93" spans="1:10" ht="15.75">
      <c r="A93" s="307" t="s">
        <v>282</v>
      </c>
      <c r="B93" s="263">
        <v>41.161027</v>
      </c>
      <c r="C93" s="263">
        <v>266.68062</v>
      </c>
      <c r="D93" s="263">
        <v>5963.828</v>
      </c>
      <c r="E93" s="263">
        <v>87.615613</v>
      </c>
      <c r="F93" s="263">
        <v>6359.286</v>
      </c>
      <c r="G93" s="6">
        <v>0.0064725862305925535</v>
      </c>
      <c r="H93" s="6">
        <v>0.041935622961445665</v>
      </c>
      <c r="I93" s="6">
        <v>0.9378140879337712</v>
      </c>
      <c r="J93" s="6">
        <v>0.013777586508925688</v>
      </c>
    </row>
    <row r="94" spans="1:10" ht="15.75">
      <c r="A94" s="306" t="s">
        <v>2</v>
      </c>
      <c r="B94" s="263">
        <v>20926.19</v>
      </c>
      <c r="C94" s="263">
        <v>121095</v>
      </c>
      <c r="D94" s="263">
        <v>357318.416</v>
      </c>
      <c r="E94" s="263">
        <v>9524.227</v>
      </c>
      <c r="F94" s="263">
        <v>508863.8</v>
      </c>
      <c r="G94" s="6">
        <v>0.04112336149673056</v>
      </c>
      <c r="H94" s="6">
        <v>0.2379713392856792</v>
      </c>
      <c r="I94" s="6">
        <v>0.7021887113997891</v>
      </c>
      <c r="J94" s="6">
        <v>0.01871665266815993</v>
      </c>
    </row>
    <row r="95" spans="1:6" ht="15.75">
      <c r="A95" s="7" t="s">
        <v>360</v>
      </c>
      <c r="B95" s="308"/>
      <c r="C95" s="308"/>
      <c r="D95" s="308"/>
      <c r="E95" s="308"/>
      <c r="F95" s="308"/>
    </row>
    <row r="96" ht="15.75">
      <c r="A96" s="1"/>
    </row>
    <row r="97" spans="1:8" ht="15.75">
      <c r="A97" s="1" t="s">
        <v>52</v>
      </c>
      <c r="G97" s="113"/>
      <c r="H97" s="113"/>
    </row>
    <row r="98" spans="1:8" ht="15.75">
      <c r="A98" s="1"/>
      <c r="G98" s="113"/>
      <c r="H98" s="113"/>
    </row>
    <row r="99" spans="1:8" ht="15.75">
      <c r="A99" s="1" t="s">
        <v>188</v>
      </c>
      <c r="G99" s="113"/>
      <c r="H99" s="113"/>
    </row>
    <row r="100" spans="7:8" ht="15.75">
      <c r="G100" s="113"/>
      <c r="H100" s="113"/>
    </row>
    <row r="101" spans="1:9" ht="15.75" customHeight="1">
      <c r="A101" s="371" t="s">
        <v>189</v>
      </c>
      <c r="B101" s="371"/>
      <c r="C101" s="371"/>
      <c r="D101" s="371"/>
      <c r="E101" s="371"/>
      <c r="F101" s="371"/>
      <c r="G101" s="371"/>
      <c r="H101" s="371"/>
      <c r="I101" s="371"/>
    </row>
    <row r="102" spans="1:9" ht="15.75">
      <c r="A102" s="371"/>
      <c r="B102" s="371"/>
      <c r="C102" s="371"/>
      <c r="D102" s="371"/>
      <c r="E102" s="371"/>
      <c r="F102" s="371"/>
      <c r="G102" s="371"/>
      <c r="H102" s="371"/>
      <c r="I102" s="371"/>
    </row>
    <row r="103" spans="7:8" ht="15.75">
      <c r="G103" s="113"/>
      <c r="H103" s="113"/>
    </row>
    <row r="104" spans="1:9" ht="15.75">
      <c r="A104" s="370" t="s">
        <v>382</v>
      </c>
      <c r="B104" s="370"/>
      <c r="C104" s="370"/>
      <c r="D104" s="370"/>
      <c r="E104" s="370"/>
      <c r="F104" s="370"/>
      <c r="G104" s="370"/>
      <c r="H104" s="370"/>
      <c r="I104" s="370"/>
    </row>
    <row r="105" spans="1:9" ht="15.75">
      <c r="A105" s="370" t="s">
        <v>383</v>
      </c>
      <c r="B105" s="370"/>
      <c r="C105" s="370"/>
      <c r="D105" s="370"/>
      <c r="E105" s="370"/>
      <c r="F105" s="370"/>
      <c r="G105" s="370"/>
      <c r="H105" s="370"/>
      <c r="I105" s="370"/>
    </row>
    <row r="106" spans="1:9" ht="15.75">
      <c r="A106" s="370" t="s">
        <v>190</v>
      </c>
      <c r="B106" s="370"/>
      <c r="C106" s="370"/>
      <c r="D106" s="370"/>
      <c r="E106" s="370"/>
      <c r="F106" s="370"/>
      <c r="G106" s="370"/>
      <c r="H106" s="370"/>
      <c r="I106" s="370"/>
    </row>
    <row r="107" spans="1:9" s="1" customFormat="1" ht="47.25">
      <c r="A107" s="29" t="s">
        <v>15</v>
      </c>
      <c r="B107" s="29" t="s">
        <v>191</v>
      </c>
      <c r="C107" s="29" t="s">
        <v>192</v>
      </c>
      <c r="D107" s="29" t="s">
        <v>193</v>
      </c>
      <c r="E107" s="29" t="s">
        <v>194</v>
      </c>
      <c r="F107" s="29" t="s">
        <v>195</v>
      </c>
      <c r="G107" s="29" t="s">
        <v>287</v>
      </c>
      <c r="H107" s="29" t="s">
        <v>196</v>
      </c>
      <c r="I107" s="29" t="s">
        <v>197</v>
      </c>
    </row>
    <row r="108" spans="1:9" ht="15.75">
      <c r="A108" s="258" t="s">
        <v>272</v>
      </c>
      <c r="B108" s="165">
        <v>29748.8396</v>
      </c>
      <c r="C108" s="165">
        <v>2796.7544</v>
      </c>
      <c r="D108" s="165">
        <v>2156.639</v>
      </c>
      <c r="E108" s="165">
        <v>34702.233</v>
      </c>
      <c r="F108" s="166">
        <v>0.005769834409671038</v>
      </c>
      <c r="G108" s="165">
        <v>4789.9362</v>
      </c>
      <c r="H108" s="165">
        <v>228584.58690000002</v>
      </c>
      <c r="I108" s="166">
        <v>0.15181352982115698</v>
      </c>
    </row>
    <row r="109" spans="1:9" ht="15.75">
      <c r="A109" s="259" t="s">
        <v>273</v>
      </c>
      <c r="B109" s="167">
        <v>1713.0622</v>
      </c>
      <c r="C109" s="167">
        <v>94.7416</v>
      </c>
      <c r="D109" s="167">
        <v>822.4222</v>
      </c>
      <c r="E109" s="167">
        <v>2630.226</v>
      </c>
      <c r="F109" s="168">
        <v>0.0004373196526002064</v>
      </c>
      <c r="G109" s="167">
        <v>5240.1268</v>
      </c>
      <c r="H109" s="167">
        <v>847688.3523000001</v>
      </c>
      <c r="I109" s="168">
        <v>0.0031028219190030264</v>
      </c>
    </row>
    <row r="110" spans="1:9" ht="15.75">
      <c r="A110" s="259" t="s">
        <v>274</v>
      </c>
      <c r="B110" s="167">
        <v>6365.1452</v>
      </c>
      <c r="C110" s="167">
        <v>285.9923</v>
      </c>
      <c r="D110" s="167">
        <v>726.8613</v>
      </c>
      <c r="E110" s="167">
        <v>7377.998799999999</v>
      </c>
      <c r="F110" s="168">
        <v>0.001226717351322943</v>
      </c>
      <c r="G110" s="167">
        <v>19493.890799999997</v>
      </c>
      <c r="H110" s="167">
        <v>1021251.3948999998</v>
      </c>
      <c r="I110" s="168">
        <v>0.007224468761408593</v>
      </c>
    </row>
    <row r="111" spans="1:9" ht="15.75">
      <c r="A111" s="259" t="s">
        <v>275</v>
      </c>
      <c r="B111" s="167">
        <v>4216.7623</v>
      </c>
      <c r="C111" s="167">
        <v>30935.9631</v>
      </c>
      <c r="D111" s="167">
        <v>1180.0192</v>
      </c>
      <c r="E111" s="167">
        <v>36332.744600000005</v>
      </c>
      <c r="F111" s="168">
        <v>0.006040934598959947</v>
      </c>
      <c r="G111" s="167">
        <v>5184.351500000001</v>
      </c>
      <c r="H111" s="167">
        <v>334856.99239999993</v>
      </c>
      <c r="I111" s="168">
        <v>0.10850227238677192</v>
      </c>
    </row>
    <row r="112" spans="1:9" ht="15.75">
      <c r="A112" s="259" t="s">
        <v>384</v>
      </c>
      <c r="B112" s="167">
        <v>81386.195</v>
      </c>
      <c r="C112" s="167">
        <v>146039.9515</v>
      </c>
      <c r="D112" s="167">
        <v>6452.0419</v>
      </c>
      <c r="E112" s="167">
        <v>233878.1884</v>
      </c>
      <c r="F112" s="168">
        <v>0.03888621285845916</v>
      </c>
      <c r="G112" s="167">
        <v>31688.0236</v>
      </c>
      <c r="H112" s="167">
        <v>1251221.0383000001</v>
      </c>
      <c r="I112" s="168">
        <v>0.1869199615743066</v>
      </c>
    </row>
    <row r="113" spans="1:9" ht="15.75">
      <c r="A113" s="259" t="s">
        <v>277</v>
      </c>
      <c r="B113" s="167">
        <v>94699.216</v>
      </c>
      <c r="C113" s="167">
        <v>187892.8321</v>
      </c>
      <c r="D113" s="167">
        <v>19229.9058</v>
      </c>
      <c r="E113" s="167">
        <v>301821.9539</v>
      </c>
      <c r="F113" s="168">
        <v>0.05018301546204148</v>
      </c>
      <c r="G113" s="167">
        <v>57417.5618</v>
      </c>
      <c r="H113" s="167">
        <v>2919785.8626999995</v>
      </c>
      <c r="I113" s="168">
        <v>0.10337126354221664</v>
      </c>
    </row>
    <row r="114" spans="1:9" ht="15.75">
      <c r="A114" s="259" t="s">
        <v>313</v>
      </c>
      <c r="B114" s="167">
        <v>1490903.6895</v>
      </c>
      <c r="C114" s="167">
        <v>1094925.4204</v>
      </c>
      <c r="D114" s="167">
        <v>260228.4453</v>
      </c>
      <c r="E114" s="167">
        <v>2846057.5552</v>
      </c>
      <c r="F114" s="168">
        <v>0.4732053068140367</v>
      </c>
      <c r="G114" s="167">
        <v>2896294.2172</v>
      </c>
      <c r="H114" s="167">
        <v>83495216.114</v>
      </c>
      <c r="I114" s="168">
        <v>0.034086474503091796</v>
      </c>
    </row>
    <row r="115" spans="1:9" ht="15.75">
      <c r="A115" s="259" t="s">
        <v>385</v>
      </c>
      <c r="B115" s="167">
        <v>181256.5046</v>
      </c>
      <c r="C115" s="167">
        <v>367404.7471</v>
      </c>
      <c r="D115" s="167">
        <v>20823.1439</v>
      </c>
      <c r="E115" s="167">
        <v>569484.3955999999</v>
      </c>
      <c r="F115" s="168">
        <v>0.09468643304606922</v>
      </c>
      <c r="G115" s="167">
        <v>48830.0147</v>
      </c>
      <c r="H115" s="167">
        <v>1538135.5526000003</v>
      </c>
      <c r="I115" s="168">
        <v>0.3702433082944915</v>
      </c>
    </row>
    <row r="116" spans="1:9" ht="15.75">
      <c r="A116" s="259" t="s">
        <v>315</v>
      </c>
      <c r="B116" s="167">
        <v>272698.258</v>
      </c>
      <c r="C116" s="167">
        <v>318599.955</v>
      </c>
      <c r="D116" s="167">
        <v>38113.4874</v>
      </c>
      <c r="E116" s="167">
        <v>629411.7004</v>
      </c>
      <c r="F116" s="168">
        <v>0.10465036318606581</v>
      </c>
      <c r="G116" s="167">
        <v>172385.5954</v>
      </c>
      <c r="H116" s="167">
        <v>2256819.7010999997</v>
      </c>
      <c r="I116" s="168">
        <v>0.2788932142400288</v>
      </c>
    </row>
    <row r="117" spans="1:9" ht="15.75">
      <c r="A117" s="259" t="s">
        <v>279</v>
      </c>
      <c r="B117" s="167">
        <v>117733.2674</v>
      </c>
      <c r="C117" s="167">
        <v>42684.1245</v>
      </c>
      <c r="D117" s="167">
        <v>24125.0767</v>
      </c>
      <c r="E117" s="167">
        <v>184542.4686</v>
      </c>
      <c r="F117" s="168">
        <v>0.030683313243096404</v>
      </c>
      <c r="G117" s="167">
        <v>34295.3755</v>
      </c>
      <c r="H117" s="167">
        <v>584094.1043999998</v>
      </c>
      <c r="I117" s="168">
        <v>0.31594646686182176</v>
      </c>
    </row>
    <row r="118" spans="1:9" ht="15.75">
      <c r="A118" s="259" t="s">
        <v>316</v>
      </c>
      <c r="B118" s="167">
        <v>149141.6014</v>
      </c>
      <c r="C118" s="167">
        <v>43838.4986</v>
      </c>
      <c r="D118" s="167">
        <v>88715.5576</v>
      </c>
      <c r="E118" s="167">
        <v>281695.65760000004</v>
      </c>
      <c r="F118" s="168">
        <v>0.046836677578511766</v>
      </c>
      <c r="G118" s="167">
        <v>172562.725</v>
      </c>
      <c r="H118" s="167">
        <v>2668247.6699</v>
      </c>
      <c r="I118" s="168">
        <v>0.1055732797137821</v>
      </c>
    </row>
    <row r="119" spans="1:9" ht="15.75">
      <c r="A119" s="259" t="s">
        <v>280</v>
      </c>
      <c r="B119" s="167">
        <v>238968.6141</v>
      </c>
      <c r="C119" s="167">
        <v>23277.1022</v>
      </c>
      <c r="D119" s="167">
        <v>38723.0044</v>
      </c>
      <c r="E119" s="167">
        <v>300968.7207</v>
      </c>
      <c r="F119" s="168">
        <v>0.0500411509809623</v>
      </c>
      <c r="G119" s="167">
        <v>128568.9207</v>
      </c>
      <c r="H119" s="167">
        <v>1761797.8468999998</v>
      </c>
      <c r="I119" s="168">
        <v>0.17083045096778524</v>
      </c>
    </row>
    <row r="120" spans="1:9" s="1" customFormat="1" ht="15.75">
      <c r="A120" s="260" t="s">
        <v>170</v>
      </c>
      <c r="B120" s="169">
        <v>118848.3895</v>
      </c>
      <c r="C120" s="169">
        <v>14442.9408</v>
      </c>
      <c r="D120" s="169">
        <v>25438.4958</v>
      </c>
      <c r="E120" s="169">
        <v>158729.8261</v>
      </c>
      <c r="F120" s="170">
        <v>0.02639152392507076</v>
      </c>
      <c r="G120" s="169">
        <v>17162.0952</v>
      </c>
      <c r="H120" s="169">
        <v>569463.3119999999</v>
      </c>
      <c r="I120" s="170">
        <v>0.2787358250394189</v>
      </c>
    </row>
    <row r="121" spans="1:9" ht="15.75">
      <c r="A121" s="259" t="s">
        <v>152</v>
      </c>
      <c r="B121" s="167">
        <v>297245.3678</v>
      </c>
      <c r="C121" s="167">
        <v>23478.208</v>
      </c>
      <c r="D121" s="167">
        <v>14272.322</v>
      </c>
      <c r="E121" s="167">
        <v>334995.8978</v>
      </c>
      <c r="F121" s="168">
        <v>0.055698745905633285</v>
      </c>
      <c r="G121" s="167">
        <v>206449.44489999997</v>
      </c>
      <c r="H121" s="167">
        <v>2054385.0968</v>
      </c>
      <c r="I121" s="168">
        <v>0.16306382786839926</v>
      </c>
    </row>
    <row r="122" spans="1:9" ht="15.75">
      <c r="A122" s="259" t="s">
        <v>281</v>
      </c>
      <c r="B122" s="167">
        <v>12045.2722</v>
      </c>
      <c r="C122" s="167">
        <v>1800.9811</v>
      </c>
      <c r="D122" s="167">
        <v>1149.9235</v>
      </c>
      <c r="E122" s="167">
        <v>14996.176800000001</v>
      </c>
      <c r="F122" s="168">
        <v>0.0024933685654796485</v>
      </c>
      <c r="G122" s="167">
        <v>7613.2995</v>
      </c>
      <c r="H122" s="167">
        <v>181254.91870000004</v>
      </c>
      <c r="I122" s="168">
        <v>0.08273528193086215</v>
      </c>
    </row>
    <row r="123" spans="1:9" ht="15.75">
      <c r="A123" s="261" t="s">
        <v>282</v>
      </c>
      <c r="B123" s="167">
        <v>73402.4489</v>
      </c>
      <c r="C123" s="167">
        <v>908.4359</v>
      </c>
      <c r="D123" s="167">
        <v>2487.7964</v>
      </c>
      <c r="E123" s="167">
        <v>76798.6812</v>
      </c>
      <c r="F123" s="168">
        <v>0.012769082422019249</v>
      </c>
      <c r="G123" s="167">
        <v>28084.435599999997</v>
      </c>
      <c r="H123" s="171">
        <v>570743.1876000002</v>
      </c>
      <c r="I123" s="172">
        <v>0.13455908518670506</v>
      </c>
    </row>
    <row r="124" spans="1:9" ht="15.75">
      <c r="A124" s="262" t="s">
        <v>386</v>
      </c>
      <c r="B124" s="256">
        <v>3170372.6337</v>
      </c>
      <c r="C124" s="256">
        <v>2299406.6486</v>
      </c>
      <c r="D124" s="256">
        <v>544645.1424</v>
      </c>
      <c r="E124" s="256">
        <v>6014424.4247</v>
      </c>
      <c r="F124" s="257">
        <v>1</v>
      </c>
      <c r="G124" s="256">
        <v>3836060.0144</v>
      </c>
      <c r="H124" s="256">
        <v>102283545.73149998</v>
      </c>
      <c r="I124" s="257">
        <v>0.058801485436261666</v>
      </c>
    </row>
    <row r="125" ht="15.75">
      <c r="A125" s="1" t="s">
        <v>198</v>
      </c>
    </row>
    <row r="126" ht="15.75">
      <c r="A126" s="266" t="s">
        <v>288</v>
      </c>
    </row>
  </sheetData>
  <sheetProtection/>
  <mergeCells count="15">
    <mergeCell ref="A5:A6"/>
    <mergeCell ref="B5:E5"/>
    <mergeCell ref="F5:F6"/>
    <mergeCell ref="A75:J75"/>
    <mergeCell ref="A76:A77"/>
    <mergeCell ref="B76:F76"/>
    <mergeCell ref="G76:J76"/>
    <mergeCell ref="A106:I106"/>
    <mergeCell ref="A101:I102"/>
    <mergeCell ref="A104:I104"/>
    <mergeCell ref="A105:I105"/>
    <mergeCell ref="A54:A55"/>
    <mergeCell ref="B54:E54"/>
    <mergeCell ref="F54:H54"/>
    <mergeCell ref="I54:I55"/>
  </mergeCells>
  <printOptions horizontalCentered="1"/>
  <pageMargins left="0.5905511811023623" right="0.5905511811023623" top="0.5905511811023623" bottom="0.35433070866141736" header="0.31496062992125984" footer="0.31496062992125984"/>
  <pageSetup horizontalDpi="600" verticalDpi="600" orientation="landscape" scale="58" r:id="rId1"/>
  <headerFooter>
    <oddHeader>&amp;R&amp;12Región de Los Ríos</oddHeader>
  </headerFooter>
  <rowBreaks count="2" manualBreakCount="2">
    <brk id="49" max="9" man="1"/>
    <brk id="96" max="9" man="1"/>
  </rowBreaks>
</worksheet>
</file>

<file path=xl/worksheets/sheet3.xml><?xml version="1.0" encoding="utf-8"?>
<worksheet xmlns="http://schemas.openxmlformats.org/spreadsheetml/2006/main" xmlns:r="http://schemas.openxmlformats.org/officeDocument/2006/relationships">
  <dimension ref="A1:K28"/>
  <sheetViews>
    <sheetView view="pageBreakPreview" zoomScale="106" zoomScaleSheetLayoutView="106" zoomScalePageLayoutView="0" workbookViewId="0" topLeftCell="A1">
      <selection activeCell="G20" sqref="G20:K20"/>
    </sheetView>
  </sheetViews>
  <sheetFormatPr defaultColWidth="11.421875" defaultRowHeight="15"/>
  <cols>
    <col min="1" max="1" width="16.00390625" style="0" customWidth="1"/>
    <col min="7" max="7" width="16.57421875" style="0" customWidth="1"/>
  </cols>
  <sheetData>
    <row r="1" spans="1:11" s="57" customFormat="1" ht="37.5" customHeight="1">
      <c r="A1" s="385" t="s">
        <v>271</v>
      </c>
      <c r="B1" s="385"/>
      <c r="C1" s="385"/>
      <c r="D1" s="385"/>
      <c r="E1" s="385"/>
      <c r="F1" s="385"/>
      <c r="G1" s="385"/>
      <c r="H1" s="385"/>
      <c r="I1" s="385"/>
      <c r="J1" s="385"/>
      <c r="K1" s="385"/>
    </row>
    <row r="2" spans="1:7" s="57" customFormat="1" ht="21">
      <c r="A2" s="58"/>
      <c r="B2" s="249"/>
      <c r="C2" s="249"/>
      <c r="D2" s="249"/>
      <c r="E2" s="249"/>
      <c r="F2" s="249"/>
      <c r="G2" s="249"/>
    </row>
    <row r="3" spans="1:7" s="56" customFormat="1" ht="21">
      <c r="A3" s="59" t="s">
        <v>86</v>
      </c>
      <c r="B3" s="250"/>
      <c r="C3" s="250"/>
      <c r="D3" s="250"/>
      <c r="E3" s="250"/>
      <c r="F3" s="250"/>
      <c r="G3" s="250"/>
    </row>
    <row r="4" spans="2:7" s="57" customFormat="1" ht="21">
      <c r="B4" s="249"/>
      <c r="C4" s="249"/>
      <c r="D4" s="249"/>
      <c r="E4" s="249"/>
      <c r="F4" s="249"/>
      <c r="G4" s="249"/>
    </row>
    <row r="5" spans="1:11" ht="15">
      <c r="A5" s="384" t="s">
        <v>361</v>
      </c>
      <c r="B5" s="384"/>
      <c r="C5" s="384"/>
      <c r="D5" s="384"/>
      <c r="E5" s="384"/>
      <c r="G5" s="384" t="s">
        <v>362</v>
      </c>
      <c r="H5" s="384"/>
      <c r="I5" s="384"/>
      <c r="J5" s="384"/>
      <c r="K5" s="384"/>
    </row>
    <row r="6" spans="1:11" ht="15">
      <c r="A6" s="383" t="s">
        <v>15</v>
      </c>
      <c r="B6" s="384" t="s">
        <v>363</v>
      </c>
      <c r="C6" s="384"/>
      <c r="D6" s="384" t="s">
        <v>364</v>
      </c>
      <c r="E6" s="384"/>
      <c r="G6" s="383" t="s">
        <v>15</v>
      </c>
      <c r="H6" s="384" t="s">
        <v>363</v>
      </c>
      <c r="I6" s="384"/>
      <c r="J6" s="384" t="s">
        <v>364</v>
      </c>
      <c r="K6" s="384"/>
    </row>
    <row r="7" spans="1:11" ht="15">
      <c r="A7" s="383"/>
      <c r="B7" s="320" t="s">
        <v>249</v>
      </c>
      <c r="C7" s="320" t="s">
        <v>16</v>
      </c>
      <c r="D7" s="320" t="s">
        <v>249</v>
      </c>
      <c r="E7" s="320" t="s">
        <v>16</v>
      </c>
      <c r="G7" s="383"/>
      <c r="H7" s="320" t="s">
        <v>249</v>
      </c>
      <c r="I7" s="320" t="s">
        <v>16</v>
      </c>
      <c r="J7" s="320" t="s">
        <v>249</v>
      </c>
      <c r="K7" s="320" t="s">
        <v>16</v>
      </c>
    </row>
    <row r="8" spans="1:11" ht="15">
      <c r="A8" s="321" t="s">
        <v>272</v>
      </c>
      <c r="B8" s="322">
        <v>7.32</v>
      </c>
      <c r="C8" s="322">
        <v>18.7</v>
      </c>
      <c r="D8" s="322">
        <v>17.94</v>
      </c>
      <c r="E8" s="322">
        <v>59.25</v>
      </c>
      <c r="G8" s="321" t="s">
        <v>272</v>
      </c>
      <c r="H8" s="322">
        <v>8.4</v>
      </c>
      <c r="I8" s="322">
        <v>16.4</v>
      </c>
      <c r="J8" s="322">
        <v>21.59</v>
      </c>
      <c r="K8" s="322">
        <v>55.56</v>
      </c>
    </row>
    <row r="9" spans="1:11" ht="15">
      <c r="A9" s="321" t="s">
        <v>273</v>
      </c>
      <c r="B9" s="322">
        <v>5.76</v>
      </c>
      <c r="C9" s="322">
        <v>16.6</v>
      </c>
      <c r="D9" s="322">
        <v>22.72</v>
      </c>
      <c r="E9" s="322">
        <v>59.52</v>
      </c>
      <c r="G9" s="321" t="s">
        <v>273</v>
      </c>
      <c r="H9" s="322">
        <v>6.04</v>
      </c>
      <c r="I9" s="322">
        <v>11.04</v>
      </c>
      <c r="J9" s="322">
        <v>23.04</v>
      </c>
      <c r="K9" s="322">
        <v>47.66</v>
      </c>
    </row>
    <row r="10" spans="1:11" ht="15">
      <c r="A10" s="323" t="s">
        <v>274</v>
      </c>
      <c r="B10" s="322">
        <v>5.09</v>
      </c>
      <c r="C10" s="322">
        <v>7.6</v>
      </c>
      <c r="D10" s="322">
        <v>16.17</v>
      </c>
      <c r="E10" s="322">
        <v>33.71</v>
      </c>
      <c r="G10" s="323" t="s">
        <v>274</v>
      </c>
      <c r="H10" s="322">
        <v>4.9</v>
      </c>
      <c r="I10" s="322">
        <v>7.06</v>
      </c>
      <c r="J10" s="322">
        <v>15.86</v>
      </c>
      <c r="K10" s="322">
        <v>21.73</v>
      </c>
    </row>
    <row r="11" spans="1:11" ht="15">
      <c r="A11" s="323" t="s">
        <v>275</v>
      </c>
      <c r="B11" s="322">
        <v>7.68</v>
      </c>
      <c r="C11" s="322">
        <v>10.49</v>
      </c>
      <c r="D11" s="322">
        <v>22.29</v>
      </c>
      <c r="E11" s="322">
        <v>32.74</v>
      </c>
      <c r="G11" s="323" t="s">
        <v>275</v>
      </c>
      <c r="H11" s="322">
        <v>5.9</v>
      </c>
      <c r="I11" s="322">
        <v>10.01</v>
      </c>
      <c r="J11" s="322">
        <v>23.4</v>
      </c>
      <c r="K11" s="322">
        <v>22.97</v>
      </c>
    </row>
    <row r="12" spans="1:11" ht="15">
      <c r="A12" s="321" t="s">
        <v>276</v>
      </c>
      <c r="B12" s="322">
        <v>10.55</v>
      </c>
      <c r="C12" s="322">
        <v>17.97</v>
      </c>
      <c r="D12" s="322">
        <v>18.94</v>
      </c>
      <c r="E12" s="322">
        <v>39.04</v>
      </c>
      <c r="G12" s="321" t="s">
        <v>276</v>
      </c>
      <c r="H12" s="322">
        <v>10.5</v>
      </c>
      <c r="I12" s="322">
        <v>15.6</v>
      </c>
      <c r="J12" s="322">
        <v>20.3</v>
      </c>
      <c r="K12" s="322">
        <v>28.68</v>
      </c>
    </row>
    <row r="13" spans="1:11" ht="15">
      <c r="A13" s="321" t="s">
        <v>277</v>
      </c>
      <c r="B13" s="322">
        <v>6.73</v>
      </c>
      <c r="C13" s="322">
        <v>11.1</v>
      </c>
      <c r="D13" s="322">
        <v>17.94</v>
      </c>
      <c r="E13" s="322">
        <v>30.41</v>
      </c>
      <c r="G13" s="321" t="s">
        <v>277</v>
      </c>
      <c r="H13" s="322">
        <v>6.65</v>
      </c>
      <c r="I13" s="322">
        <v>8.17</v>
      </c>
      <c r="J13" s="322">
        <v>16.85</v>
      </c>
      <c r="K13" s="322">
        <v>24</v>
      </c>
    </row>
    <row r="14" spans="1:11" ht="15">
      <c r="A14" s="321" t="s">
        <v>313</v>
      </c>
      <c r="B14" s="322">
        <v>5.4</v>
      </c>
      <c r="C14" s="322">
        <v>4.64</v>
      </c>
      <c r="D14" s="322">
        <v>19.61</v>
      </c>
      <c r="E14" s="322">
        <v>30.08</v>
      </c>
      <c r="G14" s="321" t="s">
        <v>313</v>
      </c>
      <c r="H14" s="322">
        <v>5.3</v>
      </c>
      <c r="I14" s="322">
        <v>6.59</v>
      </c>
      <c r="J14" s="322">
        <v>19.77</v>
      </c>
      <c r="K14" s="322">
        <v>25.67</v>
      </c>
    </row>
    <row r="15" spans="1:11" ht="15">
      <c r="A15" s="321" t="s">
        <v>278</v>
      </c>
      <c r="B15" s="322">
        <v>9.55</v>
      </c>
      <c r="C15" s="322">
        <v>11.4</v>
      </c>
      <c r="D15" s="322">
        <v>15.47</v>
      </c>
      <c r="E15" s="322">
        <v>26.14</v>
      </c>
      <c r="G15" s="321" t="s">
        <v>278</v>
      </c>
      <c r="H15" s="322">
        <v>10.1</v>
      </c>
      <c r="I15" s="322">
        <v>10.06</v>
      </c>
      <c r="J15" s="322">
        <v>15.1</v>
      </c>
      <c r="K15" s="322">
        <v>21.35</v>
      </c>
    </row>
    <row r="16" spans="1:11" ht="15">
      <c r="A16" s="323" t="s">
        <v>315</v>
      </c>
      <c r="B16" s="322">
        <v>10.76</v>
      </c>
      <c r="C16" s="322">
        <v>16.8</v>
      </c>
      <c r="D16" s="322">
        <v>17.78</v>
      </c>
      <c r="E16" s="322">
        <v>32.43</v>
      </c>
      <c r="G16" s="323" t="s">
        <v>315</v>
      </c>
      <c r="H16" s="322">
        <v>8.8</v>
      </c>
      <c r="I16" s="322">
        <v>16.1</v>
      </c>
      <c r="J16" s="322">
        <v>17.6</v>
      </c>
      <c r="K16" s="322">
        <v>26.78</v>
      </c>
    </row>
    <row r="17" spans="1:11" ht="15">
      <c r="A17" s="321" t="s">
        <v>279</v>
      </c>
      <c r="B17" s="322">
        <v>13.02</v>
      </c>
      <c r="C17" s="322">
        <v>23.6</v>
      </c>
      <c r="D17" s="322">
        <v>18.97</v>
      </c>
      <c r="E17" s="322">
        <v>38.05</v>
      </c>
      <c r="G17" s="321" t="s">
        <v>279</v>
      </c>
      <c r="H17" s="322">
        <v>11.56</v>
      </c>
      <c r="I17" s="322">
        <v>18.75</v>
      </c>
      <c r="J17" s="322">
        <v>17.1</v>
      </c>
      <c r="K17" s="322">
        <v>28.88</v>
      </c>
    </row>
    <row r="18" spans="1:11" ht="15">
      <c r="A18" s="323" t="s">
        <v>316</v>
      </c>
      <c r="B18" s="322">
        <v>11.33</v>
      </c>
      <c r="C18" s="322">
        <v>19.8</v>
      </c>
      <c r="D18" s="322">
        <v>15.17</v>
      </c>
      <c r="E18" s="322">
        <v>34.15</v>
      </c>
      <c r="G18" s="323" t="s">
        <v>316</v>
      </c>
      <c r="H18" s="322">
        <v>10.97</v>
      </c>
      <c r="I18" s="322">
        <v>15.1</v>
      </c>
      <c r="J18" s="322">
        <v>15.02</v>
      </c>
      <c r="K18" s="322">
        <v>22.24</v>
      </c>
    </row>
    <row r="19" spans="1:11" ht="15">
      <c r="A19" s="323" t="s">
        <v>280</v>
      </c>
      <c r="B19" s="322">
        <v>12.01</v>
      </c>
      <c r="C19" s="322">
        <v>28.01</v>
      </c>
      <c r="D19" s="322">
        <v>16.44</v>
      </c>
      <c r="E19" s="322">
        <v>54.17</v>
      </c>
      <c r="G19" s="323" t="s">
        <v>280</v>
      </c>
      <c r="H19" s="322">
        <v>10.4</v>
      </c>
      <c r="I19" s="322">
        <v>20.6</v>
      </c>
      <c r="J19" s="322">
        <v>16.1</v>
      </c>
      <c r="K19" s="322">
        <v>34.91</v>
      </c>
    </row>
    <row r="20" spans="1:11" ht="15">
      <c r="A20" s="326" t="s">
        <v>170</v>
      </c>
      <c r="B20" s="327">
        <v>10.62</v>
      </c>
      <c r="C20" s="327">
        <v>15.4</v>
      </c>
      <c r="D20" s="327">
        <v>14.69</v>
      </c>
      <c r="E20" s="327">
        <v>39.22</v>
      </c>
      <c r="G20" s="326" t="s">
        <v>170</v>
      </c>
      <c r="H20" s="327">
        <v>7.5</v>
      </c>
      <c r="I20" s="327">
        <v>15.4</v>
      </c>
      <c r="J20" s="327">
        <v>13.7</v>
      </c>
      <c r="K20" s="327">
        <v>28.3</v>
      </c>
    </row>
    <row r="21" spans="1:11" ht="15">
      <c r="A21" s="323" t="s">
        <v>152</v>
      </c>
      <c r="B21" s="322">
        <v>9.58</v>
      </c>
      <c r="C21" s="322">
        <v>16.95</v>
      </c>
      <c r="D21" s="322">
        <v>17.8</v>
      </c>
      <c r="E21" s="322">
        <v>44.7</v>
      </c>
      <c r="G21" s="323" t="s">
        <v>152</v>
      </c>
      <c r="H21" s="322">
        <v>10.2</v>
      </c>
      <c r="I21" s="322">
        <v>13.15</v>
      </c>
      <c r="J21" s="322">
        <v>21.45</v>
      </c>
      <c r="K21" s="322">
        <v>29.55</v>
      </c>
    </row>
    <row r="22" spans="1:11" ht="15">
      <c r="A22" s="323" t="s">
        <v>281</v>
      </c>
      <c r="B22" s="322">
        <v>4.42</v>
      </c>
      <c r="C22" s="322">
        <v>5.88</v>
      </c>
      <c r="D22" s="322">
        <v>16.85</v>
      </c>
      <c r="E22" s="322">
        <v>34.42</v>
      </c>
      <c r="G22" s="323" t="s">
        <v>281</v>
      </c>
      <c r="H22" s="322">
        <v>2.97</v>
      </c>
      <c r="I22" s="322">
        <v>7.8</v>
      </c>
      <c r="J22" s="322">
        <v>18.8</v>
      </c>
      <c r="K22" s="322">
        <v>19.31</v>
      </c>
    </row>
    <row r="23" spans="1:11" ht="15">
      <c r="A23" s="323" t="s">
        <v>282</v>
      </c>
      <c r="B23" s="322">
        <v>2.11</v>
      </c>
      <c r="C23" s="322">
        <v>2.5</v>
      </c>
      <c r="D23" s="322">
        <v>10.24</v>
      </c>
      <c r="E23" s="322">
        <v>23.05</v>
      </c>
      <c r="G23" s="323" t="s">
        <v>282</v>
      </c>
      <c r="H23" s="322">
        <v>2.2</v>
      </c>
      <c r="I23" s="322">
        <v>1.8</v>
      </c>
      <c r="J23" s="322">
        <v>10.5</v>
      </c>
      <c r="K23" s="322">
        <v>12.08</v>
      </c>
    </row>
    <row r="24" spans="1:11" ht="15">
      <c r="A24" s="324" t="s">
        <v>365</v>
      </c>
      <c r="B24" s="320">
        <v>7.4</v>
      </c>
      <c r="C24" s="325">
        <v>16.5</v>
      </c>
      <c r="D24" s="325">
        <v>18.28</v>
      </c>
      <c r="E24" s="325">
        <v>37.42</v>
      </c>
      <c r="G24" s="324" t="s">
        <v>365</v>
      </c>
      <c r="H24" s="320">
        <v>6.8</v>
      </c>
      <c r="I24" s="325">
        <v>13.8</v>
      </c>
      <c r="J24" s="325">
        <v>18.6</v>
      </c>
      <c r="K24" s="325">
        <v>26.8</v>
      </c>
    </row>
    <row r="25" spans="1:7" ht="15">
      <c r="A25" t="s">
        <v>366</v>
      </c>
      <c r="G25" t="s">
        <v>366</v>
      </c>
    </row>
    <row r="27" spans="1:11" ht="33" customHeight="1">
      <c r="A27" s="382" t="s">
        <v>367</v>
      </c>
      <c r="B27" s="382"/>
      <c r="C27" s="382"/>
      <c r="D27" s="382"/>
      <c r="E27" s="382"/>
      <c r="F27" s="382"/>
      <c r="G27" s="382"/>
      <c r="H27" s="382"/>
      <c r="I27" s="382"/>
      <c r="J27" s="382"/>
      <c r="K27" s="382"/>
    </row>
    <row r="28" spans="1:11" ht="35.25" customHeight="1">
      <c r="A28" s="382" t="s">
        <v>368</v>
      </c>
      <c r="B28" s="382"/>
      <c r="C28" s="382"/>
      <c r="D28" s="382"/>
      <c r="E28" s="382"/>
      <c r="F28" s="382"/>
      <c r="G28" s="382"/>
      <c r="H28" s="382"/>
      <c r="I28" s="382"/>
      <c r="J28" s="382"/>
      <c r="K28" s="382"/>
    </row>
  </sheetData>
  <sheetProtection/>
  <mergeCells count="11">
    <mergeCell ref="A1:K1"/>
    <mergeCell ref="A5:E5"/>
    <mergeCell ref="G5:K5"/>
    <mergeCell ref="A27:K27"/>
    <mergeCell ref="A28:K28"/>
    <mergeCell ref="A6:A7"/>
    <mergeCell ref="B6:C6"/>
    <mergeCell ref="D6:E6"/>
    <mergeCell ref="G6:G7"/>
    <mergeCell ref="H6:I6"/>
    <mergeCell ref="J6:K6"/>
  </mergeCells>
  <printOptions horizontalCentered="1"/>
  <pageMargins left="0.5905511811023623" right="0.5905511811023623" top="0.5905511811023623" bottom="0.5905511811023623" header="0.31496062992125984" footer="0.31496062992125984"/>
  <pageSetup horizontalDpi="600" verticalDpi="600" orientation="landscape" scale="54" r:id="rId1"/>
  <headerFooter>
    <oddHeader>&amp;R&amp;12Región de Los Ríos</oddHeader>
  </headerFooter>
</worksheet>
</file>

<file path=xl/worksheets/sheet4.xml><?xml version="1.0" encoding="utf-8"?>
<worksheet xmlns="http://schemas.openxmlformats.org/spreadsheetml/2006/main" xmlns:r="http://schemas.openxmlformats.org/officeDocument/2006/relationships">
  <dimension ref="A1:G16"/>
  <sheetViews>
    <sheetView zoomScalePageLayoutView="0" workbookViewId="0" topLeftCell="A1">
      <selection activeCell="A1" sqref="A1:F1"/>
    </sheetView>
  </sheetViews>
  <sheetFormatPr defaultColWidth="11.421875" defaultRowHeight="15"/>
  <sheetData>
    <row r="1" spans="1:6" ht="15" customHeight="1">
      <c r="A1" s="386" t="s">
        <v>339</v>
      </c>
      <c r="B1" s="386"/>
      <c r="C1" s="386"/>
      <c r="D1" s="386"/>
      <c r="E1" s="386"/>
      <c r="F1" s="386"/>
    </row>
    <row r="3" ht="15">
      <c r="A3" s="316" t="s">
        <v>340</v>
      </c>
    </row>
    <row r="5" ht="15">
      <c r="A5" s="317" t="s">
        <v>342</v>
      </c>
    </row>
    <row r="6" ht="15">
      <c r="A6" s="318" t="s">
        <v>343</v>
      </c>
    </row>
    <row r="7" ht="18">
      <c r="A7" s="319" t="s">
        <v>344</v>
      </c>
    </row>
    <row r="8" ht="18">
      <c r="A8" s="319" t="s">
        <v>345</v>
      </c>
    </row>
    <row r="9" ht="18">
      <c r="A9" s="319" t="s">
        <v>346</v>
      </c>
    </row>
    <row r="10" ht="15">
      <c r="A10" s="319" t="s">
        <v>347</v>
      </c>
    </row>
    <row r="11" ht="15">
      <c r="A11" s="318" t="s">
        <v>348</v>
      </c>
    </row>
    <row r="12" spans="1:7" ht="45" customHeight="1">
      <c r="A12" s="387" t="s">
        <v>349</v>
      </c>
      <c r="B12" s="387"/>
      <c r="C12" s="387"/>
      <c r="D12" s="387"/>
      <c r="E12" s="387"/>
      <c r="F12" s="387"/>
      <c r="G12" s="387"/>
    </row>
    <row r="13" s="316" customFormat="1" ht="18">
      <c r="A13" s="318" t="s">
        <v>351</v>
      </c>
    </row>
    <row r="14" spans="1:7" ht="45" customHeight="1">
      <c r="A14" s="387" t="s">
        <v>350</v>
      </c>
      <c r="B14" s="387"/>
      <c r="C14" s="387"/>
      <c r="D14" s="387"/>
      <c r="E14" s="387"/>
      <c r="F14" s="387"/>
      <c r="G14" s="387"/>
    </row>
    <row r="16" ht="15">
      <c r="A16" t="s">
        <v>341</v>
      </c>
    </row>
  </sheetData>
  <sheetProtection/>
  <mergeCells count="3">
    <mergeCell ref="A1:F1"/>
    <mergeCell ref="A12:G12"/>
    <mergeCell ref="A14:G14"/>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Y61"/>
  <sheetViews>
    <sheetView showGridLines="0" view="pageBreakPreview" zoomScaleSheetLayoutView="100" zoomScalePageLayoutView="0" workbookViewId="0" topLeftCell="B1">
      <selection activeCell="I13" sqref="I13"/>
    </sheetView>
  </sheetViews>
  <sheetFormatPr defaultColWidth="11.421875" defaultRowHeight="15"/>
  <cols>
    <col min="1" max="1" width="15.421875" style="10" customWidth="1"/>
    <col min="2" max="2" width="11.421875" style="10" customWidth="1"/>
    <col min="3" max="3" width="12.7109375" style="10" customWidth="1"/>
    <col min="4" max="4" width="12.57421875" style="10" customWidth="1"/>
    <col min="5" max="5" width="11.140625" style="10" customWidth="1"/>
    <col min="6" max="7" width="7.7109375" style="10" customWidth="1"/>
    <col min="8" max="8" width="10.7109375" style="10" customWidth="1"/>
    <col min="9" max="9" width="10.8515625" style="10" customWidth="1"/>
    <col min="10" max="14" width="11.421875" style="10" customWidth="1"/>
    <col min="15" max="15" width="12.8515625" style="10" bestFit="1" customWidth="1"/>
    <col min="16" max="16384" width="11.421875" style="10" customWidth="1"/>
  </cols>
  <sheetData>
    <row r="1" ht="12.75">
      <c r="A1" s="9" t="s">
        <v>56</v>
      </c>
    </row>
    <row r="2" ht="12.75">
      <c r="A2" s="9"/>
    </row>
    <row r="3" spans="1:8" s="119" customFormat="1" ht="12.75" customHeight="1">
      <c r="A3" s="405" t="s">
        <v>252</v>
      </c>
      <c r="B3" s="405"/>
      <c r="C3" s="405"/>
      <c r="D3" s="405"/>
      <c r="E3" s="405"/>
      <c r="F3" s="405"/>
      <c r="G3" s="405"/>
      <c r="H3" s="405"/>
    </row>
    <row r="4" spans="1:8" s="119" customFormat="1" ht="12.75" customHeight="1">
      <c r="A4" s="405"/>
      <c r="B4" s="405"/>
      <c r="C4" s="405"/>
      <c r="D4" s="405"/>
      <c r="E4" s="405"/>
      <c r="F4" s="405"/>
      <c r="G4" s="405"/>
      <c r="H4" s="405"/>
    </row>
    <row r="5" spans="1:8" s="119" customFormat="1" ht="12.75" customHeight="1">
      <c r="A5" s="405"/>
      <c r="B5" s="405"/>
      <c r="C5" s="405"/>
      <c r="D5" s="405"/>
      <c r="E5" s="405"/>
      <c r="F5" s="405"/>
      <c r="G5" s="405"/>
      <c r="H5" s="405"/>
    </row>
    <row r="6" spans="1:8" s="119" customFormat="1" ht="12.75" customHeight="1">
      <c r="A6" s="405"/>
      <c r="B6" s="405"/>
      <c r="C6" s="405"/>
      <c r="D6" s="405"/>
      <c r="E6" s="405"/>
      <c r="F6" s="405"/>
      <c r="G6" s="405"/>
      <c r="H6" s="405"/>
    </row>
    <row r="7" spans="1:8" s="119" customFormat="1" ht="12.75" customHeight="1">
      <c r="A7" s="405"/>
      <c r="B7" s="405"/>
      <c r="C7" s="405"/>
      <c r="D7" s="405"/>
      <c r="E7" s="405"/>
      <c r="F7" s="405"/>
      <c r="G7" s="405"/>
      <c r="H7" s="405"/>
    </row>
    <row r="8" spans="1:8" s="119" customFormat="1" ht="12.75" customHeight="1">
      <c r="A8" s="405"/>
      <c r="B8" s="405"/>
      <c r="C8" s="405"/>
      <c r="D8" s="405"/>
      <c r="E8" s="405"/>
      <c r="F8" s="405"/>
      <c r="G8" s="405"/>
      <c r="H8" s="405"/>
    </row>
    <row r="9" spans="6:7" ht="12.75">
      <c r="F9" s="11"/>
      <c r="G9" s="11"/>
    </row>
    <row r="10" spans="1:13" ht="38.25">
      <c r="A10" s="12" t="s">
        <v>0</v>
      </c>
      <c r="B10" s="12" t="s">
        <v>1</v>
      </c>
      <c r="C10" s="13" t="s">
        <v>4</v>
      </c>
      <c r="D10" s="13" t="s">
        <v>3</v>
      </c>
      <c r="E10" s="13" t="s">
        <v>5</v>
      </c>
      <c r="F10" s="389" t="s">
        <v>253</v>
      </c>
      <c r="G10" s="389"/>
      <c r="H10" s="236" t="s">
        <v>285</v>
      </c>
      <c r="I10" s="251" t="s">
        <v>286</v>
      </c>
      <c r="K10" s="217"/>
      <c r="M10" s="218"/>
    </row>
    <row r="11" spans="1:13" ht="12.75">
      <c r="A11" s="390">
        <v>18429.5</v>
      </c>
      <c r="B11" s="390">
        <v>2.4</v>
      </c>
      <c r="C11" s="392">
        <v>384837</v>
      </c>
      <c r="D11" s="394">
        <v>2.2</v>
      </c>
      <c r="E11" s="394">
        <f>+C11/A11</f>
        <v>20.881575734556012</v>
      </c>
      <c r="F11" s="14">
        <v>50.9</v>
      </c>
      <c r="G11" s="15" t="s">
        <v>58</v>
      </c>
      <c r="H11" s="404">
        <v>28.3</v>
      </c>
      <c r="I11" s="404">
        <v>57</v>
      </c>
      <c r="K11" s="217"/>
      <c r="M11" s="218"/>
    </row>
    <row r="12" spans="1:13" ht="12.75">
      <c r="A12" s="391"/>
      <c r="B12" s="391"/>
      <c r="C12" s="393"/>
      <c r="D12" s="395"/>
      <c r="E12" s="395"/>
      <c r="F12" s="16">
        <v>49.1</v>
      </c>
      <c r="G12" s="17" t="s">
        <v>254</v>
      </c>
      <c r="H12" s="404"/>
      <c r="I12" s="404"/>
      <c r="K12" s="217"/>
      <c r="M12" s="218"/>
    </row>
    <row r="13" spans="1:13" ht="12.75">
      <c r="A13" s="18" t="s">
        <v>171</v>
      </c>
      <c r="F13" s="19"/>
      <c r="G13" s="19"/>
      <c r="M13" s="218"/>
    </row>
    <row r="14" spans="1:12" ht="12.75" customHeight="1">
      <c r="A14" s="403" t="s">
        <v>263</v>
      </c>
      <c r="B14" s="403"/>
      <c r="C14" s="403"/>
      <c r="D14" s="403"/>
      <c r="E14" s="403"/>
      <c r="F14" s="403"/>
      <c r="G14" s="403"/>
      <c r="H14" s="403"/>
      <c r="K14" s="218"/>
      <c r="L14" s="219"/>
    </row>
    <row r="15" spans="1:12" ht="12.75" customHeight="1">
      <c r="A15" s="252"/>
      <c r="B15" s="252"/>
      <c r="C15" s="252"/>
      <c r="D15" s="252"/>
      <c r="E15" s="252"/>
      <c r="F15" s="252"/>
      <c r="G15" s="252"/>
      <c r="H15" s="252"/>
      <c r="K15" s="218"/>
      <c r="L15" s="219"/>
    </row>
    <row r="16" spans="1:12" ht="22.5" customHeight="1">
      <c r="A16" s="407" t="s">
        <v>283</v>
      </c>
      <c r="B16" s="407"/>
      <c r="C16" s="407"/>
      <c r="D16" s="407"/>
      <c r="E16" s="407"/>
      <c r="F16" s="407"/>
      <c r="G16" s="407"/>
      <c r="H16" s="407"/>
      <c r="K16" s="218"/>
      <c r="L16" s="219"/>
    </row>
    <row r="17" spans="1:12" ht="27.75" customHeight="1">
      <c r="A17" s="407" t="s">
        <v>284</v>
      </c>
      <c r="B17" s="407"/>
      <c r="C17" s="407"/>
      <c r="D17" s="407"/>
      <c r="E17" s="407"/>
      <c r="F17" s="407"/>
      <c r="G17" s="407"/>
      <c r="H17" s="407"/>
      <c r="K17" s="218"/>
      <c r="L17" s="219"/>
    </row>
    <row r="18" spans="1:13" ht="12.75">
      <c r="A18" s="118"/>
      <c r="B18" s="118"/>
      <c r="C18" s="118"/>
      <c r="D18" s="118"/>
      <c r="E18" s="118"/>
      <c r="F18" s="118"/>
      <c r="G18" s="118"/>
      <c r="H18" s="118"/>
      <c r="K18" s="218"/>
      <c r="M18" s="219"/>
    </row>
    <row r="19" spans="1:12" ht="12.75">
      <c r="A19" s="9" t="s">
        <v>55</v>
      </c>
      <c r="F19" s="20"/>
      <c r="K19" s="401"/>
      <c r="L19" s="401"/>
    </row>
    <row r="20" spans="1:12" ht="12.75">
      <c r="A20" s="9"/>
      <c r="F20" s="20"/>
      <c r="K20" s="220"/>
      <c r="L20" s="221"/>
    </row>
    <row r="21" spans="1:12" ht="12.75" customHeight="1">
      <c r="A21" s="406" t="s">
        <v>213</v>
      </c>
      <c r="B21" s="406"/>
      <c r="C21" s="406"/>
      <c r="D21" s="406"/>
      <c r="E21" s="406"/>
      <c r="F21" s="406"/>
      <c r="G21" s="406"/>
      <c r="H21" s="406"/>
      <c r="K21" s="117"/>
      <c r="L21" s="117"/>
    </row>
    <row r="22" spans="1:12" ht="12.75">
      <c r="A22" s="406"/>
      <c r="B22" s="406"/>
      <c r="C22" s="406"/>
      <c r="D22" s="406"/>
      <c r="E22" s="406"/>
      <c r="F22" s="406"/>
      <c r="G22" s="406"/>
      <c r="H22" s="406"/>
      <c r="K22" s="117"/>
      <c r="L22" s="117"/>
    </row>
    <row r="23" spans="1:12" ht="12.75">
      <c r="A23" s="406"/>
      <c r="B23" s="406"/>
      <c r="C23" s="406"/>
      <c r="D23" s="406"/>
      <c r="E23" s="406"/>
      <c r="F23" s="406"/>
      <c r="G23" s="406"/>
      <c r="H23" s="406"/>
      <c r="K23" s="117"/>
      <c r="L23" s="117"/>
    </row>
    <row r="24" spans="1:12" ht="12.75">
      <c r="A24" s="406"/>
      <c r="B24" s="406"/>
      <c r="C24" s="406"/>
      <c r="D24" s="406"/>
      <c r="E24" s="406"/>
      <c r="F24" s="406"/>
      <c r="G24" s="406"/>
      <c r="H24" s="406"/>
      <c r="K24" s="117"/>
      <c r="L24" s="117"/>
    </row>
    <row r="25" spans="1:12" ht="12.75">
      <c r="A25" s="406"/>
      <c r="B25" s="406"/>
      <c r="C25" s="406"/>
      <c r="D25" s="406"/>
      <c r="E25" s="406"/>
      <c r="F25" s="406"/>
      <c r="G25" s="406"/>
      <c r="H25" s="406"/>
      <c r="K25" s="117"/>
      <c r="L25" s="117"/>
    </row>
    <row r="26" spans="1:12" ht="12.75">
      <c r="A26" s="406"/>
      <c r="B26" s="406"/>
      <c r="C26" s="406"/>
      <c r="D26" s="406"/>
      <c r="E26" s="406"/>
      <c r="F26" s="406"/>
      <c r="G26" s="406"/>
      <c r="H26" s="406"/>
      <c r="K26" s="117"/>
      <c r="L26" s="117"/>
    </row>
    <row r="27" spans="1:12" ht="12.75">
      <c r="A27" s="406"/>
      <c r="B27" s="406"/>
      <c r="C27" s="406"/>
      <c r="D27" s="406"/>
      <c r="E27" s="406"/>
      <c r="F27" s="406"/>
      <c r="G27" s="406"/>
      <c r="H27" s="406"/>
      <c r="K27" s="117"/>
      <c r="L27" s="117"/>
    </row>
    <row r="28" spans="1:25" ht="12.75">
      <c r="A28" s="21"/>
      <c r="B28" s="21"/>
      <c r="C28" s="21"/>
      <c r="D28" s="21"/>
      <c r="E28" s="21"/>
      <c r="F28" s="21"/>
      <c r="G28" s="21"/>
      <c r="H28" s="21"/>
      <c r="I28" s="21"/>
      <c r="J28" s="21"/>
      <c r="K28" s="21"/>
      <c r="L28" s="21"/>
      <c r="M28" s="21"/>
      <c r="N28" s="21"/>
      <c r="O28" s="21"/>
      <c r="P28" s="21"/>
      <c r="Q28" s="21"/>
      <c r="R28" s="21"/>
      <c r="S28" s="21"/>
      <c r="T28" s="21"/>
      <c r="U28" s="21"/>
      <c r="V28" s="21"/>
      <c r="W28" s="21"/>
      <c r="X28" s="21"/>
      <c r="Y28" s="21"/>
    </row>
    <row r="29" spans="1:25" ht="15" customHeight="1">
      <c r="A29" s="402" t="s">
        <v>15</v>
      </c>
      <c r="B29" s="402" t="s">
        <v>19</v>
      </c>
      <c r="C29" s="402" t="s">
        <v>20</v>
      </c>
      <c r="D29" s="402" t="s">
        <v>26</v>
      </c>
      <c r="E29" s="402"/>
      <c r="F29" s="21"/>
      <c r="H29" s="21"/>
      <c r="I29" s="21"/>
      <c r="J29" s="21"/>
      <c r="K29" s="21"/>
      <c r="L29" s="21"/>
      <c r="M29" s="21"/>
      <c r="N29" s="21"/>
      <c r="O29" s="21"/>
      <c r="P29" s="21"/>
      <c r="Q29" s="21"/>
      <c r="R29" s="21"/>
      <c r="S29" s="21"/>
      <c r="T29" s="21"/>
      <c r="U29" s="21"/>
      <c r="V29" s="21"/>
      <c r="W29" s="21"/>
      <c r="X29" s="21"/>
      <c r="Y29" s="21"/>
    </row>
    <row r="30" spans="1:25" ht="15" customHeight="1">
      <c r="A30" s="402"/>
      <c r="B30" s="402"/>
      <c r="C30" s="402"/>
      <c r="D30" s="402"/>
      <c r="E30" s="402"/>
      <c r="F30" s="21"/>
      <c r="H30" s="21"/>
      <c r="I30" s="21"/>
      <c r="J30" s="21"/>
      <c r="K30" s="21"/>
      <c r="L30" s="21"/>
      <c r="M30" s="21"/>
      <c r="N30" s="21"/>
      <c r="O30" s="21"/>
      <c r="P30" s="21"/>
      <c r="Q30" s="21"/>
      <c r="R30" s="21"/>
      <c r="S30" s="21"/>
      <c r="T30" s="21"/>
      <c r="U30" s="21"/>
      <c r="V30" s="21"/>
      <c r="W30" s="21"/>
      <c r="X30" s="21"/>
      <c r="Y30" s="21"/>
    </row>
    <row r="31" spans="1:25" ht="12.75">
      <c r="A31" s="400" t="s">
        <v>170</v>
      </c>
      <c r="B31" s="22" t="s">
        <v>21</v>
      </c>
      <c r="C31" s="23">
        <v>10733</v>
      </c>
      <c r="D31" s="396">
        <v>74941.5</v>
      </c>
      <c r="E31" s="397"/>
      <c r="G31" s="21"/>
      <c r="H31" s="21"/>
      <c r="I31" s="21"/>
      <c r="J31" s="21"/>
      <c r="K31" s="21"/>
      <c r="L31" s="21"/>
      <c r="M31" s="21"/>
      <c r="N31" s="21"/>
      <c r="O31" s="21"/>
      <c r="P31" s="21"/>
      <c r="Q31" s="21"/>
      <c r="R31" s="21"/>
      <c r="S31" s="21"/>
      <c r="T31" s="21"/>
      <c r="U31" s="21"/>
      <c r="V31" s="21"/>
      <c r="W31" s="21"/>
      <c r="X31" s="21"/>
      <c r="Y31" s="21"/>
    </row>
    <row r="32" spans="1:25" ht="12.75">
      <c r="A32" s="400"/>
      <c r="B32" s="22" t="s">
        <v>22</v>
      </c>
      <c r="C32" s="24">
        <v>2997</v>
      </c>
      <c r="D32" s="396">
        <v>94694.6</v>
      </c>
      <c r="E32" s="397"/>
      <c r="H32" s="21"/>
      <c r="I32" s="21"/>
      <c r="J32" s="21"/>
      <c r="K32" s="21"/>
      <c r="L32" s="21"/>
      <c r="M32" s="21"/>
      <c r="N32" s="21"/>
      <c r="O32" s="21"/>
      <c r="P32" s="21"/>
      <c r="Q32" s="21"/>
      <c r="R32" s="21"/>
      <c r="S32" s="21"/>
      <c r="T32" s="21"/>
      <c r="U32" s="21"/>
      <c r="V32" s="21"/>
      <c r="W32" s="21"/>
      <c r="X32" s="21"/>
      <c r="Y32" s="21"/>
    </row>
    <row r="33" spans="1:25" ht="12.75">
      <c r="A33" s="400"/>
      <c r="B33" s="22" t="s">
        <v>23</v>
      </c>
      <c r="C33" s="24">
        <v>1267</v>
      </c>
      <c r="D33" s="396">
        <v>87163.9</v>
      </c>
      <c r="E33" s="397"/>
      <c r="H33" s="21"/>
      <c r="I33" s="21"/>
      <c r="J33" s="21"/>
      <c r="K33" s="21"/>
      <c r="L33" s="21"/>
      <c r="M33" s="21"/>
      <c r="N33" s="21"/>
      <c r="O33" s="21"/>
      <c r="P33" s="21"/>
      <c r="Q33" s="21"/>
      <c r="R33" s="21"/>
      <c r="S33" s="21"/>
      <c r="T33" s="21"/>
      <c r="U33" s="21"/>
      <c r="V33" s="21"/>
      <c r="W33" s="21"/>
      <c r="X33" s="21"/>
      <c r="Y33" s="21"/>
    </row>
    <row r="34" spans="1:25" ht="12.75">
      <c r="A34" s="400"/>
      <c r="B34" s="22" t="s">
        <v>24</v>
      </c>
      <c r="C34" s="23">
        <v>1532</v>
      </c>
      <c r="D34" s="396">
        <v>1417469.4</v>
      </c>
      <c r="E34" s="397"/>
      <c r="G34" s="21"/>
      <c r="H34" s="21"/>
      <c r="I34" s="21"/>
      <c r="J34" s="21"/>
      <c r="K34" s="21"/>
      <c r="L34" s="21"/>
      <c r="M34" s="21"/>
      <c r="N34" s="21"/>
      <c r="O34" s="21"/>
      <c r="P34" s="21"/>
      <c r="Q34" s="21"/>
      <c r="R34" s="21"/>
      <c r="S34" s="21"/>
      <c r="T34" s="21"/>
      <c r="U34" s="21"/>
      <c r="V34" s="21"/>
      <c r="W34" s="21"/>
      <c r="X34" s="21"/>
      <c r="Y34" s="21"/>
    </row>
    <row r="35" spans="1:5" ht="12.75">
      <c r="A35" s="25" t="s">
        <v>25</v>
      </c>
      <c r="B35" s="26"/>
      <c r="C35" s="27">
        <v>16529</v>
      </c>
      <c r="D35" s="398">
        <v>1674269.4</v>
      </c>
      <c r="E35" s="399"/>
    </row>
    <row r="36" spans="1:8" ht="12.75">
      <c r="A36" s="388" t="s">
        <v>27</v>
      </c>
      <c r="B36" s="388"/>
      <c r="C36" s="388"/>
      <c r="D36" s="388"/>
      <c r="E36" s="388"/>
      <c r="F36" s="388"/>
      <c r="G36" s="388"/>
      <c r="H36" s="388"/>
    </row>
    <row r="37" spans="1:8" ht="12.75">
      <c r="A37" s="388"/>
      <c r="B37" s="388"/>
      <c r="C37" s="388"/>
      <c r="D37" s="388"/>
      <c r="E37" s="388"/>
      <c r="F37" s="388"/>
      <c r="G37" s="388"/>
      <c r="H37" s="388"/>
    </row>
    <row r="49" ht="12.75">
      <c r="G49" s="163"/>
    </row>
    <row r="50" ht="12.75">
      <c r="G50" s="163"/>
    </row>
    <row r="52" ht="12.75">
      <c r="G52" s="114"/>
    </row>
    <row r="53" ht="12.75">
      <c r="G53" s="114"/>
    </row>
    <row r="54" ht="12.75">
      <c r="G54" s="114"/>
    </row>
    <row r="55" ht="12.75">
      <c r="G55" s="114"/>
    </row>
    <row r="56" ht="12.75">
      <c r="G56" s="114"/>
    </row>
    <row r="57" ht="12.75">
      <c r="G57" s="114"/>
    </row>
    <row r="58" ht="12.75">
      <c r="G58" s="114"/>
    </row>
    <row r="59" ht="12.75">
      <c r="G59" s="114"/>
    </row>
    <row r="60" ht="12.75">
      <c r="G60" s="114"/>
    </row>
    <row r="61" ht="12.75">
      <c r="G61" s="114"/>
    </row>
  </sheetData>
  <sheetProtection/>
  <mergeCells count="25">
    <mergeCell ref="I11:I12"/>
    <mergeCell ref="D33:E33"/>
    <mergeCell ref="D34:E34"/>
    <mergeCell ref="A3:H8"/>
    <mergeCell ref="A21:H27"/>
    <mergeCell ref="E11:E12"/>
    <mergeCell ref="H11:H12"/>
    <mergeCell ref="A16:H16"/>
    <mergeCell ref="A17:H17"/>
    <mergeCell ref="K19:L19"/>
    <mergeCell ref="A29:A30"/>
    <mergeCell ref="A14:H14"/>
    <mergeCell ref="D29:E30"/>
    <mergeCell ref="B29:B30"/>
    <mergeCell ref="C29:C30"/>
    <mergeCell ref="A36:H37"/>
    <mergeCell ref="F10:G10"/>
    <mergeCell ref="A11:A12"/>
    <mergeCell ref="B11:B12"/>
    <mergeCell ref="C11:C12"/>
    <mergeCell ref="D11:D12"/>
    <mergeCell ref="D31:E31"/>
    <mergeCell ref="D35:E35"/>
    <mergeCell ref="A31:A34"/>
    <mergeCell ref="D32:E32"/>
  </mergeCells>
  <printOptions horizontalCentered="1"/>
  <pageMargins left="0.5905511811023623" right="0.5905511811023623" top="0.5905511811023623" bottom="0.5905511811023623" header="0.31496062992125984" footer="0.31496062992125984"/>
  <pageSetup horizontalDpi="600" verticalDpi="600" orientation="portrait" scale="91" r:id="rId1"/>
  <headerFooter>
    <oddHeader>&amp;R&amp;12Región de Los Ríos</oddHeader>
  </headerFooter>
</worksheet>
</file>

<file path=xl/worksheets/sheet6.xml><?xml version="1.0" encoding="utf-8"?>
<worksheet xmlns="http://schemas.openxmlformats.org/spreadsheetml/2006/main" xmlns:r="http://schemas.openxmlformats.org/officeDocument/2006/relationships">
  <dimension ref="A1:J88"/>
  <sheetViews>
    <sheetView showGridLines="0" view="pageBreakPreview" zoomScale="70" zoomScaleSheetLayoutView="70" zoomScalePageLayoutView="0" workbookViewId="0" topLeftCell="A1">
      <selection activeCell="A1" sqref="A1"/>
    </sheetView>
  </sheetViews>
  <sheetFormatPr defaultColWidth="11.421875" defaultRowHeight="15"/>
  <cols>
    <col min="1" max="1" width="32.00390625" style="44" customWidth="1"/>
    <col min="2" max="2" width="18.421875" style="44" customWidth="1"/>
    <col min="3" max="3" width="18.140625" style="44" customWidth="1"/>
    <col min="4" max="4" width="19.28125" style="44" customWidth="1"/>
    <col min="5" max="5" width="18.00390625" style="44" customWidth="1"/>
    <col min="6" max="6" width="19.140625" style="44" customWidth="1"/>
    <col min="7" max="7" width="11.421875" style="44" customWidth="1"/>
    <col min="8" max="8" width="29.8515625" style="44" bestFit="1" customWidth="1"/>
    <col min="9" max="9" width="11.421875" style="44" customWidth="1"/>
    <col min="10" max="10" width="15.28125" style="44" bestFit="1" customWidth="1"/>
    <col min="11" max="16384" width="11.421875" style="44" customWidth="1"/>
  </cols>
  <sheetData>
    <row r="1" ht="17.25">
      <c r="A1" s="43" t="s">
        <v>48</v>
      </c>
    </row>
    <row r="2" ht="17.25">
      <c r="A2" s="43"/>
    </row>
    <row r="3" ht="17.25">
      <c r="A3" s="43" t="s">
        <v>66</v>
      </c>
    </row>
    <row r="4" ht="17.25">
      <c r="A4" s="43"/>
    </row>
    <row r="5" spans="1:6" ht="15" customHeight="1">
      <c r="A5" s="410" t="s">
        <v>83</v>
      </c>
      <c r="B5" s="410"/>
      <c r="C5" s="410"/>
      <c r="D5" s="410"/>
      <c r="E5" s="410"/>
      <c r="F5" s="410"/>
    </row>
    <row r="6" spans="1:6" ht="17.25">
      <c r="A6" s="410"/>
      <c r="B6" s="410"/>
      <c r="C6" s="410"/>
      <c r="D6" s="410"/>
      <c r="E6" s="410"/>
      <c r="F6" s="410"/>
    </row>
    <row r="7" spans="1:6" ht="17.25">
      <c r="A7" s="45"/>
      <c r="B7" s="45"/>
      <c r="C7" s="45"/>
      <c r="D7" s="45"/>
      <c r="E7" s="45"/>
      <c r="F7" s="45"/>
    </row>
    <row r="8" spans="1:5" ht="17.25">
      <c r="A8" s="46" t="s">
        <v>265</v>
      </c>
      <c r="B8" s="45"/>
      <c r="C8" s="45"/>
      <c r="D8" s="45"/>
      <c r="E8" s="45"/>
    </row>
    <row r="9" spans="1:5" ht="34.5" customHeight="1">
      <c r="A9" s="47" t="s">
        <v>38</v>
      </c>
      <c r="B9" s="47" t="s">
        <v>302</v>
      </c>
      <c r="C9" s="47" t="s">
        <v>64</v>
      </c>
      <c r="D9" s="47" t="s">
        <v>60</v>
      </c>
      <c r="E9" s="246"/>
    </row>
    <row r="10" spans="1:5" ht="17.25">
      <c r="A10" s="48" t="s">
        <v>267</v>
      </c>
      <c r="B10" s="287">
        <v>1615.5600000000015</v>
      </c>
      <c r="C10" s="287">
        <v>18373.360000000008</v>
      </c>
      <c r="D10" s="247">
        <f>+B10/C10</f>
        <v>0.08792948050873661</v>
      </c>
      <c r="E10" s="246"/>
    </row>
    <row r="11" spans="1:5" ht="17.25">
      <c r="A11" s="48" t="s">
        <v>113</v>
      </c>
      <c r="B11" s="287">
        <v>1267.2500000000011</v>
      </c>
      <c r="C11" s="287">
        <v>24436.780000000046</v>
      </c>
      <c r="D11" s="247">
        <f aca="true" t="shared" si="0" ref="D11:D23">+B11/C11</f>
        <v>0.051858305390481016</v>
      </c>
      <c r="E11" s="246"/>
    </row>
    <row r="12" spans="1:5" ht="17.25">
      <c r="A12" s="48" t="s">
        <v>114</v>
      </c>
      <c r="B12" s="287">
        <v>536.8100000000002</v>
      </c>
      <c r="C12" s="287">
        <v>780.0800000000002</v>
      </c>
      <c r="D12" s="247">
        <f t="shared" si="0"/>
        <v>0.6881473695005641</v>
      </c>
      <c r="E12" s="246"/>
    </row>
    <row r="13" spans="1:5" ht="17.25">
      <c r="A13" s="48" t="s">
        <v>81</v>
      </c>
      <c r="B13" s="287">
        <v>232.3800000000001</v>
      </c>
      <c r="C13" s="287">
        <v>38391.79000000004</v>
      </c>
      <c r="D13" s="247">
        <f t="shared" si="0"/>
        <v>0.00605285661335405</v>
      </c>
      <c r="E13" s="246"/>
    </row>
    <row r="14" spans="1:5" ht="17.25">
      <c r="A14" s="48" t="s">
        <v>142</v>
      </c>
      <c r="B14" s="287">
        <v>150.65</v>
      </c>
      <c r="C14" s="287">
        <v>1262.8000000000004</v>
      </c>
      <c r="D14" s="247">
        <f t="shared" si="0"/>
        <v>0.11929838454228694</v>
      </c>
      <c r="E14" s="246"/>
    </row>
    <row r="15" spans="1:5" ht="17.25">
      <c r="A15" s="48" t="s">
        <v>130</v>
      </c>
      <c r="B15" s="287">
        <v>108.06000000000002</v>
      </c>
      <c r="C15" s="287">
        <v>2680.889999999998</v>
      </c>
      <c r="D15" s="247">
        <f t="shared" si="0"/>
        <v>0.04030750981950028</v>
      </c>
      <c r="E15" s="246"/>
    </row>
    <row r="16" spans="1:5" ht="17.25">
      <c r="A16" s="48" t="s">
        <v>143</v>
      </c>
      <c r="B16" s="287">
        <v>36.140000000000015</v>
      </c>
      <c r="C16" s="287">
        <v>7595.060000000004</v>
      </c>
      <c r="D16" s="247">
        <f t="shared" si="0"/>
        <v>0.004758356089352816</v>
      </c>
      <c r="E16" s="246"/>
    </row>
    <row r="17" spans="1:5" ht="17.25">
      <c r="A17" s="48" t="s">
        <v>228</v>
      </c>
      <c r="B17" s="287">
        <v>20.619999999999997</v>
      </c>
      <c r="C17" s="288">
        <v>57.349999999999994</v>
      </c>
      <c r="D17" s="247">
        <f t="shared" si="0"/>
        <v>0.35954664341761117</v>
      </c>
      <c r="E17" s="246"/>
    </row>
    <row r="18" spans="1:5" ht="17.25">
      <c r="A18" s="48" t="s">
        <v>144</v>
      </c>
      <c r="B18" s="287">
        <v>9.42</v>
      </c>
      <c r="C18" s="288">
        <v>40800.849999999984</v>
      </c>
      <c r="D18" s="247">
        <f t="shared" si="0"/>
        <v>0.00023087754299236423</v>
      </c>
      <c r="E18" s="246"/>
    </row>
    <row r="19" spans="1:5" ht="17.25">
      <c r="A19" s="48" t="s">
        <v>268</v>
      </c>
      <c r="B19" s="287">
        <v>7.32</v>
      </c>
      <c r="C19" s="288">
        <v>5634.429999999984</v>
      </c>
      <c r="D19" s="247">
        <f t="shared" si="0"/>
        <v>0.0012991553715282684</v>
      </c>
      <c r="E19" s="246"/>
    </row>
    <row r="20" spans="1:5" ht="17.25">
      <c r="A20" s="48" t="s">
        <v>266</v>
      </c>
      <c r="B20" s="287">
        <v>4.119999999999999</v>
      </c>
      <c r="C20" s="288">
        <v>1207.0799999999997</v>
      </c>
      <c r="D20" s="247">
        <f t="shared" si="0"/>
        <v>0.0034131954800013255</v>
      </c>
      <c r="E20" s="246"/>
    </row>
    <row r="21" spans="1:5" ht="17.25">
      <c r="A21" s="48" t="s">
        <v>227</v>
      </c>
      <c r="B21" s="287">
        <v>2.2</v>
      </c>
      <c r="C21" s="288">
        <v>2.2</v>
      </c>
      <c r="D21" s="247">
        <f t="shared" si="0"/>
        <v>1</v>
      </c>
      <c r="E21" s="246"/>
    </row>
    <row r="22" spans="1:5" ht="17.25">
      <c r="A22" s="48" t="s">
        <v>6</v>
      </c>
      <c r="B22" s="248">
        <f>+B23-SUM(B10:B21)</f>
        <v>2.330000000000382</v>
      </c>
      <c r="C22" s="248">
        <f>+C23-SUM(C10:C21)</f>
        <v>201431.54000000012</v>
      </c>
      <c r="D22" s="247">
        <f t="shared" si="0"/>
        <v>1.1567205413811465E-05</v>
      </c>
      <c r="E22" s="246"/>
    </row>
    <row r="23" spans="1:6" s="43" customFormat="1" ht="17.25">
      <c r="A23" s="211" t="s">
        <v>2</v>
      </c>
      <c r="B23" s="289">
        <v>3992.860000000003</v>
      </c>
      <c r="C23" s="289">
        <v>342654.2100000002</v>
      </c>
      <c r="D23" s="247">
        <f t="shared" si="0"/>
        <v>0.011652738777089593</v>
      </c>
      <c r="E23" s="272"/>
      <c r="F23" s="272"/>
    </row>
    <row r="24" spans="1:6" ht="17.25" customHeight="1">
      <c r="A24" s="408" t="s">
        <v>167</v>
      </c>
      <c r="B24" s="408"/>
      <c r="C24" s="408"/>
      <c r="D24" s="408"/>
      <c r="E24" s="409"/>
      <c r="F24" s="409"/>
    </row>
    <row r="25" spans="1:5" ht="17.25">
      <c r="A25" s="46"/>
      <c r="B25" s="45"/>
      <c r="C25" s="45"/>
      <c r="D25" s="210"/>
      <c r="E25" s="210"/>
    </row>
    <row r="26" ht="17.25">
      <c r="A26" s="43" t="s">
        <v>245</v>
      </c>
    </row>
    <row r="27" spans="1:10" ht="34.5">
      <c r="A27" s="47" t="s">
        <v>38</v>
      </c>
      <c r="B27" s="47" t="s">
        <v>369</v>
      </c>
      <c r="C27" s="47" t="s">
        <v>370</v>
      </c>
      <c r="D27" s="47" t="s">
        <v>60</v>
      </c>
      <c r="E27" s="224"/>
      <c r="F27" s="224"/>
      <c r="H27" s="212"/>
      <c r="I27" s="212"/>
      <c r="J27" s="212"/>
    </row>
    <row r="28" spans="1:10" ht="17.25">
      <c r="A28" s="228" t="s">
        <v>246</v>
      </c>
      <c r="B28" s="328">
        <v>10398</v>
      </c>
      <c r="C28" s="328">
        <v>183073</v>
      </c>
      <c r="D28" s="230">
        <f>+B28/C28</f>
        <v>0.05679701539822912</v>
      </c>
      <c r="E28" s="224"/>
      <c r="F28" s="224"/>
      <c r="H28" s="212"/>
      <c r="I28" s="212"/>
      <c r="J28" s="212"/>
    </row>
    <row r="29" spans="1:10" ht="17.25">
      <c r="A29" s="228" t="s">
        <v>79</v>
      </c>
      <c r="B29" s="328">
        <v>3579</v>
      </c>
      <c r="C29" s="328">
        <v>96994</v>
      </c>
      <c r="D29" s="230">
        <f aca="true" t="shared" si="1" ref="D29:D36">+B29/C29</f>
        <v>0.036899189640596325</v>
      </c>
      <c r="E29" s="224"/>
      <c r="F29" s="224"/>
      <c r="H29" s="212"/>
      <c r="I29" s="212"/>
      <c r="J29" s="212"/>
    </row>
    <row r="30" spans="1:10" ht="17.25">
      <c r="A30" s="228" t="s">
        <v>211</v>
      </c>
      <c r="B30" s="328">
        <v>2514</v>
      </c>
      <c r="C30" s="328">
        <v>44145</v>
      </c>
      <c r="D30" s="230">
        <f t="shared" si="1"/>
        <v>0.05694869181107713</v>
      </c>
      <c r="E30" s="224"/>
      <c r="F30" s="224"/>
      <c r="H30" s="212"/>
      <c r="I30" s="212"/>
      <c r="J30" s="212"/>
    </row>
    <row r="31" spans="1:10" ht="17.25">
      <c r="A31" s="228" t="s">
        <v>212</v>
      </c>
      <c r="B31" s="328">
        <v>2277</v>
      </c>
      <c r="C31" s="328">
        <v>37942</v>
      </c>
      <c r="D31" s="230">
        <f t="shared" si="1"/>
        <v>0.06001265088819777</v>
      </c>
      <c r="E31" s="224"/>
      <c r="F31" s="224"/>
      <c r="H31" s="212"/>
      <c r="I31" s="212"/>
      <c r="J31" s="212"/>
    </row>
    <row r="32" spans="1:10" ht="17.25">
      <c r="A32" s="227" t="s">
        <v>248</v>
      </c>
      <c r="B32" s="328">
        <v>1684</v>
      </c>
      <c r="C32" s="328">
        <v>7656</v>
      </c>
      <c r="D32" s="230">
        <f t="shared" si="1"/>
        <v>0.2199582027168234</v>
      </c>
      <c r="E32" s="225"/>
      <c r="F32" s="225"/>
      <c r="H32" s="213"/>
      <c r="I32" s="214"/>
      <c r="J32" s="215"/>
    </row>
    <row r="33" spans="1:10" ht="17.25">
      <c r="A33" s="227" t="s">
        <v>247</v>
      </c>
      <c r="B33" s="328">
        <v>1467</v>
      </c>
      <c r="C33" s="328">
        <v>22158</v>
      </c>
      <c r="D33" s="230">
        <f t="shared" si="1"/>
        <v>0.0662063363119415</v>
      </c>
      <c r="E33" s="225"/>
      <c r="F33" s="225"/>
      <c r="H33" s="213"/>
      <c r="I33" s="214"/>
      <c r="J33" s="215"/>
    </row>
    <row r="34" spans="1:10" ht="17.25">
      <c r="A34" s="227" t="s">
        <v>115</v>
      </c>
      <c r="B34" s="328">
        <v>925</v>
      </c>
      <c r="C34" s="328">
        <v>18373</v>
      </c>
      <c r="D34" s="230">
        <f t="shared" si="1"/>
        <v>0.05034561584934415</v>
      </c>
      <c r="E34" s="225"/>
      <c r="F34" s="225"/>
      <c r="H34" s="213"/>
      <c r="I34" s="214"/>
      <c r="J34" s="215"/>
    </row>
    <row r="35" spans="1:10" ht="17.25">
      <c r="A35" s="48" t="s">
        <v>6</v>
      </c>
      <c r="B35" s="49"/>
      <c r="C35" s="271">
        <f>+C36-SUM(C28:C34)</f>
        <v>166074</v>
      </c>
      <c r="D35" s="230"/>
      <c r="E35" s="225"/>
      <c r="F35" s="225"/>
      <c r="H35" s="213"/>
      <c r="I35" s="214"/>
      <c r="J35" s="215"/>
    </row>
    <row r="36" spans="1:10" ht="17.25">
      <c r="A36" s="211" t="s">
        <v>2</v>
      </c>
      <c r="B36" s="329">
        <v>22844</v>
      </c>
      <c r="C36" s="329">
        <v>576415</v>
      </c>
      <c r="D36" s="229">
        <f t="shared" si="1"/>
        <v>0.03963116851573953</v>
      </c>
      <c r="E36" s="226"/>
      <c r="F36" s="226"/>
      <c r="H36" s="213"/>
      <c r="I36" s="214"/>
      <c r="J36" s="215"/>
    </row>
    <row r="37" spans="1:10" ht="17.25" customHeight="1">
      <c r="A37" s="43" t="s">
        <v>210</v>
      </c>
      <c r="B37" s="43"/>
      <c r="C37" s="43"/>
      <c r="D37" s="43"/>
      <c r="E37" s="43"/>
      <c r="F37" s="43"/>
      <c r="H37" s="213"/>
      <c r="I37" s="214"/>
      <c r="J37" s="215"/>
    </row>
    <row r="38" spans="1:10" ht="17.25" customHeight="1">
      <c r="A38" s="43"/>
      <c r="B38" s="43"/>
      <c r="C38" s="43"/>
      <c r="D38" s="43"/>
      <c r="E38" s="43"/>
      <c r="F38" s="43"/>
      <c r="H38" s="213"/>
      <c r="I38" s="214"/>
      <c r="J38" s="215"/>
    </row>
    <row r="39" spans="1:10" ht="17.25" customHeight="1">
      <c r="A39" s="273" t="s">
        <v>290</v>
      </c>
      <c r="B39" s="274"/>
      <c r="C39" s="274"/>
      <c r="H39" s="213"/>
      <c r="I39" s="214"/>
      <c r="J39" s="215"/>
    </row>
    <row r="40" spans="1:10" ht="17.25" customHeight="1">
      <c r="A40" s="275" t="s">
        <v>291</v>
      </c>
      <c r="B40" s="47" t="s">
        <v>15</v>
      </c>
      <c r="C40" s="276" t="s">
        <v>64</v>
      </c>
      <c r="D40" s="276" t="s">
        <v>60</v>
      </c>
      <c r="H40" s="213"/>
      <c r="I40" s="214"/>
      <c r="J40" s="215"/>
    </row>
    <row r="41" spans="1:10" ht="17.25" customHeight="1">
      <c r="A41" s="49" t="s">
        <v>2</v>
      </c>
      <c r="B41" s="49">
        <f>+B47+B53</f>
        <v>18.5</v>
      </c>
      <c r="C41" s="271">
        <f>+C47+C53</f>
        <v>137190.58999999997</v>
      </c>
      <c r="D41" s="52">
        <f>+B41/C41</f>
        <v>0.0001348488988931384</v>
      </c>
      <c r="H41" s="213"/>
      <c r="I41" s="214"/>
      <c r="J41" s="215"/>
    </row>
    <row r="42" spans="1:10" ht="17.25" customHeight="1">
      <c r="A42" s="49"/>
      <c r="B42" s="49"/>
      <c r="C42" s="277"/>
      <c r="D42" s="278"/>
      <c r="H42" s="213"/>
      <c r="I42" s="214"/>
      <c r="J42" s="215"/>
    </row>
    <row r="43" spans="1:10" ht="17.25" customHeight="1">
      <c r="A43" s="47" t="s">
        <v>292</v>
      </c>
      <c r="B43" s="47" t="s">
        <v>15</v>
      </c>
      <c r="C43" s="276" t="s">
        <v>64</v>
      </c>
      <c r="D43" s="276" t="s">
        <v>60</v>
      </c>
      <c r="E43" s="279"/>
      <c r="F43" s="279"/>
      <c r="H43" s="213"/>
      <c r="I43" s="214"/>
      <c r="J43" s="215"/>
    </row>
    <row r="44" spans="1:10" ht="17.25" customHeight="1">
      <c r="A44" s="280" t="s">
        <v>293</v>
      </c>
      <c r="B44" s="281"/>
      <c r="C44" s="281"/>
      <c r="D44" s="282"/>
      <c r="H44" s="213"/>
      <c r="I44" s="214"/>
      <c r="J44" s="215"/>
    </row>
    <row r="45" spans="1:10" ht="17.25" customHeight="1">
      <c r="A45" s="283" t="s">
        <v>294</v>
      </c>
      <c r="B45" s="284">
        <v>4.8</v>
      </c>
      <c r="C45" s="284">
        <v>4143.610000000001</v>
      </c>
      <c r="D45" s="52">
        <f>+B45/C45</f>
        <v>0.0011584101785641022</v>
      </c>
      <c r="H45" s="213"/>
      <c r="I45" s="214"/>
      <c r="J45" s="215"/>
    </row>
    <row r="46" spans="1:10" ht="17.25" customHeight="1">
      <c r="A46" s="283" t="s">
        <v>238</v>
      </c>
      <c r="B46" s="284">
        <v>0</v>
      </c>
      <c r="C46" s="285">
        <f>+C47-SUM(C45:C45)</f>
        <v>96816.49999999996</v>
      </c>
      <c r="D46" s="52">
        <f aca="true" t="shared" si="2" ref="D46:D53">+B46/C46</f>
        <v>0</v>
      </c>
      <c r="H46" s="213"/>
      <c r="I46" s="214"/>
      <c r="J46" s="215"/>
    </row>
    <row r="47" spans="1:10" s="43" customFormat="1" ht="17.25" customHeight="1">
      <c r="A47" s="280" t="s">
        <v>2</v>
      </c>
      <c r="B47" s="351">
        <v>4.8</v>
      </c>
      <c r="C47" s="351">
        <v>100960.10999999996</v>
      </c>
      <c r="D47" s="223">
        <f t="shared" si="2"/>
        <v>4.754352981588473E-05</v>
      </c>
      <c r="H47" s="352"/>
      <c r="I47" s="353"/>
      <c r="J47" s="354"/>
    </row>
    <row r="48" spans="1:10" ht="17.25" customHeight="1">
      <c r="A48" s="280" t="s">
        <v>295</v>
      </c>
      <c r="B48" s="49"/>
      <c r="C48" s="49"/>
      <c r="D48" s="52"/>
      <c r="H48" s="213"/>
      <c r="I48" s="214"/>
      <c r="J48" s="215"/>
    </row>
    <row r="49" spans="1:10" ht="17.25" customHeight="1">
      <c r="A49" s="283" t="s">
        <v>296</v>
      </c>
      <c r="B49" s="284">
        <v>6.5</v>
      </c>
      <c r="C49" s="284">
        <v>15383.48</v>
      </c>
      <c r="D49" s="52">
        <f t="shared" si="2"/>
        <v>0.00042253118280129073</v>
      </c>
      <c r="H49" s="213"/>
      <c r="I49" s="214"/>
      <c r="J49" s="215"/>
    </row>
    <row r="50" spans="1:10" ht="17.25" customHeight="1">
      <c r="A50" s="283" t="s">
        <v>297</v>
      </c>
      <c r="B50" s="284">
        <v>6</v>
      </c>
      <c r="C50" s="284">
        <v>11241.53</v>
      </c>
      <c r="D50" s="52">
        <f t="shared" si="2"/>
        <v>0.0005337351766174177</v>
      </c>
      <c r="H50" s="213"/>
      <c r="I50" s="214"/>
      <c r="J50" s="215"/>
    </row>
    <row r="51" spans="1:10" ht="17.25" customHeight="1">
      <c r="A51" s="283" t="s">
        <v>298</v>
      </c>
      <c r="B51" s="284">
        <v>1.2</v>
      </c>
      <c r="C51" s="284">
        <v>437.17</v>
      </c>
      <c r="D51" s="52">
        <f t="shared" si="2"/>
        <v>0.002744927602534483</v>
      </c>
      <c r="H51" s="213"/>
      <c r="I51" s="214"/>
      <c r="J51" s="215"/>
    </row>
    <row r="52" spans="1:10" ht="17.25" customHeight="1">
      <c r="A52" s="283" t="s">
        <v>238</v>
      </c>
      <c r="B52" s="284">
        <f>+B53-SUM(B49:B51)</f>
        <v>0</v>
      </c>
      <c r="C52" s="285">
        <f>+C53-SUM(C49:C51)</f>
        <v>9168.300000000003</v>
      </c>
      <c r="D52" s="52">
        <f t="shared" si="2"/>
        <v>0</v>
      </c>
      <c r="H52" s="213"/>
      <c r="I52" s="214"/>
      <c r="J52" s="215"/>
    </row>
    <row r="53" spans="1:10" s="43" customFormat="1" ht="17.25" customHeight="1">
      <c r="A53" s="280" t="s">
        <v>2</v>
      </c>
      <c r="B53" s="351">
        <v>13.7</v>
      </c>
      <c r="C53" s="351">
        <v>36230.48</v>
      </c>
      <c r="D53" s="223">
        <f t="shared" si="2"/>
        <v>0.0003781346534740914</v>
      </c>
      <c r="H53" s="352"/>
      <c r="I53" s="353"/>
      <c r="J53" s="354"/>
    </row>
    <row r="54" spans="1:10" ht="17.25" customHeight="1">
      <c r="A54" s="411" t="s">
        <v>379</v>
      </c>
      <c r="B54" s="411"/>
      <c r="C54" s="411"/>
      <c r="D54" s="411"/>
      <c r="E54" s="411"/>
      <c r="F54" s="411"/>
      <c r="H54" s="213"/>
      <c r="I54" s="214"/>
      <c r="J54" s="215"/>
    </row>
    <row r="55" spans="1:10" ht="17.25" customHeight="1">
      <c r="A55" s="43"/>
      <c r="B55" s="43"/>
      <c r="C55" s="43"/>
      <c r="D55" s="43"/>
      <c r="E55" s="43"/>
      <c r="F55" s="43"/>
      <c r="H55" s="213"/>
      <c r="I55" s="214"/>
      <c r="J55" s="215"/>
    </row>
    <row r="56" spans="1:10" ht="17.25" customHeight="1">
      <c r="A56" s="43"/>
      <c r="B56" s="43"/>
      <c r="C56" s="43"/>
      <c r="D56" s="43"/>
      <c r="E56" s="43"/>
      <c r="F56" s="43"/>
      <c r="H56" s="213"/>
      <c r="I56" s="214"/>
      <c r="J56" s="215"/>
    </row>
    <row r="57" spans="1:10" ht="17.25" customHeight="1">
      <c r="A57" s="43"/>
      <c r="B57" s="43"/>
      <c r="C57" s="43"/>
      <c r="D57" s="43"/>
      <c r="E57" s="43"/>
      <c r="F57" s="43"/>
      <c r="H57" s="213"/>
      <c r="I57" s="214"/>
      <c r="J57" s="215"/>
    </row>
    <row r="59" spans="1:6" ht="17.25">
      <c r="A59" s="43" t="s">
        <v>48</v>
      </c>
      <c r="B59" s="116"/>
      <c r="C59" s="116"/>
      <c r="D59" s="116"/>
      <c r="E59" s="116"/>
      <c r="F59" s="116"/>
    </row>
    <row r="60" spans="1:6" ht="17.25">
      <c r="A60" s="43"/>
      <c r="B60" s="116"/>
      <c r="C60" s="116"/>
      <c r="D60" s="116"/>
      <c r="E60" s="116"/>
      <c r="F60" s="116"/>
    </row>
    <row r="61" ht="17.25">
      <c r="A61" s="43" t="s">
        <v>66</v>
      </c>
    </row>
    <row r="62" ht="17.25">
      <c r="A62" s="43"/>
    </row>
    <row r="63" ht="17.25">
      <c r="A63" s="43" t="s">
        <v>69</v>
      </c>
    </row>
    <row r="64" spans="1:4" ht="17.25">
      <c r="A64" s="47" t="s">
        <v>80</v>
      </c>
      <c r="B64" s="47" t="s">
        <v>15</v>
      </c>
      <c r="C64" s="47" t="s">
        <v>64</v>
      </c>
      <c r="D64" s="53" t="s">
        <v>176</v>
      </c>
    </row>
    <row r="65" spans="1:4" ht="17.25">
      <c r="A65" s="48" t="s">
        <v>129</v>
      </c>
      <c r="B65" s="49">
        <v>7769.8</v>
      </c>
      <c r="C65" s="285">
        <v>216129.5</v>
      </c>
      <c r="D65" s="52">
        <f>+B65/C65</f>
        <v>0.035949743093839574</v>
      </c>
    </row>
    <row r="66" spans="1:4" ht="17.25">
      <c r="A66" s="48" t="s">
        <v>131</v>
      </c>
      <c r="B66" s="49">
        <v>82.7</v>
      </c>
      <c r="C66" s="285">
        <v>579966.3</v>
      </c>
      <c r="D66" s="52">
        <f aca="true" t="shared" si="3" ref="D66:D76">+B66/C66</f>
        <v>0.0001425944921282495</v>
      </c>
    </row>
    <row r="67" spans="1:4" ht="17.25">
      <c r="A67" s="48" t="s">
        <v>145</v>
      </c>
      <c r="B67" s="49">
        <v>13961</v>
      </c>
      <c r="C67" s="285">
        <v>252216.9</v>
      </c>
      <c r="D67" s="52">
        <f t="shared" si="3"/>
        <v>0.055353150403482085</v>
      </c>
    </row>
    <row r="68" spans="1:4" ht="17.25">
      <c r="A68" s="48" t="s">
        <v>116</v>
      </c>
      <c r="B68" s="49">
        <v>0</v>
      </c>
      <c r="C68" s="285">
        <v>73005.6</v>
      </c>
      <c r="D68" s="52">
        <f t="shared" si="3"/>
        <v>0</v>
      </c>
    </row>
    <row r="69" spans="1:4" ht="17.25">
      <c r="A69" s="48" t="s">
        <v>117</v>
      </c>
      <c r="B69" s="49">
        <v>143023</v>
      </c>
      <c r="C69" s="285">
        <v>3633340.2</v>
      </c>
      <c r="D69" s="52">
        <f t="shared" si="3"/>
        <v>0.039364054045916204</v>
      </c>
    </row>
    <row r="70" spans="1:4" ht="17.25">
      <c r="A70" s="48" t="s">
        <v>132</v>
      </c>
      <c r="B70" s="49">
        <v>4336.6</v>
      </c>
      <c r="C70" s="285">
        <v>1999353.8</v>
      </c>
      <c r="D70" s="52">
        <f t="shared" si="3"/>
        <v>0.002169000804159824</v>
      </c>
    </row>
    <row r="71" spans="1:4" ht="17.25">
      <c r="A71" s="48" t="s">
        <v>120</v>
      </c>
      <c r="B71" s="49">
        <v>252801.1</v>
      </c>
      <c r="C71" s="285">
        <v>1654880.1</v>
      </c>
      <c r="D71" s="52">
        <f t="shared" si="3"/>
        <v>0.15276097645986558</v>
      </c>
    </row>
    <row r="72" spans="1:4" ht="17.25">
      <c r="A72" s="48" t="s">
        <v>118</v>
      </c>
      <c r="B72" s="49">
        <v>280321.2</v>
      </c>
      <c r="C72" s="285">
        <v>845921.5</v>
      </c>
      <c r="D72" s="52">
        <f t="shared" si="3"/>
        <v>0.33137968475798285</v>
      </c>
    </row>
    <row r="73" spans="1:4" ht="17.25">
      <c r="A73" s="48" t="s">
        <v>70</v>
      </c>
      <c r="B73" s="49">
        <v>203.4</v>
      </c>
      <c r="C73" s="285">
        <v>1628216.5</v>
      </c>
      <c r="D73" s="52">
        <f t="shared" si="3"/>
        <v>0.00012492196215920916</v>
      </c>
    </row>
    <row r="74" spans="1:4" ht="17.25">
      <c r="A74" s="48" t="s">
        <v>111</v>
      </c>
      <c r="B74" s="49">
        <v>206032</v>
      </c>
      <c r="C74" s="285">
        <v>3504793.4</v>
      </c>
      <c r="D74" s="52">
        <f t="shared" si="3"/>
        <v>0.0587857760745612</v>
      </c>
    </row>
    <row r="75" spans="1:6" ht="17.25">
      <c r="A75" s="48" t="s">
        <v>6</v>
      </c>
      <c r="B75" s="49"/>
      <c r="C75" s="49">
        <f>+C76-SUM(C65:C74)</f>
        <v>245955.3999999985</v>
      </c>
      <c r="D75" s="52"/>
      <c r="F75" s="315"/>
    </row>
    <row r="76" spans="1:10" ht="17.25">
      <c r="A76" s="50" t="s">
        <v>2</v>
      </c>
      <c r="B76" s="51">
        <f>SUM(B65:B75)</f>
        <v>908530.8</v>
      </c>
      <c r="C76" s="314">
        <v>14633779.2</v>
      </c>
      <c r="D76" s="52">
        <f t="shared" si="3"/>
        <v>0.062084495575825016</v>
      </c>
      <c r="E76" s="62"/>
      <c r="F76" s="62"/>
      <c r="H76"/>
      <c r="I76" s="222"/>
      <c r="J76" s="222"/>
    </row>
    <row r="77" spans="1:10" ht="17.25" customHeight="1">
      <c r="A77" s="409" t="s">
        <v>337</v>
      </c>
      <c r="B77" s="409"/>
      <c r="C77" s="409"/>
      <c r="D77" s="409"/>
      <c r="E77" s="409"/>
      <c r="F77" s="409"/>
      <c r="H77"/>
      <c r="I77" s="222"/>
      <c r="J77" s="222"/>
    </row>
    <row r="78" spans="4:10" ht="17.25">
      <c r="D78" s="62"/>
      <c r="E78" s="62"/>
      <c r="F78" s="62"/>
      <c r="H78"/>
      <c r="I78" s="222"/>
      <c r="J78" s="222"/>
    </row>
    <row r="79" spans="1:10" ht="17.25">
      <c r="A79" s="43" t="s">
        <v>338</v>
      </c>
      <c r="H79"/>
      <c r="I79" s="222"/>
      <c r="J79" s="222"/>
    </row>
    <row r="80" spans="1:10" ht="17.25">
      <c r="A80" s="47" t="s">
        <v>80</v>
      </c>
      <c r="B80" s="47" t="s">
        <v>15</v>
      </c>
      <c r="C80" s="47" t="s">
        <v>64</v>
      </c>
      <c r="D80" s="53" t="s">
        <v>176</v>
      </c>
      <c r="E80" s="62"/>
      <c r="F80" s="62"/>
      <c r="H80"/>
      <c r="I80" s="222"/>
      <c r="J80" s="222"/>
    </row>
    <row r="81" spans="1:10" ht="17.25">
      <c r="A81" s="48" t="s">
        <v>72</v>
      </c>
      <c r="B81" s="271">
        <v>93624</v>
      </c>
      <c r="C81" s="271">
        <v>1277081</v>
      </c>
      <c r="D81" s="52">
        <f>+B81/C81</f>
        <v>0.07331093329240666</v>
      </c>
      <c r="E81" s="62"/>
      <c r="F81" s="62"/>
      <c r="H81"/>
      <c r="I81" s="222"/>
      <c r="J81" s="222"/>
    </row>
    <row r="82" spans="1:10" ht="17.25">
      <c r="A82" s="48" t="s">
        <v>107</v>
      </c>
      <c r="B82" s="271">
        <v>60942</v>
      </c>
      <c r="C82" s="271">
        <v>270076</v>
      </c>
      <c r="D82" s="52">
        <f aca="true" t="shared" si="4" ref="D82:D87">+B82/C82</f>
        <v>0.2256475954916394</v>
      </c>
      <c r="E82" s="62"/>
      <c r="F82" s="62"/>
      <c r="I82" s="222"/>
      <c r="J82" s="222"/>
    </row>
    <row r="83" spans="1:10" ht="17.25">
      <c r="A83" s="48" t="s">
        <v>71</v>
      </c>
      <c r="B83" s="271">
        <v>20472</v>
      </c>
      <c r="C83" s="271">
        <v>588543</v>
      </c>
      <c r="D83" s="52">
        <f t="shared" si="4"/>
        <v>0.034784204382687416</v>
      </c>
      <c r="I83" s="222"/>
      <c r="J83" s="222"/>
    </row>
    <row r="84" spans="1:10" ht="17.25">
      <c r="A84" s="48" t="s">
        <v>239</v>
      </c>
      <c r="B84" s="271">
        <v>3816</v>
      </c>
      <c r="C84" s="271">
        <v>16567</v>
      </c>
      <c r="D84" s="52">
        <f t="shared" si="4"/>
        <v>0.230337417758194</v>
      </c>
      <c r="E84" s="216"/>
      <c r="F84" s="216"/>
      <c r="I84" s="222"/>
      <c r="J84" s="222"/>
    </row>
    <row r="85" spans="1:6" ht="17.25">
      <c r="A85" s="48" t="s">
        <v>119</v>
      </c>
      <c r="B85" s="48">
        <v>3</v>
      </c>
      <c r="C85" s="271">
        <v>21831</v>
      </c>
      <c r="D85" s="52">
        <f t="shared" si="4"/>
        <v>0.0001374192661811186</v>
      </c>
      <c r="E85" s="216"/>
      <c r="F85" s="216"/>
    </row>
    <row r="86" spans="1:6" ht="17.25">
      <c r="A86" s="48" t="s">
        <v>238</v>
      </c>
      <c r="B86" s="49">
        <f>+B87-SUM(B81:B85)</f>
        <v>5063</v>
      </c>
      <c r="C86" s="49">
        <f>+C87-SUM(C81:C85)</f>
        <v>115427</v>
      </c>
      <c r="D86" s="52">
        <f t="shared" si="4"/>
        <v>0.04386322091018566</v>
      </c>
      <c r="E86" s="216"/>
      <c r="F86" s="216"/>
    </row>
    <row r="87" spans="1:6" ht="17.25">
      <c r="A87" s="53" t="s">
        <v>2</v>
      </c>
      <c r="B87" s="313">
        <v>183920</v>
      </c>
      <c r="C87" s="313">
        <v>2289525</v>
      </c>
      <c r="D87" s="223">
        <f t="shared" si="4"/>
        <v>0.08033107303916752</v>
      </c>
      <c r="E87" s="216"/>
      <c r="F87" s="216"/>
    </row>
    <row r="88" spans="1:6" ht="17.25">
      <c r="A88" s="409" t="s">
        <v>337</v>
      </c>
      <c r="B88" s="409"/>
      <c r="C88" s="409"/>
      <c r="D88" s="409"/>
      <c r="E88" s="409"/>
      <c r="F88" s="409"/>
    </row>
  </sheetData>
  <sheetProtection/>
  <mergeCells count="5">
    <mergeCell ref="A24:F24"/>
    <mergeCell ref="A5:F6"/>
    <mergeCell ref="A77:F77"/>
    <mergeCell ref="A88:F88"/>
    <mergeCell ref="A54:F54"/>
  </mergeCells>
  <printOptions horizontalCentered="1"/>
  <pageMargins left="0.5905511811023623" right="0.5905511811023623" top="0.5905511811023623" bottom="0.5905511811023623" header="0.31496062992125984" footer="0.31496062992125984"/>
  <pageSetup horizontalDpi="600" verticalDpi="600" orientation="portrait" scale="65" r:id="rId1"/>
  <headerFooter>
    <oddHeader>&amp;R&amp;12Región de Los Ríos, Información Anual</oddHeader>
  </headerFooter>
  <rowBreaks count="1" manualBreakCount="1">
    <brk id="58" max="5" man="1"/>
  </rowBreaks>
</worksheet>
</file>

<file path=xl/worksheets/sheet7.xml><?xml version="1.0" encoding="utf-8"?>
<worksheet xmlns="http://schemas.openxmlformats.org/spreadsheetml/2006/main" xmlns:r="http://schemas.openxmlformats.org/officeDocument/2006/relationships">
  <dimension ref="A1:P86"/>
  <sheetViews>
    <sheetView showGridLines="0" view="pageBreakPreview" zoomScale="80" zoomScaleNormal="90" zoomScaleSheetLayoutView="80" zoomScalePageLayoutView="0" workbookViewId="0" topLeftCell="A10">
      <selection activeCell="C49" sqref="C49"/>
    </sheetView>
  </sheetViews>
  <sheetFormatPr defaultColWidth="11.421875" defaultRowHeight="15"/>
  <cols>
    <col min="1" max="1" width="13.57421875" style="2" customWidth="1"/>
    <col min="2" max="2" width="15.8515625" style="2" bestFit="1" customWidth="1"/>
    <col min="3" max="3" width="18.00390625" style="2" customWidth="1"/>
    <col min="4" max="4" width="14.8515625" style="2" bestFit="1" customWidth="1"/>
    <col min="5" max="6" width="11.421875" style="2" customWidth="1"/>
    <col min="7" max="7" width="14.00390625" style="2" customWidth="1"/>
    <col min="8" max="16384" width="11.421875" style="2" customWidth="1"/>
  </cols>
  <sheetData>
    <row r="1" ht="15.75">
      <c r="A1" s="1" t="s">
        <v>49</v>
      </c>
    </row>
    <row r="2" ht="15.75">
      <c r="A2" s="1"/>
    </row>
    <row r="3" ht="15.75">
      <c r="A3" s="28" t="s">
        <v>37</v>
      </c>
    </row>
    <row r="4" spans="2:9" ht="15" customHeight="1">
      <c r="B4" s="38"/>
      <c r="C4" s="38"/>
      <c r="D4" s="38"/>
      <c r="E4" s="38"/>
      <c r="F4" s="38"/>
      <c r="G4" s="38"/>
      <c r="H4" s="38"/>
      <c r="I4" s="38"/>
    </row>
    <row r="5" spans="1:9" ht="15" customHeight="1">
      <c r="A5" s="371" t="s">
        <v>205</v>
      </c>
      <c r="B5" s="371"/>
      <c r="C5" s="371"/>
      <c r="D5" s="371"/>
      <c r="E5" s="371"/>
      <c r="F5" s="371"/>
      <c r="G5" s="371"/>
      <c r="H5" s="371"/>
      <c r="I5" s="38"/>
    </row>
    <row r="6" spans="1:9" ht="15" customHeight="1">
      <c r="A6" s="371"/>
      <c r="B6" s="371"/>
      <c r="C6" s="371"/>
      <c r="D6" s="371"/>
      <c r="E6" s="371"/>
      <c r="F6" s="371"/>
      <c r="G6" s="371"/>
      <c r="H6" s="371"/>
      <c r="I6" s="38"/>
    </row>
    <row r="7" spans="1:9" ht="15" customHeight="1">
      <c r="A7" s="371"/>
      <c r="B7" s="371"/>
      <c r="C7" s="371"/>
      <c r="D7" s="371"/>
      <c r="E7" s="371"/>
      <c r="F7" s="371"/>
      <c r="G7" s="371"/>
      <c r="H7" s="371"/>
      <c r="I7" s="38"/>
    </row>
    <row r="8" spans="1:9" ht="15" customHeight="1">
      <c r="A8" s="371"/>
      <c r="B8" s="371"/>
      <c r="C8" s="371"/>
      <c r="D8" s="371"/>
      <c r="E8" s="371"/>
      <c r="F8" s="371"/>
      <c r="G8" s="371"/>
      <c r="H8" s="371"/>
      <c r="I8" s="38"/>
    </row>
    <row r="9" spans="1:9" ht="15" customHeight="1">
      <c r="A9" s="38"/>
      <c r="B9" s="38"/>
      <c r="C9" s="38"/>
      <c r="D9" s="38"/>
      <c r="E9" s="38"/>
      <c r="F9" s="38"/>
      <c r="G9" s="38"/>
      <c r="H9" s="38"/>
      <c r="I9" s="38"/>
    </row>
    <row r="10" ht="15.75">
      <c r="A10" s="1" t="s">
        <v>84</v>
      </c>
    </row>
    <row r="11" spans="1:4" ht="15.75">
      <c r="A11" s="4" t="s">
        <v>38</v>
      </c>
      <c r="B11" s="4" t="s">
        <v>15</v>
      </c>
      <c r="C11" s="4" t="s">
        <v>64</v>
      </c>
      <c r="D11" s="4" t="s">
        <v>60</v>
      </c>
    </row>
    <row r="12" spans="1:4" ht="15.75">
      <c r="A12" s="31" t="s">
        <v>133</v>
      </c>
      <c r="B12" s="5">
        <v>629385</v>
      </c>
      <c r="C12" s="5">
        <v>3789697</v>
      </c>
      <c r="D12" s="32">
        <f>B12/C12</f>
        <v>0.16607792126916743</v>
      </c>
    </row>
    <row r="13" spans="1:4" ht="15.75">
      <c r="A13" s="31" t="s">
        <v>45</v>
      </c>
      <c r="B13" s="5">
        <v>117830</v>
      </c>
      <c r="C13" s="5">
        <v>3938895</v>
      </c>
      <c r="D13" s="32">
        <f aca="true" t="shared" si="0" ref="D13:D19">B13/C13</f>
        <v>0.02991448109177828</v>
      </c>
    </row>
    <row r="14" spans="1:4" ht="15.75">
      <c r="A14" s="31" t="s">
        <v>47</v>
      </c>
      <c r="B14" s="5">
        <v>34532</v>
      </c>
      <c r="C14" s="5">
        <v>3292707</v>
      </c>
      <c r="D14" s="32">
        <f t="shared" si="0"/>
        <v>0.010487419621606174</v>
      </c>
    </row>
    <row r="15" spans="1:4" ht="15.75">
      <c r="A15" s="31" t="s">
        <v>73</v>
      </c>
      <c r="B15" s="5">
        <v>14748</v>
      </c>
      <c r="C15" s="5">
        <v>320740</v>
      </c>
      <c r="D15" s="32">
        <f t="shared" si="0"/>
        <v>0.04598116854773337</v>
      </c>
    </row>
    <row r="16" spans="1:4" ht="15.75">
      <c r="A16" s="31" t="s">
        <v>46</v>
      </c>
      <c r="B16" s="5">
        <v>9525</v>
      </c>
      <c r="C16" s="5">
        <v>738887</v>
      </c>
      <c r="D16" s="32">
        <f t="shared" si="0"/>
        <v>0.012891010398071695</v>
      </c>
    </row>
    <row r="17" spans="1:4" ht="15.75">
      <c r="A17" s="31" t="s">
        <v>204</v>
      </c>
      <c r="B17" s="5">
        <v>563</v>
      </c>
      <c r="C17" s="5">
        <v>28899</v>
      </c>
      <c r="D17" s="32">
        <f t="shared" si="0"/>
        <v>0.01948164296342434</v>
      </c>
    </row>
    <row r="18" spans="1:4" ht="15.75">
      <c r="A18" s="31" t="s">
        <v>121</v>
      </c>
      <c r="B18" s="5">
        <v>762</v>
      </c>
      <c r="C18" s="5">
        <v>9915</v>
      </c>
      <c r="D18" s="32">
        <f t="shared" si="0"/>
        <v>0.07685325264750378</v>
      </c>
    </row>
    <row r="19" spans="1:4" ht="15.75">
      <c r="A19" s="31" t="s">
        <v>122</v>
      </c>
      <c r="B19" s="5">
        <v>761</v>
      </c>
      <c r="C19" s="5">
        <v>6255</v>
      </c>
      <c r="D19" s="32">
        <f t="shared" si="0"/>
        <v>0.12166266986410872</v>
      </c>
    </row>
    <row r="20" spans="1:8" ht="15.75">
      <c r="A20" s="412" t="s">
        <v>27</v>
      </c>
      <c r="B20" s="412"/>
      <c r="C20" s="412"/>
      <c r="D20" s="412"/>
      <c r="E20" s="412"/>
      <c r="F20" s="412"/>
      <c r="G20" s="412"/>
      <c r="H20" s="412"/>
    </row>
    <row r="21" spans="1:8" ht="15.75">
      <c r="A21" s="412"/>
      <c r="B21" s="412"/>
      <c r="C21" s="412"/>
      <c r="D21" s="412"/>
      <c r="E21" s="412"/>
      <c r="F21" s="412"/>
      <c r="G21" s="412"/>
      <c r="H21" s="412"/>
    </row>
    <row r="22" spans="1:8" ht="15.75">
      <c r="A22" s="55"/>
      <c r="B22" s="55"/>
      <c r="C22" s="55"/>
      <c r="D22" s="55"/>
      <c r="E22" s="55"/>
      <c r="F22" s="55"/>
      <c r="G22" s="55"/>
      <c r="H22" s="55"/>
    </row>
    <row r="23" ht="15.75">
      <c r="A23" s="1" t="s">
        <v>74</v>
      </c>
    </row>
    <row r="24" spans="1:8" ht="15.75">
      <c r="A24" s="3"/>
      <c r="B24" s="3"/>
      <c r="C24" s="3"/>
      <c r="D24" s="3"/>
      <c r="E24" s="3"/>
      <c r="F24" s="3"/>
      <c r="G24" s="3"/>
      <c r="H24" s="3"/>
    </row>
    <row r="25" ht="15.75">
      <c r="A25" s="1" t="s">
        <v>77</v>
      </c>
    </row>
    <row r="26" spans="1:4" ht="15.75">
      <c r="A26" s="4" t="s">
        <v>76</v>
      </c>
      <c r="B26" s="4" t="s">
        <v>15</v>
      </c>
      <c r="C26" s="4" t="s">
        <v>64</v>
      </c>
      <c r="D26" s="4" t="s">
        <v>60</v>
      </c>
    </row>
    <row r="27" spans="1:4" ht="15.75">
      <c r="A27" s="31">
        <v>2011</v>
      </c>
      <c r="B27" s="5">
        <v>16425.921</v>
      </c>
      <c r="C27" s="5">
        <v>190978.87</v>
      </c>
      <c r="D27" s="32">
        <v>0.08600910142572317</v>
      </c>
    </row>
    <row r="28" spans="1:4" ht="15.75">
      <c r="A28" s="31">
        <v>2012</v>
      </c>
      <c r="B28" s="5">
        <v>20654.532</v>
      </c>
      <c r="C28" s="5">
        <v>197570.622</v>
      </c>
      <c r="D28" s="32">
        <v>0.10454252657057485</v>
      </c>
    </row>
    <row r="29" spans="1:4" ht="15.75">
      <c r="A29" s="31">
        <v>2013</v>
      </c>
      <c r="B29" s="5">
        <v>22296.526</v>
      </c>
      <c r="C29" s="5">
        <v>206284.748</v>
      </c>
      <c r="D29" s="32">
        <v>0.10808615865289276</v>
      </c>
    </row>
    <row r="30" spans="1:4" ht="15.75">
      <c r="A30" s="31">
        <v>2014</v>
      </c>
      <c r="B30" s="5">
        <v>24009.979</v>
      </c>
      <c r="C30" s="5">
        <v>224110.98</v>
      </c>
      <c r="D30" s="32">
        <v>0.10713432693034496</v>
      </c>
    </row>
    <row r="31" spans="1:4" ht="15.75">
      <c r="A31" s="31">
        <v>2015</v>
      </c>
      <c r="B31" s="5">
        <v>16024.305</v>
      </c>
      <c r="C31" s="5">
        <v>225261</v>
      </c>
      <c r="D31" s="32">
        <f>+B31/C31</f>
        <v>0.07113661486009562</v>
      </c>
    </row>
    <row r="32" spans="1:4" ht="15.75">
      <c r="A32" s="31">
        <v>2016</v>
      </c>
      <c r="B32" s="5">
        <f>15981327/1000</f>
        <v>15981.327</v>
      </c>
      <c r="C32" s="5">
        <f>215267461/1000</f>
        <v>215267.461</v>
      </c>
      <c r="D32" s="32">
        <f>+B32/C32</f>
        <v>0.07423939933030566</v>
      </c>
    </row>
    <row r="33" spans="1:4" ht="15.75">
      <c r="A33" s="31">
        <v>2017</v>
      </c>
      <c r="B33" s="5">
        <v>17631.817</v>
      </c>
      <c r="C33" s="5">
        <v>199788.687</v>
      </c>
      <c r="D33" s="32">
        <f>+B33/C33</f>
        <v>0.08825232932233044</v>
      </c>
    </row>
    <row r="34" spans="1:4" ht="15.75">
      <c r="A34" s="286" t="s">
        <v>301</v>
      </c>
      <c r="B34" s="5">
        <v>78977.84</v>
      </c>
      <c r="C34" s="5">
        <v>201043.57</v>
      </c>
      <c r="D34" s="32">
        <f>+B34/C34</f>
        <v>0.3928394228176509</v>
      </c>
    </row>
    <row r="35" spans="1:4" ht="15.75">
      <c r="A35" s="286">
        <v>2019</v>
      </c>
      <c r="B35" s="5">
        <v>79712.671</v>
      </c>
      <c r="C35" s="5">
        <v>211999.986</v>
      </c>
      <c r="D35" s="32">
        <f>+B35/C35</f>
        <v>0.37600318992473897</v>
      </c>
    </row>
    <row r="36" spans="1:8" ht="29.25" customHeight="1">
      <c r="A36" s="412" t="s">
        <v>300</v>
      </c>
      <c r="B36" s="412"/>
      <c r="C36" s="412"/>
      <c r="D36" s="412"/>
      <c r="E36" s="412"/>
      <c r="F36" s="412"/>
      <c r="G36" s="412"/>
      <c r="H36" s="412"/>
    </row>
    <row r="37" ht="15.75">
      <c r="A37" s="1"/>
    </row>
    <row r="38" ht="15.75">
      <c r="A38" s="1" t="s">
        <v>82</v>
      </c>
    </row>
    <row r="39" spans="1:7" ht="18">
      <c r="A39" s="417" t="s">
        <v>76</v>
      </c>
      <c r="B39" s="422" t="s">
        <v>223</v>
      </c>
      <c r="C39" s="423"/>
      <c r="D39" s="424"/>
      <c r="E39" s="422" t="s">
        <v>224</v>
      </c>
      <c r="F39" s="423"/>
      <c r="G39" s="424"/>
    </row>
    <row r="40" spans="1:7" ht="15.75">
      <c r="A40" s="418"/>
      <c r="B40" s="231" t="s">
        <v>15</v>
      </c>
      <c r="C40" s="231" t="s">
        <v>64</v>
      </c>
      <c r="D40" s="231" t="s">
        <v>60</v>
      </c>
      <c r="E40" s="231" t="s">
        <v>15</v>
      </c>
      <c r="F40" s="231" t="s">
        <v>64</v>
      </c>
      <c r="G40" s="231" t="s">
        <v>60</v>
      </c>
    </row>
    <row r="41" spans="1:7" ht="15.75">
      <c r="A41" s="31">
        <v>2018</v>
      </c>
      <c r="B41" s="33">
        <v>659.779062</v>
      </c>
      <c r="C41" s="33">
        <v>2174.410313</v>
      </c>
      <c r="D41" s="32">
        <v>0.30342896097182004</v>
      </c>
      <c r="E41" s="33">
        <v>28.201007</v>
      </c>
      <c r="F41" s="232">
        <v>171.526484</v>
      </c>
      <c r="G41" s="6">
        <v>0.1644119691743929</v>
      </c>
    </row>
    <row r="42" spans="1:7" ht="15.75">
      <c r="A42" s="31">
        <v>2019</v>
      </c>
      <c r="B42" s="33">
        <v>663.477314</v>
      </c>
      <c r="C42" s="33">
        <v>2144.634769</v>
      </c>
      <c r="D42" s="32">
        <v>0.3093661091344547</v>
      </c>
      <c r="E42" s="33">
        <v>34.152235</v>
      </c>
      <c r="F42" s="232">
        <v>176.701217</v>
      </c>
      <c r="G42" s="6">
        <v>0.1932767390051422</v>
      </c>
    </row>
    <row r="43" spans="1:8" ht="15" customHeight="1">
      <c r="A43" s="412" t="s">
        <v>225</v>
      </c>
      <c r="B43" s="412"/>
      <c r="C43" s="412"/>
      <c r="D43" s="412"/>
      <c r="E43" s="412"/>
      <c r="F43" s="412"/>
      <c r="G43" s="416"/>
      <c r="H43" s="412"/>
    </row>
    <row r="44" spans="1:7" ht="15.75">
      <c r="A44" s="1" t="s">
        <v>226</v>
      </c>
      <c r="G44" s="113"/>
    </row>
    <row r="45" spans="1:7" ht="15.75">
      <c r="A45" s="1"/>
      <c r="G45" s="113"/>
    </row>
    <row r="46" spans="1:8" ht="15.75">
      <c r="A46" s="1" t="s">
        <v>221</v>
      </c>
      <c r="B46" s="1"/>
      <c r="C46" s="1"/>
      <c r="D46" s="1"/>
      <c r="E46" s="1"/>
      <c r="F46" s="1"/>
      <c r="G46"/>
      <c r="H46"/>
    </row>
    <row r="47" spans="1:8" ht="15" customHeight="1">
      <c r="A47" s="193" t="s">
        <v>15</v>
      </c>
      <c r="B47" s="415" t="s">
        <v>222</v>
      </c>
      <c r="C47" s="415"/>
      <c r="D47" s="415"/>
      <c r="E47" s="415"/>
      <c r="F47" s="415"/>
      <c r="G47"/>
      <c r="H47"/>
    </row>
    <row r="48" spans="1:8" ht="15.75">
      <c r="A48" s="195"/>
      <c r="B48" s="194">
        <v>2007</v>
      </c>
      <c r="C48" s="194">
        <v>2013</v>
      </c>
      <c r="D48" s="196">
        <v>2015</v>
      </c>
      <c r="E48" s="196">
        <v>2017</v>
      </c>
      <c r="F48" s="196">
        <v>2019</v>
      </c>
      <c r="G48"/>
      <c r="H48"/>
    </row>
    <row r="49" spans="1:8" ht="15.75">
      <c r="A49" s="206" t="s">
        <v>170</v>
      </c>
      <c r="B49" s="207">
        <v>599392</v>
      </c>
      <c r="C49" s="207">
        <v>549344</v>
      </c>
      <c r="D49" s="207">
        <v>492630</v>
      </c>
      <c r="E49" s="244">
        <v>589488</v>
      </c>
      <c r="F49" s="349">
        <v>666943.1675324677</v>
      </c>
      <c r="G49"/>
      <c r="H49"/>
    </row>
    <row r="50" spans="1:8" ht="15.75">
      <c r="A50" s="199" t="s">
        <v>14</v>
      </c>
      <c r="B50" s="208">
        <v>3408419</v>
      </c>
      <c r="C50" s="209">
        <v>3007883</v>
      </c>
      <c r="D50" s="209">
        <v>2735857</v>
      </c>
      <c r="E50" s="245">
        <v>2890840</v>
      </c>
      <c r="F50" s="350">
        <v>3108089.123026897</v>
      </c>
      <c r="G50"/>
      <c r="H50"/>
    </row>
    <row r="51" spans="1:8" ht="15" customHeight="1">
      <c r="A51" s="199" t="s">
        <v>220</v>
      </c>
      <c r="B51" s="203">
        <f>+B49/B50</f>
        <v>0.175856313440337</v>
      </c>
      <c r="C51" s="203">
        <f>+C49/C50</f>
        <v>0.18263476338674078</v>
      </c>
      <c r="D51" s="203">
        <f>+D49/D50</f>
        <v>0.18006423581349465</v>
      </c>
      <c r="E51" s="203">
        <f>+E49/E50</f>
        <v>0.20391581685600033</v>
      </c>
      <c r="F51" s="203">
        <f>+F49/F50</f>
        <v>0.2145830254966907</v>
      </c>
      <c r="G51" s="204"/>
      <c r="H51" s="204"/>
    </row>
    <row r="52" spans="1:8" ht="15.75">
      <c r="A52" s="8" t="s">
        <v>378</v>
      </c>
      <c r="B52" s="8"/>
      <c r="C52" s="8"/>
      <c r="D52" s="8"/>
      <c r="E52" s="8"/>
      <c r="F52" s="205"/>
      <c r="G52" s="205"/>
      <c r="H52" s="205"/>
    </row>
    <row r="53" spans="1:8" ht="15.75">
      <c r="A53" s="414" t="s">
        <v>75</v>
      </c>
      <c r="B53" s="414"/>
      <c r="C53" s="414"/>
      <c r="D53" s="414"/>
      <c r="E53" s="414"/>
      <c r="F53" s="414"/>
      <c r="G53" s="414"/>
      <c r="H53" s="414"/>
    </row>
    <row r="54" spans="1:8" ht="15.75">
      <c r="A54" s="1" t="s">
        <v>218</v>
      </c>
      <c r="B54" s="1"/>
      <c r="C54" s="1"/>
      <c r="D54" s="1"/>
      <c r="E54" s="1"/>
      <c r="F54" s="1"/>
      <c r="G54" s="1"/>
      <c r="H54" s="1"/>
    </row>
    <row r="55" spans="1:8" ht="15" customHeight="1">
      <c r="A55" s="193" t="s">
        <v>15</v>
      </c>
      <c r="B55" s="419" t="s">
        <v>219</v>
      </c>
      <c r="C55" s="420"/>
      <c r="D55" s="420"/>
      <c r="E55" s="420"/>
      <c r="F55" s="421"/>
      <c r="G55"/>
      <c r="H55"/>
    </row>
    <row r="56" spans="1:8" ht="15.75">
      <c r="A56" s="195"/>
      <c r="B56" s="194">
        <v>2007</v>
      </c>
      <c r="C56" s="194">
        <v>2010</v>
      </c>
      <c r="D56" s="194">
        <v>2013</v>
      </c>
      <c r="E56" s="196">
        <v>2015</v>
      </c>
      <c r="F56" s="196">
        <v>2017</v>
      </c>
      <c r="G56"/>
      <c r="H56"/>
    </row>
    <row r="57" spans="1:8" ht="15.75">
      <c r="A57" s="197" t="s">
        <v>170</v>
      </c>
      <c r="B57" s="198">
        <v>17690</v>
      </c>
      <c r="C57" s="198">
        <v>18208</v>
      </c>
      <c r="D57" s="198">
        <v>30649</v>
      </c>
      <c r="E57" s="198">
        <v>25746</v>
      </c>
      <c r="F57" s="198">
        <v>24129</v>
      </c>
      <c r="G57"/>
      <c r="H57"/>
    </row>
    <row r="58" spans="1:8" ht="15.75">
      <c r="A58" s="199" t="s">
        <v>14</v>
      </c>
      <c r="B58" s="200">
        <v>2863612</v>
      </c>
      <c r="C58" s="201">
        <v>2660373</v>
      </c>
      <c r="D58" s="202">
        <v>2428310</v>
      </c>
      <c r="E58" s="201">
        <v>2185449</v>
      </c>
      <c r="F58" s="201">
        <v>2037516</v>
      </c>
      <c r="G58"/>
      <c r="H58"/>
    </row>
    <row r="59" spans="1:8" ht="25.5">
      <c r="A59" s="199" t="s">
        <v>220</v>
      </c>
      <c r="B59" s="203">
        <f>+B57/B58</f>
        <v>0.006177512875347638</v>
      </c>
      <c r="C59" s="203">
        <f>+C57/C58</f>
        <v>0.006844153056733022</v>
      </c>
      <c r="D59" s="203">
        <f>+D57/D58</f>
        <v>0.01262153514172408</v>
      </c>
      <c r="E59" s="203">
        <f>+E57/E58</f>
        <v>0.011780645533251977</v>
      </c>
      <c r="F59" s="203">
        <f>+F57/F58</f>
        <v>0.011842360992502635</v>
      </c>
      <c r="G59" s="204"/>
      <c r="H59" s="204"/>
    </row>
    <row r="60" spans="1:8" ht="15.75">
      <c r="A60" s="8" t="s">
        <v>264</v>
      </c>
      <c r="B60" s="8"/>
      <c r="C60" s="8"/>
      <c r="D60" s="8"/>
      <c r="E60" s="8"/>
      <c r="F60" s="205"/>
      <c r="G60" s="205"/>
      <c r="H60" s="205"/>
    </row>
    <row r="61" spans="1:8" ht="15.75">
      <c r="A61" s="414" t="s">
        <v>75</v>
      </c>
      <c r="B61" s="414"/>
      <c r="C61" s="414"/>
      <c r="D61" s="414"/>
      <c r="E61" s="414"/>
      <c r="F61" s="414"/>
      <c r="G61" s="414"/>
      <c r="H61" s="414"/>
    </row>
    <row r="62" spans="1:7" ht="15" customHeight="1">
      <c r="A62" s="1" t="s">
        <v>50</v>
      </c>
      <c r="G62" s="113"/>
    </row>
    <row r="63" spans="1:7" ht="15.75">
      <c r="A63" s="1"/>
      <c r="G63" s="113"/>
    </row>
    <row r="64" spans="1:7" ht="15.75">
      <c r="A64" s="1" t="s">
        <v>328</v>
      </c>
      <c r="G64" s="113"/>
    </row>
    <row r="65" spans="1:7" ht="15.75">
      <c r="A65" s="29" t="s">
        <v>229</v>
      </c>
      <c r="B65" s="176" t="s">
        <v>51</v>
      </c>
      <c r="G65" s="113"/>
    </row>
    <row r="66" spans="1:7" ht="15.75">
      <c r="A66" s="177" t="s">
        <v>146</v>
      </c>
      <c r="B66" s="33">
        <v>6133.3</v>
      </c>
      <c r="G66" s="113"/>
    </row>
    <row r="67" spans="1:2" ht="15.75">
      <c r="A67" s="177" t="s">
        <v>147</v>
      </c>
      <c r="B67" s="33">
        <v>2068.6</v>
      </c>
    </row>
    <row r="68" spans="1:2" ht="15.75">
      <c r="A68" s="178" t="s">
        <v>2</v>
      </c>
      <c r="B68" s="179">
        <v>8201.9</v>
      </c>
    </row>
    <row r="69" spans="1:8" ht="15.75">
      <c r="A69" s="412" t="s">
        <v>27</v>
      </c>
      <c r="B69" s="412"/>
      <c r="C69" s="412"/>
      <c r="D69" s="412"/>
      <c r="E69" s="412"/>
      <c r="F69" s="412"/>
      <c r="G69" s="412"/>
      <c r="H69" s="412"/>
    </row>
    <row r="70" spans="1:8" ht="15.75">
      <c r="A70" s="412"/>
      <c r="B70" s="412"/>
      <c r="C70" s="412"/>
      <c r="D70" s="412"/>
      <c r="E70" s="412"/>
      <c r="F70" s="412"/>
      <c r="G70" s="412"/>
      <c r="H70" s="412"/>
    </row>
    <row r="71" spans="1:8" ht="15.75">
      <c r="A71" s="55"/>
      <c r="B71" s="55"/>
      <c r="C71" s="55"/>
      <c r="D71" s="55"/>
      <c r="E71" s="55"/>
      <c r="F71" s="55"/>
      <c r="G71" s="55"/>
      <c r="H71" s="55"/>
    </row>
    <row r="72" ht="15.75">
      <c r="A72" s="1" t="s">
        <v>329</v>
      </c>
    </row>
    <row r="73" spans="1:9" ht="47.25">
      <c r="A73" s="29" t="s">
        <v>40</v>
      </c>
      <c r="B73" s="29" t="s">
        <v>230</v>
      </c>
      <c r="C73" s="29" t="s">
        <v>231</v>
      </c>
      <c r="D73" s="29" t="s">
        <v>53</v>
      </c>
      <c r="E73" s="29" t="s">
        <v>232</v>
      </c>
      <c r="F73" s="29" t="s">
        <v>233</v>
      </c>
      <c r="G73" s="29" t="s">
        <v>234</v>
      </c>
      <c r="H73" s="29" t="s">
        <v>54</v>
      </c>
      <c r="I73" s="54"/>
    </row>
    <row r="74" spans="1:8" ht="15.75">
      <c r="A74" s="31" t="s">
        <v>146</v>
      </c>
      <c r="B74" s="180">
        <v>284.80000047387</v>
      </c>
      <c r="C74" s="180">
        <v>41.30000000447</v>
      </c>
      <c r="D74" s="180">
        <v>105.40000112354</v>
      </c>
      <c r="E74" s="180">
        <v>2994.19999045562</v>
      </c>
      <c r="F74" s="180">
        <v>1769</v>
      </c>
      <c r="G74" s="180">
        <v>863.1000081741</v>
      </c>
      <c r="H74" s="180">
        <v>75.50000015643</v>
      </c>
    </row>
    <row r="75" spans="1:8" ht="15.75">
      <c r="A75" s="31" t="s">
        <v>147</v>
      </c>
      <c r="B75" s="180">
        <v>46.29999995232</v>
      </c>
      <c r="C75" s="180">
        <v>0</v>
      </c>
      <c r="D75" s="180">
        <v>12.800000101331</v>
      </c>
      <c r="E75" s="180">
        <v>911.5000001409</v>
      </c>
      <c r="F75" s="180">
        <v>598</v>
      </c>
      <c r="G75" s="180">
        <v>427.800000317921</v>
      </c>
      <c r="H75" s="180">
        <v>72.20000000298</v>
      </c>
    </row>
    <row r="76" spans="1:8" ht="15.75">
      <c r="A76" s="178" t="s">
        <v>2</v>
      </c>
      <c r="B76" s="181">
        <v>331.10000042619</v>
      </c>
      <c r="C76" s="181">
        <v>41.30000000447</v>
      </c>
      <c r="D76" s="181">
        <v>118.200001224871</v>
      </c>
      <c r="E76" s="181">
        <v>3905.69999059652</v>
      </c>
      <c r="F76" s="181">
        <v>2367</v>
      </c>
      <c r="G76" s="181">
        <v>1290.900008492021</v>
      </c>
      <c r="H76" s="181">
        <v>147.70000015941002</v>
      </c>
    </row>
    <row r="77" spans="1:8" ht="15.75">
      <c r="A77" s="413" t="s">
        <v>27</v>
      </c>
      <c r="B77" s="413"/>
      <c r="C77" s="413"/>
      <c r="D77" s="413"/>
      <c r="E77" s="413"/>
      <c r="F77" s="413"/>
      <c r="G77" s="413"/>
      <c r="H77" s="413"/>
    </row>
    <row r="78" spans="1:8" ht="15.75">
      <c r="A78" s="412"/>
      <c r="B78" s="412"/>
      <c r="C78" s="412"/>
      <c r="D78" s="412"/>
      <c r="E78" s="412"/>
      <c r="F78" s="412"/>
      <c r="G78" s="412"/>
      <c r="H78" s="412"/>
    </row>
    <row r="81" ht="15.75">
      <c r="A81" s="1" t="s">
        <v>336</v>
      </c>
    </row>
    <row r="82" spans="1:6" ht="31.5">
      <c r="A82" s="309" t="s">
        <v>40</v>
      </c>
      <c r="B82" s="309" t="s">
        <v>330</v>
      </c>
      <c r="C82" s="309" t="s">
        <v>331</v>
      </c>
      <c r="D82" s="309" t="s">
        <v>332</v>
      </c>
      <c r="E82" s="309" t="s">
        <v>333</v>
      </c>
      <c r="F82" s="309" t="s">
        <v>334</v>
      </c>
    </row>
    <row r="83" spans="1:16" ht="15.75">
      <c r="A83" s="31" t="s">
        <v>147</v>
      </c>
      <c r="B83" s="311">
        <v>979.5200000000002</v>
      </c>
      <c r="C83" s="311">
        <v>15.41</v>
      </c>
      <c r="D83" s="311"/>
      <c r="E83" s="311"/>
      <c r="F83" s="311">
        <f>SUM(B83:E83)</f>
        <v>994.9300000000002</v>
      </c>
      <c r="K83" s="310"/>
      <c r="L83" s="310"/>
      <c r="M83" s="310"/>
      <c r="N83" s="310"/>
      <c r="O83" s="310"/>
      <c r="P83" s="310"/>
    </row>
    <row r="84" spans="1:16" ht="15.75">
      <c r="A84" s="31" t="s">
        <v>146</v>
      </c>
      <c r="B84" s="311">
        <v>1512.4300000000023</v>
      </c>
      <c r="C84" s="311">
        <v>573.9599999999997</v>
      </c>
      <c r="D84" s="311">
        <v>39.53999999999999</v>
      </c>
      <c r="E84" s="311">
        <v>54.31999999999999</v>
      </c>
      <c r="F84" s="311">
        <f>SUM(B84:E84)</f>
        <v>2180.2500000000023</v>
      </c>
      <c r="K84" s="310"/>
      <c r="L84" s="310"/>
      <c r="M84" s="310"/>
      <c r="N84" s="310"/>
      <c r="O84" s="310"/>
      <c r="P84" s="310"/>
    </row>
    <row r="85" spans="1:16" ht="15.75">
      <c r="A85" s="178" t="s">
        <v>2</v>
      </c>
      <c r="B85" s="312">
        <v>2491.9500000000025</v>
      </c>
      <c r="C85" s="312">
        <v>589.3699999999997</v>
      </c>
      <c r="D85" s="312">
        <v>39.53999999999999</v>
      </c>
      <c r="E85" s="312">
        <v>54.31999999999999</v>
      </c>
      <c r="F85" s="311">
        <f>SUM(B85:E85)</f>
        <v>3175.1800000000026</v>
      </c>
      <c r="K85" s="310"/>
      <c r="L85" s="310"/>
      <c r="M85" s="310"/>
      <c r="N85" s="310"/>
      <c r="O85" s="310"/>
      <c r="P85" s="310"/>
    </row>
    <row r="86" spans="1:6" ht="33.75" customHeight="1">
      <c r="A86" s="413" t="s">
        <v>335</v>
      </c>
      <c r="B86" s="413"/>
      <c r="C86" s="413"/>
      <c r="D86" s="413"/>
      <c r="E86" s="413"/>
      <c r="F86" s="413"/>
    </row>
  </sheetData>
  <sheetProtection/>
  <mergeCells count="14">
    <mergeCell ref="A86:F86"/>
    <mergeCell ref="B55:F55"/>
    <mergeCell ref="B39:D39"/>
    <mergeCell ref="E39:G39"/>
    <mergeCell ref="A53:H53"/>
    <mergeCell ref="A69:H70"/>
    <mergeCell ref="A77:H78"/>
    <mergeCell ref="A61:H61"/>
    <mergeCell ref="B47:F47"/>
    <mergeCell ref="A5:H8"/>
    <mergeCell ref="A20:H21"/>
    <mergeCell ref="A36:H36"/>
    <mergeCell ref="A43:H43"/>
    <mergeCell ref="A39:A40"/>
  </mergeCells>
  <printOptions horizontalCentered="1"/>
  <pageMargins left="0.5905511811023623" right="0.5905511811023623" top="0.5905511811023623" bottom="0.5905511811023623" header="0.31496062992125984" footer="0.31496062992125984"/>
  <pageSetup horizontalDpi="600" verticalDpi="600" orientation="portrait" scale="78" r:id="rId1"/>
  <headerFooter>
    <oddHeader>&amp;R&amp;12Región de Los Ríos, Información Censo 2007 y Anual</oddHeader>
  </headerFooter>
  <rowBreaks count="1" manualBreakCount="1">
    <brk id="53" max="7" man="1"/>
  </rowBreaks>
</worksheet>
</file>

<file path=xl/worksheets/sheet8.xml><?xml version="1.0" encoding="utf-8"?>
<worksheet xmlns="http://schemas.openxmlformats.org/spreadsheetml/2006/main" xmlns:r="http://schemas.openxmlformats.org/officeDocument/2006/relationships">
  <dimension ref="A1:AB91"/>
  <sheetViews>
    <sheetView view="pageBreakPreview" zoomScale="63" zoomScaleNormal="70" zoomScaleSheetLayoutView="63" zoomScalePageLayoutView="0" workbookViewId="0" topLeftCell="B1">
      <selection activeCell="B1" sqref="B1"/>
    </sheetView>
  </sheetViews>
  <sheetFormatPr defaultColWidth="11.421875" defaultRowHeight="15"/>
  <cols>
    <col min="1" max="1" width="11.421875" style="121" hidden="1" customWidth="1"/>
    <col min="2" max="2" width="12.00390625" style="121" customWidth="1"/>
    <col min="3" max="3" width="23.00390625" style="121" customWidth="1"/>
    <col min="4" max="6" width="11.28125" style="121" customWidth="1"/>
    <col min="7" max="7" width="13.421875" style="121" bestFit="1" customWidth="1"/>
    <col min="8" max="8" width="13.8515625" style="121" bestFit="1" customWidth="1"/>
    <col min="9" max="9" width="11.57421875" style="122" customWidth="1"/>
    <col min="10" max="10" width="11.00390625" style="122" customWidth="1"/>
    <col min="11" max="11" width="10.421875" style="121" customWidth="1"/>
    <col min="12" max="13" width="10.421875" style="122" customWidth="1"/>
    <col min="14" max="14" width="12.7109375" style="121" customWidth="1"/>
    <col min="15" max="15" width="11.8515625" style="121" customWidth="1"/>
    <col min="16" max="16" width="11.57421875" style="121" bestFit="1" customWidth="1"/>
    <col min="17" max="19" width="11.421875" style="121" customWidth="1"/>
    <col min="20" max="22" width="12.8515625" style="121" bestFit="1" customWidth="1"/>
    <col min="23" max="23" width="11.57421875" style="121" bestFit="1" customWidth="1"/>
    <col min="24" max="26" width="12.8515625" style="121" bestFit="1" customWidth="1"/>
    <col min="27" max="27" width="11.57421875" style="121" bestFit="1" customWidth="1"/>
    <col min="28" max="16384" width="11.421875" style="121" customWidth="1"/>
  </cols>
  <sheetData>
    <row r="1" ht="15">
      <c r="B1" s="120" t="s">
        <v>85</v>
      </c>
    </row>
    <row r="3" spans="2:15" ht="15">
      <c r="B3" s="447" t="s">
        <v>173</v>
      </c>
      <c r="C3" s="447"/>
      <c r="D3" s="447"/>
      <c r="E3" s="447"/>
      <c r="F3" s="447"/>
      <c r="G3" s="447"/>
      <c r="H3" s="447"/>
      <c r="I3" s="447"/>
      <c r="J3" s="447"/>
      <c r="K3" s="447"/>
      <c r="L3" s="447"/>
      <c r="M3" s="447"/>
      <c r="N3" s="447"/>
      <c r="O3" s="447"/>
    </row>
    <row r="4" spans="2:15" ht="15">
      <c r="B4" s="447"/>
      <c r="C4" s="447"/>
      <c r="D4" s="447"/>
      <c r="E4" s="447"/>
      <c r="F4" s="447"/>
      <c r="G4" s="447"/>
      <c r="H4" s="447"/>
      <c r="I4" s="447"/>
      <c r="J4" s="447"/>
      <c r="K4" s="447"/>
      <c r="L4" s="447"/>
      <c r="M4" s="447"/>
      <c r="N4" s="447"/>
      <c r="O4" s="447"/>
    </row>
    <row r="5" spans="2:15" ht="15.75" customHeight="1">
      <c r="B5" s="123"/>
      <c r="C5" s="123"/>
      <c r="D5" s="123"/>
      <c r="E5" s="123"/>
      <c r="F5" s="123"/>
      <c r="G5" s="123"/>
      <c r="H5" s="123"/>
      <c r="I5" s="123"/>
      <c r="J5" s="123"/>
      <c r="K5" s="123"/>
      <c r="L5" s="123"/>
      <c r="M5" s="123"/>
      <c r="N5" s="123"/>
      <c r="O5" s="123"/>
    </row>
    <row r="6" spans="2:15" ht="15.75" customHeight="1">
      <c r="B6" s="124" t="s">
        <v>174</v>
      </c>
      <c r="C6" s="123"/>
      <c r="D6" s="123"/>
      <c r="E6" s="123"/>
      <c r="F6" s="123"/>
      <c r="G6" s="123"/>
      <c r="H6" s="123"/>
      <c r="I6" s="123"/>
      <c r="J6" s="123"/>
      <c r="K6" s="123"/>
      <c r="L6" s="123"/>
      <c r="M6" s="123"/>
      <c r="N6" s="123"/>
      <c r="O6" s="123"/>
    </row>
    <row r="7" spans="2:15" ht="15.75" customHeight="1">
      <c r="B7" s="448" t="s">
        <v>15</v>
      </c>
      <c r="C7" s="448" t="s">
        <v>175</v>
      </c>
      <c r="D7" s="449">
        <v>2019</v>
      </c>
      <c r="E7" s="451" t="s">
        <v>387</v>
      </c>
      <c r="F7" s="452"/>
      <c r="G7" s="125" t="s">
        <v>176</v>
      </c>
      <c r="H7" s="125" t="s">
        <v>177</v>
      </c>
      <c r="I7" s="123"/>
      <c r="J7" s="123"/>
      <c r="K7" s="123"/>
      <c r="L7" s="123"/>
      <c r="M7" s="123"/>
      <c r="N7" s="123"/>
      <c r="O7" s="123"/>
    </row>
    <row r="8" spans="2:15" ht="15.75" customHeight="1">
      <c r="B8" s="448"/>
      <c r="C8" s="448"/>
      <c r="D8" s="450"/>
      <c r="E8" s="126">
        <v>2019</v>
      </c>
      <c r="F8" s="127">
        <v>2020</v>
      </c>
      <c r="G8" s="128">
        <v>2020</v>
      </c>
      <c r="H8" s="128">
        <v>2020</v>
      </c>
      <c r="I8" s="123"/>
      <c r="J8" s="123"/>
      <c r="K8" s="123"/>
      <c r="L8" s="123"/>
      <c r="M8" s="123"/>
      <c r="N8" s="123"/>
      <c r="O8" s="123"/>
    </row>
    <row r="9" spans="2:15" ht="15.75" customHeight="1">
      <c r="B9" s="453" t="s">
        <v>170</v>
      </c>
      <c r="C9" s="129" t="s">
        <v>388</v>
      </c>
      <c r="D9" s="130">
        <v>296446.43099</v>
      </c>
      <c r="E9" s="130">
        <v>190169.15281999996</v>
      </c>
      <c r="F9" s="130">
        <v>129054.67412000003</v>
      </c>
      <c r="G9" s="131">
        <v>0.12598850185801724</v>
      </c>
      <c r="H9" s="132">
        <v>0.5327929370625634</v>
      </c>
      <c r="I9" s="123"/>
      <c r="J9" s="123"/>
      <c r="K9" s="123"/>
      <c r="L9" s="123"/>
      <c r="M9" s="123"/>
      <c r="N9" s="123"/>
      <c r="O9" s="123"/>
    </row>
    <row r="10" spans="2:15" ht="15.75" customHeight="1">
      <c r="B10" s="453"/>
      <c r="C10" s="129" t="s">
        <v>389</v>
      </c>
      <c r="D10" s="130">
        <v>86314.32547</v>
      </c>
      <c r="E10" s="130">
        <v>38958.13949000001</v>
      </c>
      <c r="F10" s="130">
        <v>52652.966230000005</v>
      </c>
      <c r="G10" s="131">
        <v>0.2402419853758092</v>
      </c>
      <c r="H10" s="132">
        <v>0.21737398287994422</v>
      </c>
      <c r="I10" s="123"/>
      <c r="J10" s="123"/>
      <c r="K10" s="123"/>
      <c r="L10" s="123"/>
      <c r="M10" s="123"/>
      <c r="N10" s="123"/>
      <c r="O10" s="123"/>
    </row>
    <row r="11" spans="2:15" ht="15.75" customHeight="1">
      <c r="B11" s="453"/>
      <c r="C11" s="129" t="s">
        <v>390</v>
      </c>
      <c r="D11" s="130">
        <v>17434.96964</v>
      </c>
      <c r="E11" s="130">
        <v>17355.21271</v>
      </c>
      <c r="F11" s="130">
        <v>20748.476059999997</v>
      </c>
      <c r="G11" s="131">
        <v>0.006034485073473262</v>
      </c>
      <c r="H11" s="132">
        <v>0.08565859063191038</v>
      </c>
      <c r="I11" s="123"/>
      <c r="J11" s="123"/>
      <c r="K11" s="123"/>
      <c r="L11" s="123"/>
      <c r="M11" s="123"/>
      <c r="N11" s="123"/>
      <c r="O11" s="123"/>
    </row>
    <row r="12" spans="2:15" ht="15.75" customHeight="1">
      <c r="B12" s="453"/>
      <c r="C12" s="129" t="s">
        <v>391</v>
      </c>
      <c r="D12" s="130">
        <v>33389.151809999996</v>
      </c>
      <c r="E12" s="130">
        <v>14380.875340000002</v>
      </c>
      <c r="F12" s="130">
        <v>18506.623839999997</v>
      </c>
      <c r="G12" s="131">
        <v>0.03066314461812649</v>
      </c>
      <c r="H12" s="132">
        <v>0.07640326503523041</v>
      </c>
      <c r="I12" s="123"/>
      <c r="J12" s="183"/>
      <c r="K12" s="123"/>
      <c r="L12" s="123"/>
      <c r="M12" s="123"/>
      <c r="N12" s="123"/>
      <c r="O12" s="123"/>
    </row>
    <row r="13" spans="2:15" ht="15.75" customHeight="1">
      <c r="B13" s="453"/>
      <c r="C13" s="129" t="s">
        <v>392</v>
      </c>
      <c r="D13" s="130">
        <v>42016.89965</v>
      </c>
      <c r="E13" s="130">
        <v>23571.452510000006</v>
      </c>
      <c r="F13" s="130">
        <v>15441.710440000003</v>
      </c>
      <c r="G13" s="131">
        <v>0.18129028920274942</v>
      </c>
      <c r="H13" s="132">
        <v>0.0637499905733538</v>
      </c>
      <c r="I13" s="123"/>
      <c r="J13" s="123"/>
      <c r="K13" s="123"/>
      <c r="L13" s="123"/>
      <c r="M13" s="123"/>
      <c r="N13" s="123"/>
      <c r="O13" s="123"/>
    </row>
    <row r="14" spans="2:15" ht="15.75" customHeight="1">
      <c r="B14" s="453"/>
      <c r="C14" s="129" t="s">
        <v>393</v>
      </c>
      <c r="D14" s="130">
        <v>3064.3830099999996</v>
      </c>
      <c r="E14" s="130">
        <v>767.86975</v>
      </c>
      <c r="F14" s="130">
        <v>1329.8989</v>
      </c>
      <c r="G14" s="131">
        <v>0.3353825021939529</v>
      </c>
      <c r="H14" s="132">
        <v>0.005490391926978367</v>
      </c>
      <c r="I14" s="123"/>
      <c r="J14" s="123"/>
      <c r="K14" s="123"/>
      <c r="L14" s="123"/>
      <c r="M14" s="123"/>
      <c r="N14" s="123"/>
      <c r="O14" s="123"/>
    </row>
    <row r="15" spans="2:15" ht="15.75" customHeight="1">
      <c r="B15" s="453"/>
      <c r="C15" s="129" t="s">
        <v>6</v>
      </c>
      <c r="D15" s="130">
        <v>13153.553710000066</v>
      </c>
      <c r="E15" s="130">
        <v>3814.770349999948</v>
      </c>
      <c r="F15" s="130">
        <v>4488.595090000046</v>
      </c>
      <c r="G15" s="131"/>
      <c r="H15" s="132">
        <v>0.018530841890019606</v>
      </c>
      <c r="I15" s="123"/>
      <c r="J15" s="123"/>
      <c r="K15" s="123"/>
      <c r="L15" s="123"/>
      <c r="M15" s="123"/>
      <c r="N15" s="123"/>
      <c r="O15" s="123"/>
    </row>
    <row r="16" spans="2:15" ht="15.75" customHeight="1">
      <c r="B16" s="454"/>
      <c r="C16" s="125" t="s">
        <v>17</v>
      </c>
      <c r="D16" s="133">
        <v>491819.7142800001</v>
      </c>
      <c r="E16" s="133">
        <v>289017.47296999994</v>
      </c>
      <c r="F16" s="133">
        <v>242222.94468000004</v>
      </c>
      <c r="G16" s="134"/>
      <c r="H16" s="134">
        <v>1.0000000000000002</v>
      </c>
      <c r="I16" s="123"/>
      <c r="J16" s="123"/>
      <c r="K16" s="123"/>
      <c r="L16" s="123"/>
      <c r="M16" s="123"/>
      <c r="N16" s="123"/>
      <c r="O16" s="123"/>
    </row>
    <row r="17" spans="2:15" ht="15.75" customHeight="1">
      <c r="B17" s="135" t="s">
        <v>178</v>
      </c>
      <c r="C17" s="136"/>
      <c r="D17" s="137"/>
      <c r="E17" s="137"/>
      <c r="F17" s="137"/>
      <c r="G17" s="138"/>
      <c r="H17" s="138"/>
      <c r="I17" s="123"/>
      <c r="J17" s="123"/>
      <c r="K17" s="123"/>
      <c r="L17" s="123"/>
      <c r="M17" s="123"/>
      <c r="N17" s="123"/>
      <c r="O17" s="123"/>
    </row>
    <row r="18" spans="2:15" ht="15.75" customHeight="1">
      <c r="B18" s="139" t="s">
        <v>179</v>
      </c>
      <c r="C18" s="136"/>
      <c r="D18" s="137"/>
      <c r="E18" s="137"/>
      <c r="F18" s="137"/>
      <c r="G18" s="138"/>
      <c r="H18" s="138"/>
      <c r="I18" s="123"/>
      <c r="J18" s="123"/>
      <c r="K18" s="123"/>
      <c r="L18" s="123"/>
      <c r="M18" s="123"/>
      <c r="N18" s="123"/>
      <c r="O18" s="123"/>
    </row>
    <row r="19" spans="2:15" ht="15.75" customHeight="1">
      <c r="B19" s="123"/>
      <c r="C19" s="123"/>
      <c r="D19" s="123"/>
      <c r="E19" s="123"/>
      <c r="F19" s="123"/>
      <c r="G19" s="123"/>
      <c r="H19" s="123"/>
      <c r="I19" s="123"/>
      <c r="J19" s="123"/>
      <c r="K19" s="123"/>
      <c r="L19" s="123"/>
      <c r="M19" s="123"/>
      <c r="N19" s="123"/>
      <c r="O19" s="123"/>
    </row>
    <row r="20" spans="2:15" ht="15.75" customHeight="1">
      <c r="B20" s="124" t="s">
        <v>180</v>
      </c>
      <c r="C20" s="123"/>
      <c r="D20" s="123"/>
      <c r="E20" s="123"/>
      <c r="F20" s="123"/>
      <c r="G20" s="140"/>
      <c r="H20" s="140"/>
      <c r="I20" s="140"/>
      <c r="J20" s="140"/>
      <c r="K20" s="140"/>
      <c r="L20" s="140"/>
      <c r="M20" s="140"/>
      <c r="N20" s="140"/>
      <c r="O20" s="140"/>
    </row>
    <row r="21" spans="2:15" ht="30.75" customHeight="1">
      <c r="B21" s="432" t="s">
        <v>181</v>
      </c>
      <c r="C21" s="433"/>
      <c r="D21" s="433"/>
      <c r="E21" s="434"/>
      <c r="F21" s="441" t="s">
        <v>182</v>
      </c>
      <c r="G21" s="441" t="s">
        <v>183</v>
      </c>
      <c r="H21" s="442" t="s">
        <v>184</v>
      </c>
      <c r="I21" s="443"/>
      <c r="J21" s="444"/>
      <c r="K21" s="442" t="s">
        <v>185</v>
      </c>
      <c r="L21" s="443"/>
      <c r="M21" s="443"/>
      <c r="N21" s="443"/>
      <c r="O21" s="444"/>
    </row>
    <row r="22" spans="2:15" ht="15.75" customHeight="1">
      <c r="B22" s="435"/>
      <c r="C22" s="436"/>
      <c r="D22" s="436"/>
      <c r="E22" s="437"/>
      <c r="F22" s="441"/>
      <c r="G22" s="441"/>
      <c r="H22" s="445" t="s">
        <v>387</v>
      </c>
      <c r="I22" s="446"/>
      <c r="J22" s="141" t="s">
        <v>18</v>
      </c>
      <c r="K22" s="445" t="str">
        <f>+H22</f>
        <v>ene-jun</v>
      </c>
      <c r="L22" s="446"/>
      <c r="M22" s="141" t="s">
        <v>18</v>
      </c>
      <c r="N22" s="142" t="s">
        <v>186</v>
      </c>
      <c r="O22" s="141" t="s">
        <v>176</v>
      </c>
    </row>
    <row r="23" spans="2:15" ht="15" customHeight="1">
      <c r="B23" s="438"/>
      <c r="C23" s="439"/>
      <c r="D23" s="439"/>
      <c r="E23" s="440"/>
      <c r="F23" s="441"/>
      <c r="G23" s="441"/>
      <c r="H23" s="126">
        <v>2019</v>
      </c>
      <c r="I23" s="127">
        <v>2020</v>
      </c>
      <c r="J23" s="143" t="s">
        <v>394</v>
      </c>
      <c r="K23" s="126">
        <f>+H23</f>
        <v>2019</v>
      </c>
      <c r="L23" s="127">
        <f>+I23</f>
        <v>2020</v>
      </c>
      <c r="M23" s="143" t="str">
        <f>+J23</f>
        <v>19/20</v>
      </c>
      <c r="N23" s="144">
        <f>+L23</f>
        <v>2020</v>
      </c>
      <c r="O23" s="145">
        <f>+N23</f>
        <v>2020</v>
      </c>
    </row>
    <row r="24" spans="1:27" s="146" customFormat="1" ht="15">
      <c r="A24" s="146">
        <v>1</v>
      </c>
      <c r="B24" s="425" t="s">
        <v>398</v>
      </c>
      <c r="C24" s="426"/>
      <c r="D24" s="426"/>
      <c r="E24" s="427"/>
      <c r="F24" s="147">
        <v>47032910</v>
      </c>
      <c r="G24" s="129" t="s">
        <v>395</v>
      </c>
      <c r="H24" s="148">
        <v>198643.993</v>
      </c>
      <c r="I24" s="148">
        <v>292420.613</v>
      </c>
      <c r="J24" s="149">
        <v>0.47208384499198036</v>
      </c>
      <c r="K24" s="148">
        <v>125856.55496000001</v>
      </c>
      <c r="L24" s="148">
        <v>128557.15474999999</v>
      </c>
      <c r="M24" s="149">
        <v>0.02145776031179535</v>
      </c>
      <c r="N24" s="150">
        <v>0.5307389641383331</v>
      </c>
      <c r="O24" s="151">
        <v>0.25618667107021603</v>
      </c>
      <c r="P24" s="122"/>
      <c r="Q24" s="121"/>
      <c r="R24" s="121"/>
      <c r="S24" s="121"/>
      <c r="T24" s="121"/>
      <c r="U24" s="121"/>
      <c r="V24" s="121"/>
      <c r="W24" s="121"/>
      <c r="X24" s="121"/>
      <c r="Y24" s="121"/>
      <c r="Z24" s="121"/>
      <c r="AA24" s="121"/>
    </row>
    <row r="25" spans="2:27" s="146" customFormat="1" ht="15">
      <c r="B25" s="425" t="s">
        <v>399</v>
      </c>
      <c r="C25" s="426"/>
      <c r="D25" s="426"/>
      <c r="E25" s="427"/>
      <c r="F25" s="147">
        <v>44012212</v>
      </c>
      <c r="G25" s="129" t="s">
        <v>395</v>
      </c>
      <c r="H25" s="148">
        <v>462755.9</v>
      </c>
      <c r="I25" s="148">
        <v>633124.4</v>
      </c>
      <c r="J25" s="149">
        <v>0.3681606220471743</v>
      </c>
      <c r="K25" s="148">
        <v>30475.481929999998</v>
      </c>
      <c r="L25" s="148">
        <v>39699.601910000005</v>
      </c>
      <c r="M25" s="149">
        <v>0.3026734737513635</v>
      </c>
      <c r="N25" s="150">
        <v>0.1638969502350284</v>
      </c>
      <c r="O25" s="151">
        <v>0.39280507059866737</v>
      </c>
      <c r="P25" s="122"/>
      <c r="Q25" s="121"/>
      <c r="R25" s="121"/>
      <c r="S25" s="121"/>
      <c r="T25" s="121"/>
      <c r="U25" s="121"/>
      <c r="V25" s="121"/>
      <c r="W25" s="121"/>
      <c r="X25" s="121"/>
      <c r="Y25" s="121"/>
      <c r="Z25" s="121"/>
      <c r="AA25" s="121"/>
    </row>
    <row r="26" spans="2:27" s="146" customFormat="1" ht="15">
      <c r="B26" s="425" t="s">
        <v>400</v>
      </c>
      <c r="C26" s="426"/>
      <c r="D26" s="426"/>
      <c r="E26" s="427"/>
      <c r="F26" s="147">
        <v>8104029</v>
      </c>
      <c r="G26" s="129" t="s">
        <v>395</v>
      </c>
      <c r="H26" s="148">
        <v>2715.3226499</v>
      </c>
      <c r="I26" s="148">
        <v>3431.1629900000003</v>
      </c>
      <c r="J26" s="149">
        <v>0.26362993735803847</v>
      </c>
      <c r="K26" s="148">
        <v>13569.906280000001</v>
      </c>
      <c r="L26" s="148">
        <v>15958.561529999999</v>
      </c>
      <c r="M26" s="152">
        <v>0.1760259209395216</v>
      </c>
      <c r="N26" s="150">
        <v>0.06588377311275281</v>
      </c>
      <c r="O26" s="151">
        <v>0.04623609324317487</v>
      </c>
      <c r="P26" s="122"/>
      <c r="Q26" s="121"/>
      <c r="R26" s="121"/>
      <c r="S26" s="121"/>
      <c r="T26" s="121"/>
      <c r="U26" s="121"/>
      <c r="V26" s="121"/>
      <c r="W26" s="121"/>
      <c r="X26" s="121"/>
      <c r="Y26" s="121"/>
      <c r="Z26" s="121"/>
      <c r="AA26" s="121"/>
    </row>
    <row r="27" spans="2:27" s="146" customFormat="1" ht="15">
      <c r="B27" s="425" t="s">
        <v>401</v>
      </c>
      <c r="C27" s="426"/>
      <c r="D27" s="426"/>
      <c r="E27" s="427"/>
      <c r="F27" s="147">
        <v>44012211</v>
      </c>
      <c r="G27" s="129" t="s">
        <v>395</v>
      </c>
      <c r="H27" s="148">
        <v>102933.68</v>
      </c>
      <c r="I27" s="148">
        <v>149054.37</v>
      </c>
      <c r="J27" s="149">
        <v>0.44806218916879303</v>
      </c>
      <c r="K27" s="148">
        <v>8482.65756</v>
      </c>
      <c r="L27" s="148">
        <v>11873.85224</v>
      </c>
      <c r="M27" s="149">
        <v>0.39977974544100314</v>
      </c>
      <c r="N27" s="150">
        <v>0.0490203446898332</v>
      </c>
      <c r="O27" s="151">
        <v>0.1024036536438993</v>
      </c>
      <c r="P27" s="122"/>
      <c r="Q27" s="121"/>
      <c r="R27" s="121"/>
      <c r="S27" s="121"/>
      <c r="T27" s="121"/>
      <c r="U27" s="121"/>
      <c r="V27" s="121"/>
      <c r="W27" s="121"/>
      <c r="X27" s="121"/>
      <c r="Y27" s="121"/>
      <c r="Z27" s="121"/>
      <c r="AA27" s="121"/>
    </row>
    <row r="28" spans="2:27" s="146" customFormat="1" ht="15">
      <c r="B28" s="425" t="s">
        <v>402</v>
      </c>
      <c r="C28" s="426"/>
      <c r="D28" s="426"/>
      <c r="E28" s="427"/>
      <c r="F28" s="147">
        <v>20089300</v>
      </c>
      <c r="G28" s="129" t="s">
        <v>395</v>
      </c>
      <c r="H28" s="148">
        <v>1976.2232199999996</v>
      </c>
      <c r="I28" s="148">
        <v>3917.6331900000005</v>
      </c>
      <c r="J28" s="149">
        <v>0.982383948509623</v>
      </c>
      <c r="K28" s="148">
        <v>5550.74814</v>
      </c>
      <c r="L28" s="148">
        <v>10370.02163</v>
      </c>
      <c r="M28" s="149">
        <v>0.8682205296383705</v>
      </c>
      <c r="N28" s="150">
        <v>0.04281188821191073</v>
      </c>
      <c r="O28" s="151">
        <v>0.9245620396422292</v>
      </c>
      <c r="P28" s="122"/>
      <c r="Q28" s="121"/>
      <c r="R28" s="121"/>
      <c r="S28" s="121"/>
      <c r="T28" s="121"/>
      <c r="U28" s="121"/>
      <c r="V28" s="121"/>
      <c r="W28" s="121"/>
      <c r="X28" s="121"/>
      <c r="Y28" s="121"/>
      <c r="Z28" s="121"/>
      <c r="AA28" s="121"/>
    </row>
    <row r="29" spans="2:27" s="146" customFormat="1" ht="15">
      <c r="B29" s="425" t="s">
        <v>403</v>
      </c>
      <c r="C29" s="426"/>
      <c r="D29" s="426"/>
      <c r="E29" s="427"/>
      <c r="F29" s="147">
        <v>20098100</v>
      </c>
      <c r="G29" s="129" t="s">
        <v>395</v>
      </c>
      <c r="H29" s="148">
        <v>1539.9757</v>
      </c>
      <c r="I29" s="148">
        <v>1298.35</v>
      </c>
      <c r="J29" s="149">
        <v>-0.15690228099053774</v>
      </c>
      <c r="K29" s="148">
        <v>8496.53756</v>
      </c>
      <c r="L29" s="148">
        <v>6765.699799999999</v>
      </c>
      <c r="M29" s="149">
        <v>-0.20371095258243066</v>
      </c>
      <c r="N29" s="150">
        <v>0.027931704855368444</v>
      </c>
      <c r="O29" s="151">
        <v>0.9247797633791452</v>
      </c>
      <c r="P29" s="122"/>
      <c r="Q29" s="121"/>
      <c r="R29" s="121"/>
      <c r="S29" s="121"/>
      <c r="T29" s="121"/>
      <c r="U29" s="121"/>
      <c r="V29" s="121"/>
      <c r="W29" s="121"/>
      <c r="X29" s="121"/>
      <c r="Y29" s="121"/>
      <c r="Z29" s="121"/>
      <c r="AA29" s="121"/>
    </row>
    <row r="30" spans="2:27" s="146" customFormat="1" ht="15">
      <c r="B30" s="425" t="s">
        <v>404</v>
      </c>
      <c r="C30" s="426"/>
      <c r="D30" s="426"/>
      <c r="E30" s="427"/>
      <c r="F30" s="147">
        <v>4069010</v>
      </c>
      <c r="G30" s="129" t="s">
        <v>395</v>
      </c>
      <c r="H30" s="148">
        <v>1820.2255599999999</v>
      </c>
      <c r="I30" s="148">
        <v>1310.75154</v>
      </c>
      <c r="J30" s="149">
        <v>-0.2798960915591142</v>
      </c>
      <c r="K30" s="148">
        <v>6841.863260000001</v>
      </c>
      <c r="L30" s="148">
        <v>5158.173589999999</v>
      </c>
      <c r="M30" s="149">
        <v>-0.2460864250011336</v>
      </c>
      <c r="N30" s="150">
        <v>0.0212951485533893</v>
      </c>
      <c r="O30" s="151">
        <v>0.39355159788321226</v>
      </c>
      <c r="P30" s="122"/>
      <c r="Q30" s="121"/>
      <c r="R30" s="121"/>
      <c r="S30" s="121"/>
      <c r="T30" s="121"/>
      <c r="U30" s="121"/>
      <c r="V30" s="121"/>
      <c r="W30" s="121"/>
      <c r="X30" s="121"/>
      <c r="Y30" s="121"/>
      <c r="Z30" s="121"/>
      <c r="AA30" s="121"/>
    </row>
    <row r="31" spans="2:27" s="146" customFormat="1" ht="15">
      <c r="B31" s="425" t="s">
        <v>405</v>
      </c>
      <c r="C31" s="426"/>
      <c r="D31" s="426"/>
      <c r="E31" s="427"/>
      <c r="F31" s="147">
        <v>4041000</v>
      </c>
      <c r="G31" s="129" t="s">
        <v>395</v>
      </c>
      <c r="H31" s="148">
        <v>6521.5</v>
      </c>
      <c r="I31" s="148">
        <v>4527</v>
      </c>
      <c r="J31" s="149">
        <v>-0.3058345472667331</v>
      </c>
      <c r="K31" s="148">
        <v>5721.92795</v>
      </c>
      <c r="L31" s="148">
        <v>3937.7978000000007</v>
      </c>
      <c r="M31" s="149">
        <v>-0.3118057699415805</v>
      </c>
      <c r="N31" s="150">
        <v>0.016256914906233235</v>
      </c>
      <c r="O31" s="151">
        <v>0.5657424402900746</v>
      </c>
      <c r="P31" s="122"/>
      <c r="Q31" s="121"/>
      <c r="R31" s="121"/>
      <c r="S31" s="121"/>
      <c r="T31" s="121"/>
      <c r="U31" s="121"/>
      <c r="V31" s="121"/>
      <c r="W31" s="121"/>
      <c r="X31" s="121"/>
      <c r="Y31" s="121"/>
      <c r="Z31" s="121"/>
      <c r="AA31" s="121"/>
    </row>
    <row r="32" spans="2:27" s="146" customFormat="1" ht="15">
      <c r="B32" s="425" t="s">
        <v>406</v>
      </c>
      <c r="C32" s="426"/>
      <c r="D32" s="426"/>
      <c r="E32" s="427"/>
      <c r="F32" s="147">
        <v>8104021</v>
      </c>
      <c r="G32" s="129" t="s">
        <v>395</v>
      </c>
      <c r="H32" s="148">
        <v>463.426854</v>
      </c>
      <c r="I32" s="148">
        <v>668.4766999999999</v>
      </c>
      <c r="J32" s="149">
        <v>0.44246431606227105</v>
      </c>
      <c r="K32" s="148">
        <v>2685.49429</v>
      </c>
      <c r="L32" s="148">
        <v>3911.77745</v>
      </c>
      <c r="M32" s="152">
        <v>0.4566321978662632</v>
      </c>
      <c r="N32" s="150">
        <v>0.016149491763333308</v>
      </c>
      <c r="O32" s="151">
        <v>0.050696462728866194</v>
      </c>
      <c r="P32" s="122"/>
      <c r="Q32" s="121"/>
      <c r="R32" s="121"/>
      <c r="S32" s="121"/>
      <c r="T32" s="121"/>
      <c r="U32" s="121"/>
      <c r="V32" s="121"/>
      <c r="W32" s="121"/>
      <c r="X32" s="121"/>
      <c r="Y32" s="121"/>
      <c r="Z32" s="121"/>
      <c r="AA32" s="121"/>
    </row>
    <row r="33" spans="2:27" s="146" customFormat="1" ht="15">
      <c r="B33" s="425" t="s">
        <v>407</v>
      </c>
      <c r="C33" s="426"/>
      <c r="D33" s="426"/>
      <c r="E33" s="427"/>
      <c r="F33" s="147">
        <v>4069040</v>
      </c>
      <c r="G33" s="129" t="s">
        <v>395</v>
      </c>
      <c r="H33" s="148">
        <v>1030.19086</v>
      </c>
      <c r="I33" s="148">
        <v>521.11182</v>
      </c>
      <c r="J33" s="149">
        <v>-0.4941599268314223</v>
      </c>
      <c r="K33" s="148">
        <v>6231.168479999999</v>
      </c>
      <c r="L33" s="148">
        <v>3154.4176899999998</v>
      </c>
      <c r="M33" s="149">
        <v>-0.4937678703240584</v>
      </c>
      <c r="N33" s="150">
        <v>0.01302278648361447</v>
      </c>
      <c r="O33" s="151">
        <v>0.8103263403286756</v>
      </c>
      <c r="P33" s="122"/>
      <c r="Q33" s="121"/>
      <c r="R33" s="121"/>
      <c r="S33" s="121"/>
      <c r="T33" s="121"/>
      <c r="U33" s="121"/>
      <c r="V33" s="121"/>
      <c r="W33" s="121"/>
      <c r="X33" s="121"/>
      <c r="Y33" s="121"/>
      <c r="Z33" s="121"/>
      <c r="AA33" s="121"/>
    </row>
    <row r="34" spans="2:27" s="146" customFormat="1" ht="15">
      <c r="B34" s="425" t="s">
        <v>408</v>
      </c>
      <c r="C34" s="426"/>
      <c r="D34" s="426"/>
      <c r="E34" s="427"/>
      <c r="F34" s="147">
        <v>4022118</v>
      </c>
      <c r="G34" s="129" t="s">
        <v>395</v>
      </c>
      <c r="H34" s="148">
        <v>1400</v>
      </c>
      <c r="I34" s="148">
        <v>900</v>
      </c>
      <c r="J34" s="149">
        <v>-0.35714285714285715</v>
      </c>
      <c r="K34" s="148">
        <v>3800.47494</v>
      </c>
      <c r="L34" s="148">
        <v>2880.2047799999996</v>
      </c>
      <c r="M34" s="149">
        <v>-0.24214609345641427</v>
      </c>
      <c r="N34" s="150">
        <v>0.011890718213359304</v>
      </c>
      <c r="O34" s="151">
        <v>0.7100241085103376</v>
      </c>
      <c r="P34" s="122"/>
      <c r="Q34" s="121"/>
      <c r="R34" s="121"/>
      <c r="S34" s="121"/>
      <c r="T34" s="121"/>
      <c r="U34" s="121"/>
      <c r="V34" s="121"/>
      <c r="W34" s="121"/>
      <c r="X34" s="121"/>
      <c r="Y34" s="121"/>
      <c r="Z34" s="121"/>
      <c r="AA34" s="121"/>
    </row>
    <row r="35" spans="2:27" s="146" customFormat="1" ht="15">
      <c r="B35" s="425" t="s">
        <v>409</v>
      </c>
      <c r="C35" s="426"/>
      <c r="D35" s="426"/>
      <c r="E35" s="427"/>
      <c r="F35" s="147">
        <v>4090090</v>
      </c>
      <c r="G35" s="129" t="s">
        <v>395</v>
      </c>
      <c r="H35" s="148">
        <v>261.6</v>
      </c>
      <c r="I35" s="148">
        <v>462.3</v>
      </c>
      <c r="J35" s="149">
        <v>0.7672018348623852</v>
      </c>
      <c r="K35" s="148">
        <v>767.86975</v>
      </c>
      <c r="L35" s="148">
        <v>1329.8989</v>
      </c>
      <c r="M35" s="149">
        <v>0.7319329222176026</v>
      </c>
      <c r="N35" s="150">
        <v>0.005490391926978367</v>
      </c>
      <c r="O35" s="151">
        <v>0.37883687559778345</v>
      </c>
      <c r="P35" s="122"/>
      <c r="Q35" s="121"/>
      <c r="R35" s="121"/>
      <c r="S35" s="121"/>
      <c r="T35" s="121"/>
      <c r="U35" s="121"/>
      <c r="V35" s="121"/>
      <c r="W35" s="121"/>
      <c r="X35" s="121"/>
      <c r="Y35" s="121"/>
      <c r="Z35" s="121"/>
      <c r="AA35" s="121"/>
    </row>
    <row r="36" spans="2:27" s="146" customFormat="1" ht="15">
      <c r="B36" s="425" t="s">
        <v>410</v>
      </c>
      <c r="C36" s="426"/>
      <c r="D36" s="426"/>
      <c r="E36" s="427"/>
      <c r="F36" s="147">
        <v>44123900</v>
      </c>
      <c r="G36" s="129" t="s">
        <v>396</v>
      </c>
      <c r="H36" s="148">
        <v>3.308645</v>
      </c>
      <c r="I36" s="148">
        <v>52.029452</v>
      </c>
      <c r="J36" s="149">
        <v>14.725305072015887</v>
      </c>
      <c r="K36" s="148">
        <v>1812.83461</v>
      </c>
      <c r="L36" s="148">
        <v>1090.70096</v>
      </c>
      <c r="M36" s="149">
        <v>-0.3983450260804543</v>
      </c>
      <c r="N36" s="150">
        <v>0.00450288044116102</v>
      </c>
      <c r="O36" s="151">
        <v>0.00723232762371429</v>
      </c>
      <c r="P36" s="122"/>
      <c r="Q36" s="121"/>
      <c r="R36" s="121"/>
      <c r="S36" s="121"/>
      <c r="T36" s="121"/>
      <c r="U36" s="121"/>
      <c r="V36" s="121"/>
      <c r="W36" s="121"/>
      <c r="X36" s="121"/>
      <c r="Y36" s="121"/>
      <c r="Z36" s="121"/>
      <c r="AA36" s="121"/>
    </row>
    <row r="37" spans="2:27" s="146" customFormat="1" ht="15">
      <c r="B37" s="425" t="s">
        <v>411</v>
      </c>
      <c r="C37" s="426"/>
      <c r="D37" s="426"/>
      <c r="E37" s="427"/>
      <c r="F37" s="147">
        <v>44012110</v>
      </c>
      <c r="G37" s="129" t="s">
        <v>395</v>
      </c>
      <c r="H37" s="148">
        <v>0</v>
      </c>
      <c r="I37" s="148">
        <v>30290.76</v>
      </c>
      <c r="J37" s="149" t="s">
        <v>397</v>
      </c>
      <c r="K37" s="148">
        <v>0</v>
      </c>
      <c r="L37" s="148">
        <v>1079.51208</v>
      </c>
      <c r="M37" s="149" t="s">
        <v>397</v>
      </c>
      <c r="N37" s="150">
        <v>0.00445668795508262</v>
      </c>
      <c r="O37" s="151">
        <v>1</v>
      </c>
      <c r="P37" s="122"/>
      <c r="Q37" s="121"/>
      <c r="R37" s="121"/>
      <c r="S37" s="121"/>
      <c r="T37" s="121"/>
      <c r="U37" s="121"/>
      <c r="V37" s="121"/>
      <c r="W37" s="121"/>
      <c r="X37" s="121"/>
      <c r="Y37" s="121"/>
      <c r="Z37" s="121"/>
      <c r="AA37" s="121"/>
    </row>
    <row r="38" spans="1:27" s="146" customFormat="1" ht="15">
      <c r="A38" s="146">
        <v>2</v>
      </c>
      <c r="B38" s="425" t="s">
        <v>412</v>
      </c>
      <c r="C38" s="426"/>
      <c r="D38" s="426"/>
      <c r="E38" s="427"/>
      <c r="F38" s="147">
        <v>6011011</v>
      </c>
      <c r="G38" s="129" t="s">
        <v>183</v>
      </c>
      <c r="H38" s="148">
        <v>2275.272</v>
      </c>
      <c r="I38" s="148">
        <v>8189.005</v>
      </c>
      <c r="J38" s="149">
        <v>2.5991323235200015</v>
      </c>
      <c r="K38" s="148">
        <v>115.53662</v>
      </c>
      <c r="L38" s="148">
        <v>712.18654</v>
      </c>
      <c r="M38" s="149">
        <v>5.164162842915086</v>
      </c>
      <c r="N38" s="150">
        <v>0.0029402108910073213</v>
      </c>
      <c r="O38" s="151">
        <v>0.2832191457152186</v>
      </c>
      <c r="P38" s="122"/>
      <c r="Q38" s="121"/>
      <c r="R38" s="121"/>
      <c r="S38" s="121"/>
      <c r="T38" s="121"/>
      <c r="U38" s="121"/>
      <c r="V38" s="121"/>
      <c r="W38" s="121"/>
      <c r="X38" s="121"/>
      <c r="Y38" s="121"/>
      <c r="Z38" s="121"/>
      <c r="AA38" s="121"/>
    </row>
    <row r="39" spans="1:27" s="146" customFormat="1" ht="15">
      <c r="A39" s="146">
        <v>3</v>
      </c>
      <c r="B39" s="425" t="s">
        <v>413</v>
      </c>
      <c r="C39" s="426"/>
      <c r="D39" s="426"/>
      <c r="E39" s="427"/>
      <c r="F39" s="147">
        <v>8119019</v>
      </c>
      <c r="G39" s="129" t="s">
        <v>395</v>
      </c>
      <c r="H39" s="148">
        <v>0</v>
      </c>
      <c r="I39" s="148">
        <v>192.3995</v>
      </c>
      <c r="J39" s="152" t="s">
        <v>397</v>
      </c>
      <c r="K39" s="148">
        <v>0</v>
      </c>
      <c r="L39" s="148">
        <v>679.4644</v>
      </c>
      <c r="M39" s="152" t="s">
        <v>397</v>
      </c>
      <c r="N39" s="150">
        <v>0.0028051198902632373</v>
      </c>
      <c r="O39" s="151">
        <v>0.016658232272504847</v>
      </c>
      <c r="P39" s="122"/>
      <c r="Q39" s="121"/>
      <c r="R39" s="121"/>
      <c r="S39" s="121"/>
      <c r="T39" s="121"/>
      <c r="U39" s="121"/>
      <c r="V39" s="121"/>
      <c r="W39" s="121"/>
      <c r="X39" s="121"/>
      <c r="Y39" s="121"/>
      <c r="Z39" s="121"/>
      <c r="AA39" s="121"/>
    </row>
    <row r="40" spans="2:27" s="146" customFormat="1" ht="15">
      <c r="B40" s="425" t="s">
        <v>414</v>
      </c>
      <c r="C40" s="426"/>
      <c r="D40" s="426"/>
      <c r="E40" s="427"/>
      <c r="F40" s="147">
        <v>8109069</v>
      </c>
      <c r="G40" s="129" t="s">
        <v>395</v>
      </c>
      <c r="H40" s="148">
        <v>81.8695</v>
      </c>
      <c r="I40" s="148">
        <v>92.596</v>
      </c>
      <c r="J40" s="149">
        <v>0.13101948833204063</v>
      </c>
      <c r="K40" s="148">
        <v>856.61716</v>
      </c>
      <c r="L40" s="148">
        <v>547.52876</v>
      </c>
      <c r="M40" s="149">
        <v>-0.36082443176832923</v>
      </c>
      <c r="N40" s="150">
        <v>0.002260433092840724</v>
      </c>
      <c r="O40" s="151">
        <v>0.10808514441586282</v>
      </c>
      <c r="P40" s="122"/>
      <c r="Q40" s="121"/>
      <c r="R40" s="121"/>
      <c r="S40" s="121"/>
      <c r="T40" s="121"/>
      <c r="U40" s="121"/>
      <c r="V40" s="121"/>
      <c r="W40" s="121"/>
      <c r="X40" s="121"/>
      <c r="Y40" s="121"/>
      <c r="Z40" s="121"/>
      <c r="AA40" s="121"/>
    </row>
    <row r="41" spans="2:27" s="146" customFormat="1" ht="15">
      <c r="B41" s="425" t="s">
        <v>415</v>
      </c>
      <c r="C41" s="426"/>
      <c r="D41" s="426"/>
      <c r="E41" s="427"/>
      <c r="F41" s="147">
        <v>7019000</v>
      </c>
      <c r="G41" s="129" t="s">
        <v>395</v>
      </c>
      <c r="H41" s="148">
        <v>630.5</v>
      </c>
      <c r="I41" s="148">
        <v>1541.47</v>
      </c>
      <c r="J41" s="152">
        <v>1.4448374306106266</v>
      </c>
      <c r="K41" s="148">
        <v>234.91</v>
      </c>
      <c r="L41" s="148">
        <v>525.51765</v>
      </c>
      <c r="M41" s="149">
        <v>1.237102081648291</v>
      </c>
      <c r="N41" s="150">
        <v>0.0021695618088297115</v>
      </c>
      <c r="O41" s="151">
        <v>0.7050127270311247</v>
      </c>
      <c r="P41" s="122"/>
      <c r="Q41" s="121"/>
      <c r="R41" s="121"/>
      <c r="S41" s="121"/>
      <c r="T41" s="121"/>
      <c r="U41" s="121"/>
      <c r="V41" s="121"/>
      <c r="W41" s="121"/>
      <c r="X41" s="121"/>
      <c r="Y41" s="121"/>
      <c r="Z41" s="121"/>
      <c r="AA41" s="121"/>
    </row>
    <row r="42" spans="2:27" s="146" customFormat="1" ht="15">
      <c r="B42" s="425" t="s">
        <v>416</v>
      </c>
      <c r="C42" s="426"/>
      <c r="D42" s="426"/>
      <c r="E42" s="427"/>
      <c r="F42" s="147">
        <v>14049020</v>
      </c>
      <c r="G42" s="129" t="s">
        <v>395</v>
      </c>
      <c r="H42" s="148">
        <v>8.3</v>
      </c>
      <c r="I42" s="148">
        <v>92.95</v>
      </c>
      <c r="J42" s="149">
        <v>10.198795180722891</v>
      </c>
      <c r="K42" s="148">
        <v>33.615</v>
      </c>
      <c r="L42" s="148">
        <v>388.265</v>
      </c>
      <c r="M42" s="149">
        <v>10.55034954633348</v>
      </c>
      <c r="N42" s="150">
        <v>0.0016029241181628588</v>
      </c>
      <c r="O42" s="151">
        <v>0.04132322768043407</v>
      </c>
      <c r="P42" s="122"/>
      <c r="Q42" s="121"/>
      <c r="R42" s="121"/>
      <c r="S42" s="121"/>
      <c r="T42" s="121"/>
      <c r="U42" s="121"/>
      <c r="V42" s="121"/>
      <c r="W42" s="121"/>
      <c r="X42" s="121"/>
      <c r="Y42" s="121"/>
      <c r="Z42" s="121"/>
      <c r="AA42" s="121"/>
    </row>
    <row r="43" spans="2:27" s="146" customFormat="1" ht="15">
      <c r="B43" s="425" t="s">
        <v>417</v>
      </c>
      <c r="C43" s="426"/>
      <c r="D43" s="426"/>
      <c r="E43" s="427"/>
      <c r="F43" s="147">
        <v>47032100</v>
      </c>
      <c r="G43" s="129" t="s">
        <v>395</v>
      </c>
      <c r="H43" s="148">
        <v>94486.302</v>
      </c>
      <c r="I43" s="148">
        <v>491.154</v>
      </c>
      <c r="J43" s="149">
        <v>-0.9948018496903392</v>
      </c>
      <c r="K43" s="148">
        <v>64312.59786</v>
      </c>
      <c r="L43" s="148">
        <v>265.47749</v>
      </c>
      <c r="M43" s="149">
        <v>-0.9958720764075196</v>
      </c>
      <c r="N43" s="150">
        <v>0.0010960047172687188</v>
      </c>
      <c r="O43" s="151">
        <v>0.0006522974423852242</v>
      </c>
      <c r="P43" s="122"/>
      <c r="Q43" s="121"/>
      <c r="R43" s="121"/>
      <c r="S43" s="121"/>
      <c r="T43" s="121"/>
      <c r="U43" s="121"/>
      <c r="V43" s="121"/>
      <c r="W43" s="121"/>
      <c r="X43" s="121"/>
      <c r="Y43" s="121"/>
      <c r="Z43" s="121"/>
      <c r="AA43" s="121"/>
    </row>
    <row r="44" spans="2:27" s="146" customFormat="1" ht="15">
      <c r="B44" s="253" t="s">
        <v>6</v>
      </c>
      <c r="C44" s="254"/>
      <c r="D44" s="254"/>
      <c r="E44" s="255"/>
      <c r="F44" s="153"/>
      <c r="G44" s="154"/>
      <c r="H44" s="130"/>
      <c r="I44" s="130"/>
      <c r="J44" s="149"/>
      <c r="K44" s="148">
        <v>3170.6766199999256</v>
      </c>
      <c r="L44" s="148">
        <v>3337.1297300001024</v>
      </c>
      <c r="M44" s="152">
        <v>0.052497662155209235</v>
      </c>
      <c r="N44" s="150"/>
      <c r="O44" s="149"/>
      <c r="P44" s="122"/>
      <c r="Q44" s="121"/>
      <c r="R44" s="121"/>
      <c r="S44" s="121"/>
      <c r="T44" s="121"/>
      <c r="U44" s="121"/>
      <c r="V44" s="121"/>
      <c r="W44" s="121"/>
      <c r="X44" s="121"/>
      <c r="Y44" s="121"/>
      <c r="Z44" s="121"/>
      <c r="AA44" s="121"/>
    </row>
    <row r="45" spans="2:28" s="120" customFormat="1" ht="15">
      <c r="B45" s="428" t="s">
        <v>17</v>
      </c>
      <c r="C45" s="429"/>
      <c r="D45" s="429"/>
      <c r="E45" s="430"/>
      <c r="F45" s="155"/>
      <c r="G45" s="155"/>
      <c r="H45" s="155"/>
      <c r="I45" s="156"/>
      <c r="J45" s="156"/>
      <c r="K45" s="157">
        <v>289017.47296999994</v>
      </c>
      <c r="L45" s="157">
        <v>242222.94468000004</v>
      </c>
      <c r="M45" s="158">
        <v>-0.16190899397579736</v>
      </c>
      <c r="N45" s="159">
        <v>1</v>
      </c>
      <c r="O45" s="160"/>
      <c r="P45" s="121"/>
      <c r="Q45" s="121"/>
      <c r="R45" s="121"/>
      <c r="S45" s="121"/>
      <c r="T45" s="121"/>
      <c r="U45" s="121"/>
      <c r="V45" s="121"/>
      <c r="W45" s="121"/>
      <c r="X45" s="121"/>
      <c r="Y45" s="121"/>
      <c r="Z45" s="121"/>
      <c r="AA45" s="121"/>
      <c r="AB45" s="121"/>
    </row>
    <row r="46" spans="2:13" ht="15">
      <c r="B46" s="161" t="s">
        <v>187</v>
      </c>
      <c r="I46" s="121"/>
      <c r="J46" s="121"/>
      <c r="L46" s="121"/>
      <c r="M46" s="121"/>
    </row>
    <row r="47" spans="2:15" ht="15">
      <c r="B47" s="431" t="s">
        <v>179</v>
      </c>
      <c r="C47" s="431"/>
      <c r="D47" s="431"/>
      <c r="E47" s="431"/>
      <c r="F47" s="431"/>
      <c r="G47" s="431"/>
      <c r="H47" s="431"/>
      <c r="I47" s="431"/>
      <c r="J47" s="431"/>
      <c r="K47" s="431"/>
      <c r="L47" s="431"/>
      <c r="M47" s="431"/>
      <c r="N47" s="431"/>
      <c r="O47" s="431"/>
    </row>
    <row r="48" spans="7:23" ht="12.75" customHeight="1" hidden="1">
      <c r="G48" s="164">
        <v>42286</v>
      </c>
      <c r="I48" s="122">
        <v>9.975</v>
      </c>
      <c r="J48" s="122">
        <v>6.633</v>
      </c>
      <c r="T48" s="122"/>
      <c r="U48" s="122"/>
      <c r="V48" s="122"/>
      <c r="W48" s="122"/>
    </row>
    <row r="49" spans="7:23" ht="12.75" customHeight="1" hidden="1">
      <c r="G49" s="121">
        <v>11</v>
      </c>
      <c r="I49" s="122">
        <v>14.6</v>
      </c>
      <c r="J49" s="122">
        <v>11.586</v>
      </c>
      <c r="L49" s="122">
        <v>13885795.104380004</v>
      </c>
      <c r="M49" s="122">
        <v>13967325.44455</v>
      </c>
      <c r="T49" s="122"/>
      <c r="U49" s="122"/>
      <c r="V49" s="122"/>
      <c r="W49" s="122"/>
    </row>
    <row r="50" spans="7:22" ht="12.75" customHeight="1" hidden="1">
      <c r="G50" s="121">
        <v>12</v>
      </c>
      <c r="I50" s="122">
        <v>0</v>
      </c>
      <c r="J50" s="122">
        <v>0</v>
      </c>
      <c r="T50" s="122"/>
      <c r="V50" s="122"/>
    </row>
    <row r="52" spans="21:23" ht="15">
      <c r="U52" s="122"/>
      <c r="W52" s="122"/>
    </row>
    <row r="53" spans="12:22" ht="12.75" customHeight="1" hidden="1">
      <c r="L53" s="122">
        <v>13885795.104380004</v>
      </c>
      <c r="M53" s="122">
        <v>13967325.44455</v>
      </c>
      <c r="T53" s="122"/>
      <c r="V53" s="122"/>
    </row>
    <row r="55" spans="21:23" ht="15">
      <c r="U55" s="122"/>
      <c r="W55" s="122"/>
    </row>
    <row r="56" spans="21:23" ht="15">
      <c r="U56" s="122"/>
      <c r="W56" s="122"/>
    </row>
    <row r="60" spans="21:23" ht="15">
      <c r="U60" s="122"/>
      <c r="W60" s="122"/>
    </row>
    <row r="63" spans="21:23" ht="15">
      <c r="U63" s="122"/>
      <c r="W63" s="122"/>
    </row>
    <row r="64" spans="21:23" ht="15">
      <c r="U64" s="122"/>
      <c r="W64" s="122"/>
    </row>
    <row r="65" spans="21:23" ht="15">
      <c r="U65" s="122"/>
      <c r="W65" s="122"/>
    </row>
    <row r="66" spans="21:23" ht="15">
      <c r="U66" s="122"/>
      <c r="W66" s="122"/>
    </row>
    <row r="67" ht="15">
      <c r="W67" s="122"/>
    </row>
    <row r="69" spans="21:23" ht="15">
      <c r="U69" s="122"/>
      <c r="W69" s="122"/>
    </row>
    <row r="70" spans="21:23" ht="15">
      <c r="U70" s="122"/>
      <c r="W70" s="122"/>
    </row>
    <row r="71" spans="21:23" ht="15">
      <c r="U71" s="122"/>
      <c r="W71" s="122"/>
    </row>
    <row r="72" spans="21:23" ht="15">
      <c r="U72" s="122"/>
      <c r="W72" s="122"/>
    </row>
    <row r="75" spans="21:23" ht="15">
      <c r="U75" s="122"/>
      <c r="W75" s="122"/>
    </row>
    <row r="76" spans="21:23" ht="15">
      <c r="U76" s="122"/>
      <c r="W76" s="122"/>
    </row>
    <row r="77" ht="15">
      <c r="W77" s="122"/>
    </row>
    <row r="79" spans="21:23" ht="15">
      <c r="U79" s="122"/>
      <c r="W79" s="122"/>
    </row>
    <row r="80" ht="15">
      <c r="W80" s="122"/>
    </row>
    <row r="81" spans="21:23" ht="15">
      <c r="U81" s="122"/>
      <c r="W81" s="122"/>
    </row>
    <row r="82" spans="21:23" ht="15">
      <c r="U82" s="122"/>
      <c r="W82" s="122"/>
    </row>
    <row r="83" spans="21:23" ht="15">
      <c r="U83" s="122"/>
      <c r="W83" s="122"/>
    </row>
    <row r="84" spans="21:23" ht="15">
      <c r="U84" s="122"/>
      <c r="W84" s="122"/>
    </row>
    <row r="85" spans="21:23" ht="15">
      <c r="U85" s="122"/>
      <c r="W85" s="122"/>
    </row>
    <row r="86" spans="21:23" ht="15">
      <c r="U86" s="122"/>
      <c r="W86" s="122"/>
    </row>
    <row r="87" ht="15">
      <c r="W87" s="122"/>
    </row>
    <row r="89" ht="15">
      <c r="W89" s="122"/>
    </row>
    <row r="91" spans="21:23" ht="15">
      <c r="U91" s="122"/>
      <c r="W91" s="122"/>
    </row>
  </sheetData>
  <sheetProtection/>
  <mergeCells count="35">
    <mergeCell ref="B3:O4"/>
    <mergeCell ref="B7:B8"/>
    <mergeCell ref="C7:C8"/>
    <mergeCell ref="D7:D8"/>
    <mergeCell ref="E7:F7"/>
    <mergeCell ref="B9:B16"/>
    <mergeCell ref="B21:E23"/>
    <mergeCell ref="F21:F23"/>
    <mergeCell ref="G21:G23"/>
    <mergeCell ref="H21:J21"/>
    <mergeCell ref="K21:O21"/>
    <mergeCell ref="H22:I22"/>
    <mergeCell ref="K22:L22"/>
    <mergeCell ref="B24:E24"/>
    <mergeCell ref="B25:E25"/>
    <mergeCell ref="B26:E26"/>
    <mergeCell ref="B27:E27"/>
    <mergeCell ref="B28:E28"/>
    <mergeCell ref="B29:E29"/>
    <mergeCell ref="B30:E30"/>
    <mergeCell ref="B31:E31"/>
    <mergeCell ref="B32:E32"/>
    <mergeCell ref="B33:E33"/>
    <mergeCell ref="B34:E34"/>
    <mergeCell ref="B35:E35"/>
    <mergeCell ref="B42:E42"/>
    <mergeCell ref="B43:E43"/>
    <mergeCell ref="B45:E45"/>
    <mergeCell ref="B47:O47"/>
    <mergeCell ref="B36:E36"/>
    <mergeCell ref="B37:E37"/>
    <mergeCell ref="B38:E38"/>
    <mergeCell ref="B39:E39"/>
    <mergeCell ref="B40:E40"/>
    <mergeCell ref="B41:E41"/>
  </mergeCells>
  <printOptions horizontalCentered="1"/>
  <pageMargins left="0.3937007874015748" right="0.3937007874015748" top="0.4724409448818898" bottom="0.3937007874015748" header="0.31496062992125984" footer="0.31496062992125984"/>
  <pageSetup horizontalDpi="600" verticalDpi="600" orientation="landscape" scale="70" r:id="rId1"/>
  <headerFooter alignWithMargins="0">
    <oddHeader>&amp;RRegión de Los Ríos</oddHeader>
  </headerFooter>
</worksheet>
</file>

<file path=xl/worksheets/sheet9.xml><?xml version="1.0" encoding="utf-8"?>
<worksheet xmlns="http://schemas.openxmlformats.org/spreadsheetml/2006/main" xmlns:r="http://schemas.openxmlformats.org/officeDocument/2006/relationships">
  <dimension ref="A1:G93"/>
  <sheetViews>
    <sheetView view="pageBreakPreview" zoomScale="80" zoomScaleSheetLayoutView="80" zoomScalePageLayoutView="0" workbookViewId="0" topLeftCell="A1">
      <selection activeCell="A1" sqref="A1"/>
    </sheetView>
  </sheetViews>
  <sheetFormatPr defaultColWidth="11.421875" defaultRowHeight="15"/>
  <cols>
    <col min="1" max="1" width="28.421875" style="2" customWidth="1"/>
    <col min="2" max="5" width="16.7109375" style="2" customWidth="1"/>
    <col min="6" max="6" width="9.7109375" style="2" customWidth="1"/>
    <col min="7" max="7" width="21.421875" style="2" customWidth="1"/>
    <col min="8" max="8" width="15.7109375" style="2" customWidth="1"/>
    <col min="9" max="9" width="18.28125" style="2" bestFit="1" customWidth="1"/>
    <col min="10" max="10" width="16.8515625" style="2" customWidth="1"/>
    <col min="11" max="11" width="15.00390625" style="2" bestFit="1" customWidth="1"/>
    <col min="12" max="16384" width="11.421875" style="2" customWidth="1"/>
  </cols>
  <sheetData>
    <row r="1" ht="15.75">
      <c r="A1" s="1" t="s">
        <v>48</v>
      </c>
    </row>
    <row r="2" ht="15.75">
      <c r="A2" s="1"/>
    </row>
    <row r="3" ht="15.75">
      <c r="A3" s="1" t="s">
        <v>37</v>
      </c>
    </row>
    <row r="4" ht="15.75">
      <c r="A4" s="1"/>
    </row>
    <row r="5" spans="1:6" ht="15" customHeight="1">
      <c r="A5" s="371" t="s">
        <v>208</v>
      </c>
      <c r="B5" s="371"/>
      <c r="C5" s="371"/>
      <c r="D5" s="371"/>
      <c r="E5" s="371"/>
      <c r="F5" s="371"/>
    </row>
    <row r="6" spans="1:6" ht="15" customHeight="1">
      <c r="A6" s="371"/>
      <c r="B6" s="371"/>
      <c r="C6" s="371"/>
      <c r="D6" s="371"/>
      <c r="E6" s="371"/>
      <c r="F6" s="371"/>
    </row>
    <row r="7" spans="1:6" ht="15" customHeight="1">
      <c r="A7" s="371"/>
      <c r="B7" s="371"/>
      <c r="C7" s="371"/>
      <c r="D7" s="371"/>
      <c r="E7" s="371"/>
      <c r="F7" s="371"/>
    </row>
    <row r="8" spans="1:6" ht="15" customHeight="1">
      <c r="A8" s="371"/>
      <c r="B8" s="371"/>
      <c r="C8" s="371"/>
      <c r="D8" s="371"/>
      <c r="E8" s="371"/>
      <c r="F8" s="371"/>
    </row>
    <row r="9" spans="1:6" ht="15.75">
      <c r="A9" s="3"/>
      <c r="B9" s="3"/>
      <c r="C9" s="3"/>
      <c r="D9" s="3"/>
      <c r="E9" s="3"/>
      <c r="F9" s="3"/>
    </row>
    <row r="10" ht="15.75">
      <c r="A10" s="28" t="s">
        <v>206</v>
      </c>
    </row>
    <row r="11" spans="1:5" ht="15.75">
      <c r="A11" s="4" t="s">
        <v>207</v>
      </c>
      <c r="B11" s="4" t="s">
        <v>28</v>
      </c>
      <c r="C11" s="4" t="s">
        <v>62</v>
      </c>
      <c r="D11" s="4" t="s">
        <v>29</v>
      </c>
      <c r="E11" s="4" t="s">
        <v>60</v>
      </c>
    </row>
    <row r="12" spans="1:5" ht="15" customHeight="1">
      <c r="A12" s="31" t="s">
        <v>34</v>
      </c>
      <c r="B12" s="180">
        <v>248152.10120428534</v>
      </c>
      <c r="C12" s="34">
        <f>B12/$B$24</f>
        <v>0.7073404086653651</v>
      </c>
      <c r="D12" s="180">
        <v>2706038.8198307166</v>
      </c>
      <c r="E12" s="34">
        <f>B12/D12</f>
        <v>0.09170308252259632</v>
      </c>
    </row>
    <row r="13" spans="1:5" ht="15.75">
      <c r="A13" s="31" t="s">
        <v>203</v>
      </c>
      <c r="B13" s="33">
        <v>67115.2000000134</v>
      </c>
      <c r="C13" s="32">
        <f aca="true" t="shared" si="0" ref="C13:C24">B13/$B$24</f>
        <v>0.19130723763884605</v>
      </c>
      <c r="D13" s="33">
        <v>513190.82013781375</v>
      </c>
      <c r="E13" s="32">
        <f aca="true" t="shared" si="1" ref="E13:E24">B13/D13</f>
        <v>0.13078020371056148</v>
      </c>
    </row>
    <row r="14" spans="1:5" ht="15" customHeight="1">
      <c r="A14" s="31" t="s">
        <v>65</v>
      </c>
      <c r="B14" s="33">
        <v>21677.4</v>
      </c>
      <c r="C14" s="32">
        <f t="shared" si="0"/>
        <v>0.06178993004850605</v>
      </c>
      <c r="D14" s="33">
        <v>480602.55000000005</v>
      </c>
      <c r="E14" s="32">
        <f t="shared" si="1"/>
        <v>0.04510462959466195</v>
      </c>
    </row>
    <row r="15" spans="1:5" ht="15" customHeight="1">
      <c r="A15" s="31" t="s">
        <v>32</v>
      </c>
      <c r="B15" s="33">
        <v>4009.3999999999996</v>
      </c>
      <c r="C15" s="32">
        <f t="shared" si="0"/>
        <v>0.011428517513008024</v>
      </c>
      <c r="D15" s="33">
        <v>71389.60000000002</v>
      </c>
      <c r="E15" s="32">
        <f t="shared" si="1"/>
        <v>0.05616224211930027</v>
      </c>
    </row>
    <row r="16" spans="1:5" ht="15" customHeight="1">
      <c r="A16" s="31" t="s">
        <v>31</v>
      </c>
      <c r="B16" s="33">
        <v>3310.20000734994</v>
      </c>
      <c r="C16" s="32">
        <f t="shared" si="0"/>
        <v>0.009435496272648796</v>
      </c>
      <c r="D16" s="33">
        <v>310046.53024562844</v>
      </c>
      <c r="E16" s="32">
        <f t="shared" si="1"/>
        <v>0.01067646202886869</v>
      </c>
    </row>
    <row r="17" spans="1:5" ht="15.75">
      <c r="A17" s="31" t="s">
        <v>33</v>
      </c>
      <c r="B17" s="33">
        <v>2265.2000000000003</v>
      </c>
      <c r="C17" s="32">
        <f t="shared" si="0"/>
        <v>0.00645679599702344</v>
      </c>
      <c r="D17" s="33">
        <v>69998.01</v>
      </c>
      <c r="E17" s="32">
        <f t="shared" si="1"/>
        <v>0.032360919974725004</v>
      </c>
    </row>
    <row r="18" spans="1:5" ht="15.75">
      <c r="A18" s="31" t="s">
        <v>202</v>
      </c>
      <c r="B18" s="33">
        <v>1770.0000172931002</v>
      </c>
      <c r="C18" s="32">
        <f t="shared" si="0"/>
        <v>0.005045262681612885</v>
      </c>
      <c r="D18" s="33">
        <v>16138.200179683308</v>
      </c>
      <c r="E18" s="32">
        <f t="shared" si="1"/>
        <v>0.10967765906890828</v>
      </c>
    </row>
    <row r="19" spans="1:5" ht="15.75">
      <c r="A19" s="31" t="s">
        <v>30</v>
      </c>
      <c r="B19" s="33">
        <v>1750.1503222682</v>
      </c>
      <c r="C19" s="32">
        <f t="shared" si="0"/>
        <v>0.004988682498238829</v>
      </c>
      <c r="D19" s="33">
        <v>95953.72188329409</v>
      </c>
      <c r="E19" s="32">
        <f t="shared" si="1"/>
        <v>0.01823952513688693</v>
      </c>
    </row>
    <row r="20" spans="1:5" ht="15.75">
      <c r="A20" s="31" t="s">
        <v>135</v>
      </c>
      <c r="B20" s="33">
        <v>499.90000022972197</v>
      </c>
      <c r="C20" s="32">
        <f t="shared" si="0"/>
        <v>0.0014249303904270197</v>
      </c>
      <c r="D20" s="33">
        <v>42511.08001550114</v>
      </c>
      <c r="E20" s="32">
        <f t="shared" si="1"/>
        <v>0.011759287226940356</v>
      </c>
    </row>
    <row r="21" spans="1:5" ht="15.75">
      <c r="A21" s="31" t="s">
        <v>36</v>
      </c>
      <c r="B21" s="33">
        <v>140.199999816672</v>
      </c>
      <c r="C21" s="32">
        <f t="shared" si="0"/>
        <v>0.0003996304068510395</v>
      </c>
      <c r="D21" s="33">
        <v>3103.1300078060976</v>
      </c>
      <c r="E21" s="32">
        <f t="shared" si="1"/>
        <v>0.045180188862210424</v>
      </c>
    </row>
    <row r="22" spans="1:5" ht="15" customHeight="1">
      <c r="A22" s="31" t="s">
        <v>35</v>
      </c>
      <c r="B22" s="33">
        <v>134.403500916431</v>
      </c>
      <c r="C22" s="32">
        <f t="shared" si="0"/>
        <v>0.0003831078874726946</v>
      </c>
      <c r="D22" s="33">
        <v>2176.41010581238</v>
      </c>
      <c r="E22" s="32">
        <f t="shared" si="1"/>
        <v>0.06175467599488228</v>
      </c>
    </row>
    <row r="23" spans="1:5" ht="15.75">
      <c r="A23" s="31" t="s">
        <v>134</v>
      </c>
      <c r="B23" s="33">
        <v>0</v>
      </c>
      <c r="C23" s="32">
        <f t="shared" si="0"/>
        <v>0</v>
      </c>
      <c r="D23" s="33">
        <v>130440.83999999991</v>
      </c>
      <c r="E23" s="32">
        <f t="shared" si="1"/>
        <v>0</v>
      </c>
    </row>
    <row r="24" spans="1:5" ht="15.75">
      <c r="A24" s="4" t="s">
        <v>2</v>
      </c>
      <c r="B24" s="36">
        <f>SUM(B12:B23)</f>
        <v>350824.15505217283</v>
      </c>
      <c r="C24" s="35">
        <f t="shared" si="0"/>
        <v>1</v>
      </c>
      <c r="D24" s="36">
        <f>SUM(D12:D23)</f>
        <v>4441589.712406255</v>
      </c>
      <c r="E24" s="35">
        <f t="shared" si="1"/>
        <v>0.07898616886477611</v>
      </c>
    </row>
    <row r="25" spans="1:6" ht="15" customHeight="1">
      <c r="A25" s="455" t="s">
        <v>27</v>
      </c>
      <c r="B25" s="455"/>
      <c r="C25" s="455"/>
      <c r="D25" s="455"/>
      <c r="E25" s="455"/>
      <c r="F25" s="455"/>
    </row>
    <row r="26" spans="1:6" ht="15" customHeight="1">
      <c r="A26" s="455"/>
      <c r="B26" s="455"/>
      <c r="C26" s="455"/>
      <c r="D26" s="455"/>
      <c r="E26" s="455"/>
      <c r="F26" s="455"/>
    </row>
    <row r="27" spans="1:6" ht="15" customHeight="1">
      <c r="A27" s="37"/>
      <c r="B27" s="37"/>
      <c r="C27" s="37"/>
      <c r="D27" s="37"/>
      <c r="E27" s="37"/>
      <c r="F27" s="37"/>
    </row>
    <row r="28" spans="1:6" ht="15" customHeight="1">
      <c r="A28" s="371" t="s">
        <v>136</v>
      </c>
      <c r="B28" s="371"/>
      <c r="C28" s="371"/>
      <c r="D28" s="371"/>
      <c r="E28" s="371"/>
      <c r="F28" s="371"/>
    </row>
    <row r="29" spans="1:6" ht="15" customHeight="1">
      <c r="A29" s="371"/>
      <c r="B29" s="371"/>
      <c r="C29" s="371"/>
      <c r="D29" s="371"/>
      <c r="E29" s="371"/>
      <c r="F29" s="371"/>
    </row>
    <row r="30" spans="1:6" ht="15" customHeight="1">
      <c r="A30" s="371"/>
      <c r="B30" s="371"/>
      <c r="C30" s="371"/>
      <c r="D30" s="371"/>
      <c r="E30" s="371"/>
      <c r="F30" s="371"/>
    </row>
    <row r="31" spans="1:6" ht="15.75">
      <c r="A31" s="371"/>
      <c r="B31" s="371"/>
      <c r="C31" s="371"/>
      <c r="D31" s="371"/>
      <c r="E31" s="371"/>
      <c r="F31" s="371"/>
    </row>
    <row r="32" spans="1:6" ht="15" customHeight="1">
      <c r="A32" s="38"/>
      <c r="B32" s="38"/>
      <c r="C32" s="38"/>
      <c r="D32" s="38"/>
      <c r="E32" s="38"/>
      <c r="F32" s="38"/>
    </row>
    <row r="33" spans="1:6" ht="15" customHeight="1">
      <c r="A33" s="28" t="s">
        <v>108</v>
      </c>
      <c r="B33" s="39"/>
      <c r="C33" s="39"/>
      <c r="D33" s="39"/>
      <c r="E33" s="39"/>
      <c r="F33" s="39"/>
    </row>
    <row r="34" spans="1:5" ht="15" customHeight="1">
      <c r="A34" s="4" t="s">
        <v>123</v>
      </c>
      <c r="B34" s="4" t="s">
        <v>28</v>
      </c>
      <c r="C34" s="4" t="s">
        <v>63</v>
      </c>
      <c r="D34" s="4" t="s">
        <v>29</v>
      </c>
      <c r="E34" s="4" t="s">
        <v>60</v>
      </c>
    </row>
    <row r="35" spans="1:5" ht="15" customHeight="1">
      <c r="A35" s="31" t="s">
        <v>106</v>
      </c>
      <c r="B35" s="33">
        <v>103420.70048449699</v>
      </c>
      <c r="C35" s="6">
        <f>B35/$B$39</f>
        <v>0.4167633478926634</v>
      </c>
      <c r="D35" s="33">
        <v>1614019.0496791766</v>
      </c>
      <c r="E35" s="32">
        <f>B35/D35</f>
        <v>0.06407650548179976</v>
      </c>
    </row>
    <row r="36" spans="1:5" ht="15" customHeight="1">
      <c r="A36" s="31" t="s">
        <v>124</v>
      </c>
      <c r="B36" s="33">
        <v>67440.200356263</v>
      </c>
      <c r="C36" s="6">
        <f>B36/$B$39</f>
        <v>0.27176961238278796</v>
      </c>
      <c r="D36" s="33">
        <v>239460.78052038932</v>
      </c>
      <c r="E36" s="32">
        <f>B36/D36</f>
        <v>0.28163359448550984</v>
      </c>
    </row>
    <row r="37" spans="1:5" ht="15.75">
      <c r="A37" s="31" t="s">
        <v>125</v>
      </c>
      <c r="B37" s="33">
        <v>54628.7004119946</v>
      </c>
      <c r="C37" s="6">
        <f>B37/$B$39</f>
        <v>0.22014200221106658</v>
      </c>
      <c r="D37" s="33">
        <v>655866.9495046207</v>
      </c>
      <c r="E37" s="32">
        <f>B37/D37</f>
        <v>0.08329235137287509</v>
      </c>
    </row>
    <row r="38" spans="1:7" ht="15.75">
      <c r="A38" s="31" t="s">
        <v>6</v>
      </c>
      <c r="B38" s="33">
        <v>22662.49995153077</v>
      </c>
      <c r="C38" s="6">
        <f>B38/$B$39</f>
        <v>0.09132503751348213</v>
      </c>
      <c r="D38" s="33">
        <v>196692.04012653</v>
      </c>
      <c r="E38" s="32">
        <f>B38/D38</f>
        <v>0.11521818542810484</v>
      </c>
      <c r="G38" s="113"/>
    </row>
    <row r="39" spans="1:5" ht="15" customHeight="1">
      <c r="A39" s="176" t="s">
        <v>2</v>
      </c>
      <c r="B39" s="36">
        <v>248152.10120428534</v>
      </c>
      <c r="C39" s="35">
        <f>B39/$B$39</f>
        <v>1</v>
      </c>
      <c r="D39" s="182">
        <v>2706038.8198307166</v>
      </c>
      <c r="E39" s="35">
        <f>B39/D39</f>
        <v>0.09170308252259632</v>
      </c>
    </row>
    <row r="40" spans="1:6" ht="15.75">
      <c r="A40" s="455" t="s">
        <v>27</v>
      </c>
      <c r="B40" s="455"/>
      <c r="C40" s="455"/>
      <c r="D40" s="455"/>
      <c r="E40" s="455"/>
      <c r="F40" s="455"/>
    </row>
    <row r="41" spans="1:6" ht="15" customHeight="1">
      <c r="A41" s="455"/>
      <c r="B41" s="455"/>
      <c r="C41" s="455"/>
      <c r="D41" s="455"/>
      <c r="E41" s="455"/>
      <c r="F41" s="455"/>
    </row>
    <row r="42" spans="1:6" ht="15" customHeight="1">
      <c r="A42" s="115"/>
      <c r="B42" s="115"/>
      <c r="C42" s="115"/>
      <c r="D42" s="115"/>
      <c r="E42" s="115"/>
      <c r="F42" s="115"/>
    </row>
    <row r="43" spans="1:6" ht="15" customHeight="1">
      <c r="A43" s="456" t="s">
        <v>137</v>
      </c>
      <c r="B43" s="456"/>
      <c r="C43" s="456"/>
      <c r="D43" s="456"/>
      <c r="E43" s="456"/>
      <c r="F43" s="456"/>
    </row>
    <row r="44" spans="1:6" ht="15" customHeight="1">
      <c r="A44" s="456"/>
      <c r="B44" s="456"/>
      <c r="C44" s="456"/>
      <c r="D44" s="456"/>
      <c r="E44" s="456"/>
      <c r="F44" s="456"/>
    </row>
    <row r="45" spans="1:6" ht="15" customHeight="1">
      <c r="A45" s="456"/>
      <c r="B45" s="456"/>
      <c r="C45" s="456"/>
      <c r="D45" s="456"/>
      <c r="E45" s="456"/>
      <c r="F45" s="456"/>
    </row>
    <row r="46" spans="1:6" ht="15" customHeight="1">
      <c r="A46" s="456"/>
      <c r="B46" s="456"/>
      <c r="C46" s="456"/>
      <c r="D46" s="456"/>
      <c r="E46" s="456"/>
      <c r="F46" s="456"/>
    </row>
    <row r="47" spans="1:6" ht="15" customHeight="1">
      <c r="A47" s="456"/>
      <c r="B47" s="456"/>
      <c r="C47" s="456"/>
      <c r="D47" s="456"/>
      <c r="E47" s="456"/>
      <c r="F47" s="456"/>
    </row>
    <row r="48" spans="1:6" ht="15" customHeight="1">
      <c r="A48" s="115"/>
      <c r="B48" s="115"/>
      <c r="C48" s="115"/>
      <c r="D48" s="115"/>
      <c r="E48" s="115"/>
      <c r="F48" s="115"/>
    </row>
    <row r="49" spans="1:6" ht="15" customHeight="1">
      <c r="A49" s="28" t="s">
        <v>128</v>
      </c>
      <c r="B49" s="39"/>
      <c r="C49" s="39"/>
      <c r="D49" s="39"/>
      <c r="E49" s="39"/>
      <c r="F49" s="39"/>
    </row>
    <row r="50" spans="1:7" ht="15" customHeight="1">
      <c r="A50" s="4" t="s">
        <v>123</v>
      </c>
      <c r="B50" s="4" t="s">
        <v>28</v>
      </c>
      <c r="C50" s="4" t="s">
        <v>63</v>
      </c>
      <c r="D50" s="4" t="s">
        <v>29</v>
      </c>
      <c r="E50" s="4" t="s">
        <v>60</v>
      </c>
      <c r="G50" s="162"/>
    </row>
    <row r="51" spans="1:7" ht="15" customHeight="1">
      <c r="A51" s="31" t="s">
        <v>126</v>
      </c>
      <c r="B51" s="33">
        <v>25633.30005810124</v>
      </c>
      <c r="C51" s="6">
        <f>B51/$B$57</f>
        <v>0.3819298766612648</v>
      </c>
      <c r="D51" s="33">
        <v>174619.7601275341</v>
      </c>
      <c r="E51" s="32">
        <f>B51/D51</f>
        <v>0.14679495630608974</v>
      </c>
      <c r="G51" s="162"/>
    </row>
    <row r="52" spans="1:5" ht="15" customHeight="1">
      <c r="A52" s="31" t="s">
        <v>127</v>
      </c>
      <c r="B52" s="33">
        <v>17290.399992097922</v>
      </c>
      <c r="C52" s="6">
        <f aca="true" t="shared" si="2" ref="C52:C57">B52/$B$57</f>
        <v>0.2576227142598766</v>
      </c>
      <c r="D52" s="33">
        <v>39481.439987656835</v>
      </c>
      <c r="E52" s="32">
        <f aca="true" t="shared" si="3" ref="E52:E57">B52/D52</f>
        <v>0.4379374206590098</v>
      </c>
    </row>
    <row r="53" spans="1:5" ht="15" customHeight="1">
      <c r="A53" s="31" t="s">
        <v>138</v>
      </c>
      <c r="B53" s="33">
        <v>9690.699987637821</v>
      </c>
      <c r="C53" s="6">
        <f t="shared" si="2"/>
        <v>0.14438905028422602</v>
      </c>
      <c r="D53" s="33">
        <v>20174.599989174614</v>
      </c>
      <c r="E53" s="32">
        <f t="shared" si="3"/>
        <v>0.4803416173226584</v>
      </c>
    </row>
    <row r="54" spans="1:5" ht="15" customHeight="1">
      <c r="A54" s="31" t="s">
        <v>139</v>
      </c>
      <c r="B54" s="33">
        <v>2871.799999886</v>
      </c>
      <c r="C54" s="6">
        <f t="shared" si="2"/>
        <v>0.0427891148336804</v>
      </c>
      <c r="D54" s="33">
        <v>18894.360000873232</v>
      </c>
      <c r="E54" s="32">
        <f t="shared" si="3"/>
        <v>0.1519924464101073</v>
      </c>
    </row>
    <row r="55" spans="1:5" ht="15" customHeight="1">
      <c r="A55" s="31" t="s">
        <v>140</v>
      </c>
      <c r="B55" s="33">
        <v>2354.70000111644</v>
      </c>
      <c r="C55" s="6">
        <f t="shared" si="2"/>
        <v>0.035084451824861876</v>
      </c>
      <c r="D55" s="33">
        <v>33405.490017127435</v>
      </c>
      <c r="E55" s="32">
        <f t="shared" si="3"/>
        <v>0.07048841372807746</v>
      </c>
    </row>
    <row r="56" spans="1:5" ht="15" customHeight="1">
      <c r="A56" s="31" t="s">
        <v>6</v>
      </c>
      <c r="B56" s="33">
        <v>9274.299961173972</v>
      </c>
      <c r="C56" s="6">
        <f t="shared" si="2"/>
        <v>0.1381847921360902</v>
      </c>
      <c r="D56" s="33">
        <v>226615.17001544754</v>
      </c>
      <c r="E56" s="32">
        <f t="shared" si="3"/>
        <v>0.04092532711089808</v>
      </c>
    </row>
    <row r="57" spans="1:5" ht="15" customHeight="1">
      <c r="A57" s="176" t="s">
        <v>2</v>
      </c>
      <c r="B57" s="36">
        <v>67115.2000000134</v>
      </c>
      <c r="C57" s="35">
        <f t="shared" si="2"/>
        <v>1</v>
      </c>
      <c r="D57" s="182">
        <v>513190.82013781375</v>
      </c>
      <c r="E57" s="35">
        <f t="shared" si="3"/>
        <v>0.13078020371056148</v>
      </c>
    </row>
    <row r="58" spans="1:6" ht="15" customHeight="1">
      <c r="A58" s="455" t="s">
        <v>27</v>
      </c>
      <c r="B58" s="455"/>
      <c r="C58" s="455"/>
      <c r="D58" s="455"/>
      <c r="E58" s="455"/>
      <c r="F58" s="455"/>
    </row>
    <row r="59" spans="1:6" ht="15" customHeight="1">
      <c r="A59" s="455"/>
      <c r="B59" s="455"/>
      <c r="C59" s="455"/>
      <c r="D59" s="455"/>
      <c r="E59" s="455"/>
      <c r="F59" s="455"/>
    </row>
    <row r="60" spans="1:6" ht="15.75">
      <c r="A60" s="1" t="s">
        <v>48</v>
      </c>
      <c r="B60" s="38"/>
      <c r="C60" s="40"/>
      <c r="D60" s="41"/>
      <c r="E60" s="41"/>
      <c r="F60" s="41"/>
    </row>
    <row r="61" spans="1:6" ht="15.75">
      <c r="A61" s="1"/>
      <c r="B61" s="38"/>
      <c r="C61" s="40"/>
      <c r="D61" s="41"/>
      <c r="E61" s="41"/>
      <c r="F61" s="41"/>
    </row>
    <row r="62" spans="1:6" ht="15.75">
      <c r="A62" s="1" t="s">
        <v>37</v>
      </c>
      <c r="B62" s="38"/>
      <c r="C62" s="40"/>
      <c r="D62" s="41"/>
      <c r="E62" s="41"/>
      <c r="F62" s="41"/>
    </row>
    <row r="63" spans="1:6" ht="15" customHeight="1">
      <c r="A63" s="38"/>
      <c r="B63" s="38"/>
      <c r="C63" s="40"/>
      <c r="D63" s="41"/>
      <c r="E63" s="41"/>
      <c r="F63" s="41"/>
    </row>
    <row r="64" spans="1:6" ht="15.75" customHeight="1">
      <c r="A64" s="456" t="s">
        <v>209</v>
      </c>
      <c r="B64" s="456"/>
      <c r="C64" s="456"/>
      <c r="D64" s="456"/>
      <c r="E64" s="456"/>
      <c r="F64" s="456"/>
    </row>
    <row r="65" spans="1:6" ht="15.75">
      <c r="A65" s="456"/>
      <c r="B65" s="456"/>
      <c r="C65" s="456"/>
      <c r="D65" s="456"/>
      <c r="E65" s="456"/>
      <c r="F65" s="456"/>
    </row>
    <row r="66" spans="1:6" ht="15.75">
      <c r="A66" s="456"/>
      <c r="B66" s="456"/>
      <c r="C66" s="456"/>
      <c r="D66" s="456"/>
      <c r="E66" s="456"/>
      <c r="F66" s="456"/>
    </row>
    <row r="67" spans="1:5" ht="15.75">
      <c r="A67" s="62"/>
      <c r="B67" s="62"/>
      <c r="C67" s="62"/>
      <c r="D67" s="62"/>
      <c r="E67" s="62"/>
    </row>
    <row r="68" ht="15.75">
      <c r="A68" s="1" t="s">
        <v>109</v>
      </c>
    </row>
    <row r="69" spans="1:5" ht="15.75">
      <c r="A69" s="4" t="s">
        <v>110</v>
      </c>
      <c r="B69" s="4" t="s">
        <v>28</v>
      </c>
      <c r="C69" s="4" t="s">
        <v>63</v>
      </c>
      <c r="D69" s="4" t="s">
        <v>59</v>
      </c>
      <c r="E69" s="4" t="s">
        <v>60</v>
      </c>
    </row>
    <row r="70" spans="1:5" ht="15.75">
      <c r="A70" s="31" t="s">
        <v>111</v>
      </c>
      <c r="B70" s="33">
        <v>402890.01923665</v>
      </c>
      <c r="C70" s="32">
        <f>B70/$B$76</f>
        <v>0.5389366195191119</v>
      </c>
      <c r="D70" s="33">
        <v>4537945.053457188</v>
      </c>
      <c r="E70" s="32">
        <f>B70/D70</f>
        <v>0.08878248072433408</v>
      </c>
    </row>
    <row r="71" spans="1:5" ht="15.75">
      <c r="A71" s="31" t="s">
        <v>141</v>
      </c>
      <c r="B71" s="33">
        <v>171258.830122919</v>
      </c>
      <c r="C71" s="32">
        <f aca="true" t="shared" si="4" ref="C71:C76">B71/$B$76</f>
        <v>0.22908895867939064</v>
      </c>
      <c r="D71" s="33">
        <v>1273907.1090245764</v>
      </c>
      <c r="E71" s="32">
        <f aca="true" t="shared" si="5" ref="E71:E76">B71/D71</f>
        <v>0.13443588540301885</v>
      </c>
    </row>
    <row r="72" spans="1:5" ht="15.75">
      <c r="A72" s="31" t="s">
        <v>112</v>
      </c>
      <c r="B72" s="33">
        <v>108634.9498649993</v>
      </c>
      <c r="C72" s="32">
        <f t="shared" si="4"/>
        <v>0.14531844882332842</v>
      </c>
      <c r="D72" s="33">
        <v>260031.11079420397</v>
      </c>
      <c r="E72" s="32">
        <f t="shared" si="5"/>
        <v>0.4177767403800236</v>
      </c>
    </row>
    <row r="73" spans="1:5" ht="15.75">
      <c r="A73" s="31" t="s">
        <v>117</v>
      </c>
      <c r="B73" s="33">
        <v>44078.750244099996</v>
      </c>
      <c r="C73" s="32">
        <f t="shared" si="4"/>
        <v>0.058963120243564184</v>
      </c>
      <c r="D73" s="33">
        <v>3403260.9293763856</v>
      </c>
      <c r="E73" s="32">
        <f t="shared" si="5"/>
        <v>0.012951916164764068</v>
      </c>
    </row>
    <row r="74" spans="1:5" ht="15.75">
      <c r="A74" s="31" t="s">
        <v>129</v>
      </c>
      <c r="B74" s="33">
        <v>17319.299401821492</v>
      </c>
      <c r="C74" s="32">
        <f t="shared" si="4"/>
        <v>0.023167624479112334</v>
      </c>
      <c r="D74" s="33">
        <v>219016.67844082447</v>
      </c>
      <c r="E74" s="32">
        <f t="shared" si="5"/>
        <v>0.07907753658359377</v>
      </c>
    </row>
    <row r="75" spans="1:5" ht="15.75">
      <c r="A75" s="31" t="s">
        <v>6</v>
      </c>
      <c r="B75" s="33">
        <v>3382.9011295102537</v>
      </c>
      <c r="C75" s="32">
        <f t="shared" si="4"/>
        <v>0.004525228255492589</v>
      </c>
      <c r="D75" s="33">
        <v>3497645.328906821</v>
      </c>
      <c r="E75" s="32">
        <f t="shared" si="5"/>
        <v>0.0009671938722750856</v>
      </c>
    </row>
    <row r="76" spans="1:5" ht="15.75">
      <c r="A76" s="176" t="s">
        <v>2</v>
      </c>
      <c r="B76" s="36">
        <v>747564.75</v>
      </c>
      <c r="C76" s="35">
        <f t="shared" si="4"/>
        <v>1</v>
      </c>
      <c r="D76" s="36">
        <v>13191806.209999999</v>
      </c>
      <c r="E76" s="35">
        <f t="shared" si="5"/>
        <v>0.05666886991057459</v>
      </c>
    </row>
    <row r="77" spans="1:6" ht="15.75">
      <c r="A77" s="455" t="s">
        <v>27</v>
      </c>
      <c r="B77" s="455"/>
      <c r="C77" s="455"/>
      <c r="D77" s="455"/>
      <c r="E77" s="455"/>
      <c r="F77" s="455"/>
    </row>
    <row r="78" spans="1:7" ht="15" customHeight="1">
      <c r="A78" s="455"/>
      <c r="B78" s="455"/>
      <c r="C78" s="455"/>
      <c r="D78" s="455"/>
      <c r="E78" s="455"/>
      <c r="F78" s="455"/>
      <c r="G78" s="42"/>
    </row>
    <row r="79" spans="1:7" ht="15.75">
      <c r="A79" s="42"/>
      <c r="B79" s="42"/>
      <c r="C79" s="42"/>
      <c r="D79" s="42"/>
      <c r="E79" s="42"/>
      <c r="F79" s="42"/>
      <c r="G79" s="42"/>
    </row>
    <row r="80" spans="1:6" ht="15.75" customHeight="1">
      <c r="A80" s="38"/>
      <c r="B80" s="38"/>
      <c r="C80" s="38"/>
      <c r="D80" s="38"/>
      <c r="E80" s="38"/>
      <c r="F80" s="38"/>
    </row>
    <row r="81" spans="1:6" ht="15.75">
      <c r="A81" s="38"/>
      <c r="B81" s="38"/>
      <c r="C81" s="38"/>
      <c r="D81" s="38"/>
      <c r="E81" s="38"/>
      <c r="F81" s="38"/>
    </row>
    <row r="82" spans="1:6" ht="15.75">
      <c r="A82" s="38"/>
      <c r="B82" s="38"/>
      <c r="C82" s="38"/>
      <c r="D82" s="38"/>
      <c r="E82" s="38"/>
      <c r="F82" s="38"/>
    </row>
    <row r="83" spans="1:6" ht="15.75">
      <c r="A83" s="38"/>
      <c r="B83" s="38"/>
      <c r="C83" s="38"/>
      <c r="D83" s="38"/>
      <c r="E83" s="38"/>
      <c r="F83" s="38"/>
    </row>
    <row r="84" spans="1:6" ht="15" customHeight="1">
      <c r="A84" s="38"/>
      <c r="B84" s="38"/>
      <c r="C84" s="38"/>
      <c r="D84" s="38"/>
      <c r="E84" s="38"/>
      <c r="F84" s="38"/>
    </row>
    <row r="85" spans="1:6" ht="15.75">
      <c r="A85" s="38"/>
      <c r="B85" s="38"/>
      <c r="C85" s="38"/>
      <c r="D85" s="38"/>
      <c r="E85" s="38"/>
      <c r="F85" s="38"/>
    </row>
    <row r="86" spans="1:6" ht="15.75">
      <c r="A86" s="38"/>
      <c r="B86" s="38"/>
      <c r="C86" s="38"/>
      <c r="D86" s="38"/>
      <c r="E86" s="38"/>
      <c r="F86" s="38"/>
    </row>
    <row r="87" spans="1:6" ht="15.75">
      <c r="A87" s="38"/>
      <c r="B87" s="38"/>
      <c r="C87" s="38"/>
      <c r="D87" s="38"/>
      <c r="E87" s="38"/>
      <c r="F87" s="38"/>
    </row>
    <row r="88" spans="1:6" ht="15.75">
      <c r="A88" s="38"/>
      <c r="B88" s="38"/>
      <c r="C88" s="38"/>
      <c r="D88" s="38"/>
      <c r="E88" s="38"/>
      <c r="F88" s="38"/>
    </row>
    <row r="89" spans="1:6" ht="15.75">
      <c r="A89" s="38"/>
      <c r="B89" s="38"/>
      <c r="C89" s="38"/>
      <c r="D89" s="38"/>
      <c r="E89" s="38"/>
      <c r="F89" s="38"/>
    </row>
    <row r="91" spans="1:6" ht="15.75">
      <c r="A91" s="38"/>
      <c r="B91" s="38"/>
      <c r="C91" s="38"/>
      <c r="D91" s="38"/>
      <c r="E91" s="38"/>
      <c r="F91" s="38"/>
    </row>
    <row r="92" spans="1:6" ht="15.75">
      <c r="A92" s="38"/>
      <c r="B92" s="38"/>
      <c r="C92" s="38"/>
      <c r="D92" s="38"/>
      <c r="E92" s="38"/>
      <c r="F92" s="38"/>
    </row>
    <row r="93" spans="1:6" ht="15.75">
      <c r="A93" s="38"/>
      <c r="B93" s="38"/>
      <c r="C93" s="38"/>
      <c r="D93" s="38"/>
      <c r="E93" s="38"/>
      <c r="F93" s="38"/>
    </row>
  </sheetData>
  <sheetProtection/>
  <mergeCells count="8">
    <mergeCell ref="A40:F41"/>
    <mergeCell ref="A77:F78"/>
    <mergeCell ref="A5:F8"/>
    <mergeCell ref="A28:F31"/>
    <mergeCell ref="A43:F47"/>
    <mergeCell ref="A64:F66"/>
    <mergeCell ref="A25:F26"/>
    <mergeCell ref="A58:F59"/>
  </mergeCells>
  <printOptions horizontalCentered="1"/>
  <pageMargins left="0.5905511811023623" right="0.5905511811023623" top="0.5905511811023623" bottom="0.5905511811023623" header="0.31496062992125984" footer="0.31496062992125984"/>
  <pageSetup horizontalDpi="600" verticalDpi="600" orientation="portrait" scale="78" r:id="rId1"/>
  <headerFooter>
    <oddHeader>&amp;R&amp;12Región de Los Ríos, Información Censo 2007</oddHeader>
  </headerFooter>
  <rowBreaks count="1" manualBreakCount="1">
    <brk id="59" max="5" man="1"/>
  </rowBreaks>
  <ignoredErrors>
    <ignoredError sqref="C24"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Pablo Bravo Rodríguez</dc:creator>
  <cp:keywords/>
  <dc:description/>
  <cp:lastModifiedBy>Liliana Yáñez Barrios</cp:lastModifiedBy>
  <cp:lastPrinted>2020-07-27T17:11:23Z</cp:lastPrinted>
  <dcterms:created xsi:type="dcterms:W3CDTF">2013-06-10T19:00:49Z</dcterms:created>
  <dcterms:modified xsi:type="dcterms:W3CDTF">2020-07-27T17:12:39Z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