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380"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Censal" sheetId="6" r:id="rId6"/>
    <sheet name="Cultivos Información Anual" sheetId="7" r:id="rId7"/>
    <sheet name="Ganadería y Riego" sheetId="8" r:id="rId8"/>
    <sheet name="Exportaciones"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8" hidden="1">'[1]Página 7'!#REF!</definedName>
    <definedName name="_Sort" hidden="1">'[1]Página 7'!#REF!</definedName>
    <definedName name="_xlfn.IFERROR" hidden="1">#NAME?</definedName>
    <definedName name="_xlnm.Print_Area" localSheetId="2">'Antecedentes sociales'!$A$1:$K$29</definedName>
    <definedName name="_xlnm.Print_Area" localSheetId="4">'Aspectos GyD - Perfil productor'!$A$1:$I$40</definedName>
    <definedName name="_xlnm.Print_Area" localSheetId="10">'Autoridades'!$A$1:$F$24</definedName>
    <definedName name="_xlnm.Print_Area" localSheetId="6">'Cultivos Información Anual'!$A$1:$F$14</definedName>
    <definedName name="_xlnm.Print_Area" localSheetId="5">'Cultivos Información Censal'!$A$1:$F$102</definedName>
    <definedName name="_xlnm.Print_Area" localSheetId="9">'División Político-Adminisrativa'!$A$1:$E$19</definedName>
    <definedName name="_xlnm.Print_Area" localSheetId="1">'Economía regional'!$A$1:$J$123</definedName>
    <definedName name="_xlnm.Print_Area" localSheetId="8">'Exportaciones'!$B$1:$O$49</definedName>
    <definedName name="_xlnm.Print_Area" localSheetId="7">'Ganadería y Riego'!$A$1:$H$91</definedName>
    <definedName name="_xlnm.Print_Area" localSheetId="0">'Portada Ficha Regional'!$A$1:$H$86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8">OFFSET(#REF!,0,0,COUNTA(#REF!),COUNTA(#REF!))</definedName>
    <definedName name="rangotd">OFFSET(#REF!,0,0,COUNTA(#REF!),COUNTA(#REF!))</definedName>
    <definedName name="sin_transacciones" localSheetId="8">#REF!</definedName>
    <definedName name="sin_transacciones">#REF!</definedName>
  </definedNames>
  <calcPr fullCalcOnLoad="1"/>
</workbook>
</file>

<file path=xl/sharedStrings.xml><?xml version="1.0" encoding="utf-8"?>
<sst xmlns="http://schemas.openxmlformats.org/spreadsheetml/2006/main" count="627" uniqueCount="393">
  <si>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</si>
  <si>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</si>
  <si>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</si>
  <si>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</si>
  <si>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</si>
  <si>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</si>
  <si>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</si>
  <si>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</si>
  <si>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</si>
  <si>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</si>
  <si>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</si>
  <si>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</si>
  <si>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</si>
  <si>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</si>
  <si>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</si>
  <si>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</si>
  <si>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</si>
  <si>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</si>
  <si>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</si>
  <si>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</si>
  <si>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</si>
  <si>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</si>
  <si>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</si>
  <si>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</si>
  <si>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</si>
  <si>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</si>
  <si>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</si>
  <si>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</si>
  <si>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</si>
  <si>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</si>
  <si>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</si>
  <si>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</si>
  <si>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</si>
  <si>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</si>
  <si>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</si>
  <si>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</si>
  <si>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</si>
  <si>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</si>
  <si>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</si>
  <si>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</si>
  <si>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</si>
  <si>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Especie</t>
  </si>
  <si>
    <t>UDI</t>
  </si>
  <si>
    <t>Provincia</t>
  </si>
  <si>
    <t>Partido</t>
  </si>
  <si>
    <t>Comuna</t>
  </si>
  <si>
    <t>Ovinos</t>
  </si>
  <si>
    <t>Conejos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</si>
  <si>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</si>
  <si>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</si>
  <si>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</si>
  <si>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</si>
  <si>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</si>
  <si>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</si>
  <si>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</si>
  <si>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</si>
  <si>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</si>
  <si>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</si>
  <si>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</si>
  <si>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</si>
  <si>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País(ha)</t>
  </si>
  <si>
    <t>Superficie regional frutícola por especie</t>
  </si>
  <si>
    <t>Región/País</t>
  </si>
  <si>
    <t>DIVISIÓN POLÍTICO-ADMINISTRATIVA</t>
  </si>
  <si>
    <t>Comunas</t>
  </si>
  <si>
    <t>Cultivo/Región</t>
  </si>
  <si>
    <t>Especie/Región</t>
  </si>
  <si>
    <t>País</t>
  </si>
  <si>
    <t>Cereales</t>
  </si>
  <si>
    <t>Información anual</t>
  </si>
  <si>
    <t>IND</t>
  </si>
  <si>
    <t>Bosque Natural por tipo Forestal, (ha)</t>
  </si>
  <si>
    <t>Caballares</t>
  </si>
  <si>
    <t>Información Anual</t>
  </si>
  <si>
    <t>Fuente: elaborado por ODEPA con antecedentes del INE.</t>
  </si>
  <si>
    <t>Año</t>
  </si>
  <si>
    <t>Beneficio de ganado bovino: en toneladas de carne en vara</t>
  </si>
  <si>
    <t>PDC</t>
  </si>
  <si>
    <t>Frutilla</t>
  </si>
  <si>
    <t>Chinchillas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</si>
  <si>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</si>
  <si>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</si>
  <si>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</si>
  <si>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</si>
  <si>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</si>
  <si>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</si>
  <si>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</si>
  <si>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</si>
  <si>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</si>
  <si>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</si>
  <si>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</si>
  <si>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</si>
  <si>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</si>
  <si>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</si>
  <si>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</si>
  <si>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</si>
  <si>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</si>
  <si>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</si>
  <si>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</si>
  <si>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</si>
  <si>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</si>
  <si>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</si>
  <si>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Huerto casero</t>
  </si>
  <si>
    <t>Frambuesa</t>
  </si>
  <si>
    <t>Grosella</t>
  </si>
  <si>
    <t>Otros frutales</t>
  </si>
  <si>
    <t>Alfalfa</t>
  </si>
  <si>
    <t>Superficie regional forrajera por especie</t>
  </si>
  <si>
    <t>Superficie regional de bosque nativo por especie y ipo</t>
  </si>
  <si>
    <t>Lenga</t>
  </si>
  <si>
    <t>Coigüe de Magallanes</t>
  </si>
  <si>
    <r>
      <rPr>
        <b/>
        <sz val="12"/>
        <color indexed="8"/>
        <rFont val="Calibri"/>
        <family val="2"/>
      </rPr>
      <t>Bosque nativo:</t>
    </r>
    <r>
      <rPr>
        <sz val="12"/>
        <color indexed="8"/>
        <rFont val="Calibri"/>
        <family val="2"/>
      </rPr>
      <t xml:space="preserve"> la Región de Magallanes posee el 18,5% de la superficie de bosque nativo del país, destacándose tanto a nivel regional como nacional las especies lenga y coigüe de Magallanes. Mayor detalle se puede observar en la tabla de superficie regional de bosque nativo por especie.</t>
    </r>
  </si>
  <si>
    <t>Ciprés de las Guaitecas</t>
  </si>
  <si>
    <t>Coihue de Magallanes</t>
  </si>
  <si>
    <t>Siempreverde</t>
  </si>
  <si>
    <t>Ciervos</t>
  </si>
  <si>
    <t>Asociado a la alta cantidad de ganado ovino, la región tiene una alta incidencia en la producción de carne de esta especie, representando cada año más del 80% de la producción total de carne ovina en vara. Mayor detalle se puede encontrar en la tabla de beneficio de ganado ovino.</t>
  </si>
  <si>
    <t>Beneficio de ganado ovino: en toneladas de carne en vara</t>
  </si>
  <si>
    <t>Tierra del Fuego</t>
  </si>
  <si>
    <t>Magallanes</t>
  </si>
  <si>
    <t>Última Esperanza</t>
  </si>
  <si>
    <t>Antártica Chilena</t>
  </si>
  <si>
    <t>Laguna Blanca</t>
  </si>
  <si>
    <t>San Gregorio</t>
  </si>
  <si>
    <t>Río Verde</t>
  </si>
  <si>
    <t>Punta Arenas</t>
  </si>
  <si>
    <t>Provincia: Magallanes</t>
  </si>
  <si>
    <t>Natales</t>
  </si>
  <si>
    <t>Torres del Paine</t>
  </si>
  <si>
    <t>Provincia: Última Esperanza</t>
  </si>
  <si>
    <t>Primavera</t>
  </si>
  <si>
    <t>Porvenir</t>
  </si>
  <si>
    <t>Timaukel</t>
  </si>
  <si>
    <t>Provincia: Tierra del Fuego</t>
  </si>
  <si>
    <t>Provincia: Antártica Chilena</t>
  </si>
  <si>
    <t>Cabo de Hornos</t>
  </si>
  <si>
    <t>Antártica</t>
  </si>
  <si>
    <t>Fernando Paredes Mansilla</t>
  </si>
  <si>
    <t>Torres de Paine</t>
  </si>
  <si>
    <t>Ricardo Ritter Rodríguez</t>
  </si>
  <si>
    <t>Edgar Cárcamo Alderete</t>
  </si>
  <si>
    <t>Tatiana Vásquez Barrientos</t>
  </si>
  <si>
    <t>Blagomir Fernando Brztilo Avendaño</t>
  </si>
  <si>
    <t>Marisol Andrade Cárdenas</t>
  </si>
  <si>
    <t>Carlos Bianchi Chelech</t>
  </si>
  <si>
    <t>Carolina Goic Boroevic</t>
  </si>
  <si>
    <t>de Magallanes y de la Antártica Chilena</t>
  </si>
  <si>
    <t>Región de Magallanes y de la Antártica Chilena</t>
  </si>
  <si>
    <t>Tipo Forestal</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</si>
  <si>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</si>
  <si>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</si>
  <si>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</si>
  <si>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</si>
  <si>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</si>
  <si>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</si>
  <si>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</si>
  <si>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</si>
  <si>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</si>
  <si>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</si>
  <si>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</si>
  <si>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</si>
  <si>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</si>
  <si>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</si>
  <si>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</si>
  <si>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</si>
  <si>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</si>
  <si>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</si>
  <si>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</si>
  <si>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</si>
  <si>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</si>
  <si>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</si>
  <si>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</si>
  <si>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</si>
  <si>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</si>
  <si>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</si>
  <si>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</si>
  <si>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</si>
  <si>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</si>
  <si>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3-4</t>
  </si>
  <si>
    <t>5</t>
  </si>
  <si>
    <t>13</t>
  </si>
  <si>
    <t>Huertos caseros</t>
  </si>
  <si>
    <t>Zarzaparrilla</t>
  </si>
  <si>
    <t>Huerta casera</t>
  </si>
  <si>
    <t>Lechuga</t>
  </si>
  <si>
    <t xml:space="preserve">Zanahoria </t>
  </si>
  <si>
    <t>Repollo</t>
  </si>
  <si>
    <t>Cilantro</t>
  </si>
  <si>
    <t>Ruibarbo</t>
  </si>
  <si>
    <t>Acelga</t>
  </si>
  <si>
    <t>Ajo</t>
  </si>
  <si>
    <t>Perejil</t>
  </si>
  <si>
    <t>Otras hortalizas</t>
  </si>
  <si>
    <t>Superficie regional hortícola por especie</t>
  </si>
  <si>
    <t>Caprinos</t>
  </si>
  <si>
    <t>Alpacas</t>
  </si>
  <si>
    <t>La Región de Magallanes y de la Antártica Chilena abarca el 0,2% de la superficie nacional dedicada a los distintos rubros silvoagropecuarios (6.767,3 hectáreas), según el VII Censo Agropecuario y Forestal de 2007, correspondiendo su uso principal a plantas forrajeras con el 96,1% del total.</t>
  </si>
  <si>
    <t>Superficie regional por rubro silvoagropecuario</t>
  </si>
  <si>
    <t>Rubro</t>
  </si>
  <si>
    <r>
      <rPr>
        <b/>
        <sz val="12"/>
        <color indexed="8"/>
        <rFont val="Calibri"/>
        <family val="2"/>
      </rPr>
      <t xml:space="preserve">Frutales: </t>
    </r>
    <r>
      <rPr>
        <sz val="12"/>
        <color indexed="8"/>
        <rFont val="Calibri"/>
        <family val="2"/>
      </rPr>
      <t>estos tienen una escasa superficie en la región, siendo los dos principales la zarzaparrilla, con 4,4 ha, y la frutilla, con 2,9 ha. Por otra parte, el 71,2% de la superficie frutal de la región se encuentra en la comuna de Natales, de la provincia de Última Esperanza. El 28,8% restante de la superficie frutal regional se ubica en la provincia de Magallanes, comunas de Punta Arenas y Laguna Blanca.</t>
    </r>
  </si>
  <si>
    <r>
      <t xml:space="preserve">Hortalizas: </t>
    </r>
    <r>
      <rPr>
        <sz val="12"/>
        <color indexed="8"/>
        <rFont val="Calibri"/>
        <family val="2"/>
      </rPr>
      <t>la superficie plantada con hortalizas se explica, en su mayoria, por la huerta casera (33,0%), la lechuga (19,5%) y la zanahoria (15,5%). Sin embargo, y a pesar de su escasa superficie, se destaca el cultivo de Ruibarbo, que explica el 69,8% de la superficie plantada a nivel país.</t>
    </r>
  </si>
  <si>
    <r>
      <rPr>
        <b/>
        <sz val="12"/>
        <rFont val="Calibri"/>
        <family val="2"/>
      </rPr>
      <t xml:space="preserve">Plantas forrajeras: </t>
    </r>
    <r>
      <rPr>
        <sz val="12"/>
        <rFont val="Calibri"/>
        <family val="2"/>
      </rPr>
      <t>es el rubro con mayor incidencia a nivel regional, ya que explica un 96,1% de esta superficie a nivel país. De esta, cerca del 46% de estos cultivos corresponden a alfalfa. Mayor detalle se puede encontrar en la tabla de superficie forrajera por especie.</t>
    </r>
  </si>
  <si>
    <t>A diferencia de otras regiones, donde predomina la existencia de pequeños predios agrícolas, en la región de Aysén son las explotaciones con más de 100 ha las que se imponen, ya que representan el 51,6% del total de estas, lo que equivale al 99,95% en términos de superficie. En cuanto a las explotaciones con menos de 20 ha, si bien explican el 40,7% del total de explotaciones, esto equivale únicamente al 0,02% de la superficie. Por su parte, explotaciones con 20 a 50 ha representan el 5,5% del número de explotaciones, lo que en términos de superficie implica el 0,02%. Finalmente, las explotaciones que cuentan con 50 a 100 ha explican el 2,3% del total de estas y el 0,02% de la superficie.</t>
  </si>
  <si>
    <t>Liliana Yáñez Barrios</t>
  </si>
  <si>
    <t>Gabriel Boric Font</t>
  </si>
  <si>
    <t>IND - Concertación</t>
  </si>
  <si>
    <t>Existencia de ganado ovino en explotaciones de 60 cabezas y más, según regiones seleccionadas</t>
  </si>
  <si>
    <t>Existencias de ganado ovino (número de cabezas)</t>
  </si>
  <si>
    <t xml:space="preserve">Magallanes </t>
  </si>
  <si>
    <t>Particpación regional</t>
  </si>
  <si>
    <t>Existencia de ganado bovino en explotaciones de 10 cabezas y más, según regiones seleccionadas</t>
  </si>
  <si>
    <t>Existencias de ganado bovino (número de cabezas)</t>
  </si>
  <si>
    <t xml:space="preserve">Provincia </t>
  </si>
  <si>
    <t>Tendido</t>
  </si>
  <si>
    <t>Surco</t>
  </si>
  <si>
    <t>Aspersión tradicional</t>
  </si>
  <si>
    <t>Carrete o pivote</t>
  </si>
  <si>
    <t>Goteo o cinta</t>
  </si>
  <si>
    <t>Claudio Radonich Jiménez</t>
  </si>
  <si>
    <t>RN</t>
  </si>
  <si>
    <t>Marcos Martic Haros</t>
  </si>
  <si>
    <t>Patricio Fernández Alarcón</t>
  </si>
  <si>
    <t>Roberto Cardenas Silava</t>
  </si>
  <si>
    <t>IND NUEVA MAYORIA</t>
  </si>
  <si>
    <t>Urbano</t>
  </si>
  <si>
    <t>14</t>
  </si>
  <si>
    <t>Fuente: elaborado por Odepa a partir de información de la Subsecretaría de Desarrollo Regional y Administrativo (SUBDERE).</t>
  </si>
  <si>
    <t xml:space="preserve">La Región de Magallanes (XII), cuya capital corresponde a Punta Arenas, posee una superficie de  132.291,1 kilómetros cuadrados, que equivalen al 17,5% del territorio nacional. Por otro lado, cabe señalar que la superficie del territorio Chileno Antártico cuenta con 1.250.000 kilómetros cuadrados.  Cifras del Censo 2017, indican que la población alcanza los 166.533 habitantes (85.249 hombres y 81.284 mujeres). Es la región más austral y extensa del territorio nacional de carácter bicontinental. Los principales climas presentes en esta región son: templado frío con gran humedad, estepárico frío, de hielo perpetuo, de tundra y clima polar.
</t>
  </si>
  <si>
    <t>Fuente: Elaborado por Odepa con información del INE.</t>
  </si>
  <si>
    <t xml:space="preserve">Mujeres/Hombres (%) </t>
  </si>
  <si>
    <t>H</t>
  </si>
  <si>
    <t>Sandra Amar Mancilla</t>
  </si>
  <si>
    <t>Karim Bianchi Retamales</t>
  </si>
  <si>
    <t>PRSD</t>
  </si>
  <si>
    <t>FA</t>
  </si>
  <si>
    <t>Ana Ester Mayorga Bahamonde</t>
  </si>
  <si>
    <t>Margarita Norambuena Caviedes</t>
  </si>
  <si>
    <t>Actividad</t>
  </si>
  <si>
    <t>Fuente: Elaborado por Odepa con información del Banco Central de Chile.</t>
  </si>
  <si>
    <t>VII Censo Agropecuario y Forestal 2007, Encuesta de ovinos 2010,2013, 2015 y 2017</t>
  </si>
  <si>
    <t>Directora y Representante Legal</t>
  </si>
  <si>
    <t xml:space="preserve">Como se observa, la masa de ganado ovino es la que tiene mayor incidencia a nivel nacional, ya que explica el 56% del total nacional. </t>
  </si>
  <si>
    <t xml:space="preserve">ANTECEDENTES SOCIALES REGIONALES </t>
  </si>
  <si>
    <t>Arica y Parinacota</t>
  </si>
  <si>
    <t>Tarapacá</t>
  </si>
  <si>
    <t>Antofagasta</t>
  </si>
  <si>
    <t>Atacama</t>
  </si>
  <si>
    <t>Coquimbo</t>
  </si>
  <si>
    <t>Valparaíso</t>
  </si>
  <si>
    <t>O'Higgins</t>
  </si>
  <si>
    <t>Ñuble</t>
  </si>
  <si>
    <t>La Araucanía</t>
  </si>
  <si>
    <t>Los Ríos</t>
  </si>
  <si>
    <t>Los Lagos</t>
  </si>
  <si>
    <t>Aysén</t>
  </si>
  <si>
    <t>María Emilia Undurraga Marimón</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</si>
  <si>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</si>
  <si>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</si>
  <si>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</si>
  <si>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</si>
  <si>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Otras Actividades *</t>
  </si>
  <si>
    <t>Las series encadenadas no son aditivas, por lo que los agregados difieren de la suma de sus componentes.</t>
  </si>
  <si>
    <t>Homero Villegas Nuñez</t>
  </si>
  <si>
    <t>Nelson Isaac Cárcamo Barrera</t>
  </si>
  <si>
    <t>Alfonso Roux Pittet</t>
  </si>
  <si>
    <t>PIB Regional 2013</t>
  </si>
  <si>
    <t>Participación regional 2013</t>
  </si>
  <si>
    <t>PIB Regional 2017</t>
  </si>
  <si>
    <t>Producto Interno Bruto por Región, Volumen a Precios Año Anterior Encadenado, Referencia 2013</t>
  </si>
  <si>
    <t>(miles de millones de pesos encadenados)</t>
  </si>
  <si>
    <t>Participación % Regional en el PIB SAP 2013</t>
  </si>
  <si>
    <t>Producto Interno Bruto (PIB)</t>
  </si>
  <si>
    <t>PIB Silvoagropecuario (SAP)*</t>
  </si>
  <si>
    <t>Arica y Parinacota </t>
  </si>
  <si>
    <t>Metropolitana</t>
  </si>
  <si>
    <t>OHiggins</t>
  </si>
  <si>
    <t>Maule</t>
  </si>
  <si>
    <t>Biobío</t>
  </si>
  <si>
    <t>Subtotal regionalizado</t>
  </si>
  <si>
    <t>Otros no regionalizables</t>
  </si>
  <si>
    <t xml:space="preserve">Total </t>
  </si>
  <si>
    <t>Notas</t>
  </si>
  <si>
    <t>(1)</t>
  </si>
  <si>
    <t>El promedio del índice 2013 se iguala al valor nominal de la serie de dicho año.</t>
  </si>
  <si>
    <t>(2)</t>
  </si>
  <si>
    <t>Participación por categoría a nivel regional</t>
  </si>
  <si>
    <t>Empleador</t>
  </si>
  <si>
    <t>Cuenta propia</t>
  </si>
  <si>
    <t>Asalariado</t>
  </si>
  <si>
    <t>Superficie total bajo riego por provincia (ha)</t>
  </si>
  <si>
    <t>Superficie bajo riego por provincia y sistema de riego (ha)</t>
  </si>
  <si>
    <t>Fuente: Instituto Forestal, Anuario Forestal 2019.</t>
  </si>
  <si>
    <t xml:space="preserve">ANTECEDENTES AMBIENTALES REGIONALES </t>
  </si>
  <si>
    <t>EMISIONES REGIONALES DE GASES DE EFECTO INVERNADERO (GEI)</t>
  </si>
  <si>
    <t>Fuente: Sistema Nacional de Inventario de Gases de Efecto Invernadero, 2018</t>
  </si>
  <si>
    <t>Sector Silvoagropecuario</t>
  </si>
  <si>
    <r>
      <t>Agricultura         716,6 KtCO</t>
    </r>
    <r>
      <rPr>
        <vertAlign val="subscript"/>
        <sz val="11"/>
        <color indexed="8"/>
        <rFont val="Calibri"/>
        <family val="2"/>
      </rPr>
      <t>2</t>
    </r>
    <r>
      <rPr>
        <sz val="11"/>
        <color indexed="8"/>
        <rFont val="Calibri"/>
        <family val="2"/>
      </rPr>
      <t>eq</t>
    </r>
  </si>
  <si>
    <r>
      <t>UTCUTS              -10.747,8 kTCO</t>
    </r>
    <r>
      <rPr>
        <vertAlign val="subscript"/>
        <sz val="11"/>
        <color indexed="8"/>
        <rFont val="Calibri"/>
        <family val="2"/>
      </rPr>
      <t>2</t>
    </r>
    <r>
      <rPr>
        <sz val="11"/>
        <color indexed="8"/>
        <rFont val="Calibri"/>
        <family val="2"/>
      </rPr>
      <t>eq   </t>
    </r>
  </si>
  <si>
    <r>
      <t>Balance sector silvoagropecuario: -10.031,2 kTCO</t>
    </r>
    <r>
      <rPr>
        <vertAlign val="subscript"/>
        <sz val="11"/>
        <color indexed="8"/>
        <rFont val="Calibri"/>
        <family val="2"/>
      </rPr>
      <t>2</t>
    </r>
    <r>
      <rPr>
        <sz val="11"/>
        <color indexed="8"/>
        <rFont val="Calibri"/>
        <family val="2"/>
      </rPr>
      <t>eq</t>
    </r>
  </si>
  <si>
    <t>(UTCUTS: Uso de tierras, cambio de uso de tierras y silvicultura)   </t>
  </si>
  <si>
    <t> Emisiones regionales      </t>
  </si>
  <si>
    <r>
      <t>Total emisiones de todos los sectores (Energía, Residuos, Agricultura, Procesos Industriales y Uso de productos) en la región corresponde a 3.390,9 kTCO</t>
    </r>
    <r>
      <rPr>
        <vertAlign val="subscript"/>
        <sz val="11"/>
        <color indexed="8"/>
        <rFont val="Calibri"/>
        <family val="2"/>
      </rPr>
      <t>2</t>
    </r>
    <r>
      <rPr>
        <sz val="11"/>
        <color indexed="8"/>
        <rFont val="Calibri"/>
        <family val="2"/>
      </rPr>
      <t>eq, en el cual la participación de agricultura en emisiones regionales: 21 %</t>
    </r>
  </si>
  <si>
    <t> *Balance de emisiones totales de todos los sectores de la región (emisiones 3.390,9 kTCO2eq - absorciones-10.747,8 kTCO2eq)</t>
  </si>
  <si>
    <r>
      <t>Total balance* en región -7.356,9 kTCO</t>
    </r>
    <r>
      <rPr>
        <b/>
        <vertAlign val="subscript"/>
        <sz val="11"/>
        <color indexed="8"/>
        <rFont val="Calibri"/>
        <family val="2"/>
      </rPr>
      <t>2</t>
    </r>
    <r>
      <rPr>
        <b/>
        <sz val="11"/>
        <color indexed="8"/>
        <rFont val="Calibri"/>
        <family val="2"/>
      </rPr>
      <t>eq </t>
    </r>
  </si>
  <si>
    <t>Antecedentes Ambientales Regionales</t>
  </si>
  <si>
    <t>6</t>
  </si>
  <si>
    <t>7</t>
  </si>
  <si>
    <t>8-9</t>
  </si>
  <si>
    <t>10</t>
  </si>
  <si>
    <t>11-12</t>
  </si>
  <si>
    <t>15</t>
  </si>
  <si>
    <t>José Adolfo Fernández Dübrock</t>
  </si>
  <si>
    <t xml:space="preserve">Fuente: INE, Series Trimestrales </t>
  </si>
  <si>
    <t xml:space="preserve">N° Ocupados por categoría </t>
  </si>
  <si>
    <t>% Población en situación de pobreza (INE*)</t>
  </si>
  <si>
    <t>% Población en situación de pobreza (OCDE**)</t>
  </si>
  <si>
    <t xml:space="preserve">Ingresos </t>
  </si>
  <si>
    <t>Multidimensional</t>
  </si>
  <si>
    <t>Total Nacional</t>
  </si>
  <si>
    <t>Fuente: Casen 2017</t>
  </si>
  <si>
    <t xml:space="preserve">*Criterio INE (entidad rural): asentamiento humano con población menor o igual a 1.000 habitantes, o entre 1.001 y 2.000 habitantes donde más del 50% de la población que declara haber trabajado se dedica a actividades primarias. </t>
  </si>
  <si>
    <t>**Criterio OCDE (comuna rural): donde el 50% o más de la población vive en distritos censales de menos de 150 habitantes por km2, con un máximo de 50.000 habitantes.</t>
  </si>
  <si>
    <t>2018</t>
  </si>
  <si>
    <t>Tasa de variación 2018/2017 (%)</t>
  </si>
  <si>
    <t>Tasa de variación (%) PIB SAP 2018/2017</t>
  </si>
  <si>
    <t>IVA y derechos de importación</t>
  </si>
  <si>
    <t>PIB Regional 2018</t>
  </si>
  <si>
    <t>Variación 2018/2017</t>
  </si>
  <si>
    <t>*Otras actividades :pesca, industria de productos alimenticios, bebidad y tabacos, industria de la madera y muebles</t>
  </si>
  <si>
    <t>Personal no remunerado</t>
  </si>
  <si>
    <t>VII Censo Agropecuario y Forestal 2007, Encuesta de bovinos 2013, 2015, 2017 y 2019</t>
  </si>
  <si>
    <t>Actualización julio de 2020</t>
  </si>
  <si>
    <t>Empleo regional trimestre movil Mar - May 2020</t>
  </si>
  <si>
    <t>Mes de febrero 2020</t>
  </si>
  <si>
    <t xml:space="preserve">Coquimbo </t>
  </si>
  <si>
    <t>O´Higgins</t>
  </si>
  <si>
    <t>Total Regiones por actividad</t>
  </si>
  <si>
    <t>ene-jun</t>
  </si>
  <si>
    <t>Carne ovina</t>
  </si>
  <si>
    <t>Lana esquilada y peinada</t>
  </si>
  <si>
    <t>Vinos y alcoholes</t>
  </si>
  <si>
    <t>Maderas aserradas</t>
  </si>
  <si>
    <t>Flores bulbos y musgos</t>
  </si>
  <si>
    <t>Carne bovina</t>
  </si>
  <si>
    <t>Cueros y pieles de ovino</t>
  </si>
  <si>
    <t>Fruta fresca</t>
  </si>
  <si>
    <t>Total regional</t>
  </si>
  <si>
    <t>19/20</t>
  </si>
  <si>
    <t>Los demás cortes de carne ovina, sin deshuesar, congelados</t>
  </si>
  <si>
    <t>Tops de lana peinada</t>
  </si>
  <si>
    <t>Lana esquilada, sucia, incluida la lavada en vivo</t>
  </si>
  <si>
    <t>Carne ovina, paleta sin deshuesar, congelada</t>
  </si>
  <si>
    <t>Carne ovina canales o medias canales de cordero, congeladas</t>
  </si>
  <si>
    <t>Carne ovina deshuesada congelada (total)</t>
  </si>
  <si>
    <t>Carne ovina, pierna sin deshuesar, congelada</t>
  </si>
  <si>
    <t>Harina de rumiantes (desde 2017)</t>
  </si>
  <si>
    <t>Grasa de lana y sustancias grasas derivadas, incluida la lanolina</t>
  </si>
  <si>
    <t>Madera aserrada o desbastada longitudinalmente, de lenga , de espesor &gt; a 6 mm</t>
  </si>
  <si>
    <t>Mezclas de vinos blancos con denominación de origen con capacidad inferior o igual a 2 lts (desde 2012)</t>
  </si>
  <si>
    <t>Borras del peinado de la lana o pelo fino</t>
  </si>
  <si>
    <t>Tripas, vejigas y estómagos enteros o en trozos frescos, refrigerados, congelados, salados o en salmuera</t>
  </si>
  <si>
    <t>Los demás flores y capullos, cortados para ramos o adornos, frescos  (desde 2012)</t>
  </si>
  <si>
    <t>Tripas saladas o en salmuera</t>
  </si>
  <si>
    <t>Estómagos de animales, congelados</t>
  </si>
  <si>
    <t>Carne ovina, silla sin deshuesar, congelada</t>
  </si>
  <si>
    <t>Las demás carnes bovinas deshuesadas, frescas o refrigeradas (desde 2017 y hasta 2006)</t>
  </si>
  <si>
    <t>Peonías frescas (hasta 2006: 06031030) (desde 2007)</t>
  </si>
  <si>
    <t>Cueros y pieles enteras, en bruto, de bovinos y equinos de peso unitario &gt; a 16 kg</t>
  </si>
  <si>
    <t>Kilo neto</t>
  </si>
  <si>
    <t>Metro cúbico</t>
  </si>
  <si>
    <t>Litro</t>
  </si>
  <si>
    <t/>
  </si>
  <si>
    <t>Ocupados agricultura, ganadería, silvicultura y pesca</t>
  </si>
  <si>
    <t>Total país ocupados</t>
  </si>
  <si>
    <t>Participación de la agricultura (A)/(B)</t>
  </si>
  <si>
    <t>Hombre</t>
  </si>
  <si>
    <t>Mujer</t>
  </si>
  <si>
    <t>Total (A)</t>
  </si>
  <si>
    <t>Total (B)</t>
  </si>
  <si>
    <t>Fuente: INE, Series Trimestrales</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</si>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</sst>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
    <numFmt numFmtId="185" formatCode="00000000"/>
    <numFmt numFmtId="186" formatCode="_-* #,##0.0\ _€_-;\-* #,##0.0\ _€_-;_-* &quot;-&quot;??\ _€_-;_-@_-"/>
    <numFmt numFmtId="187" formatCode="_-* #,##0\ _€_-;\-* #,##0\ _€_-;_-* &quot;-&quot;??\ _€_-;_-@_-"/>
    <numFmt numFmtId="188" formatCode="[$-10409]#,##0;\-#,##0"/>
    <numFmt numFmtId="189" formatCode="_-* #,##0_-;\-* #,##0_-;_-* &quot;-&quot;??_-;_-@_-"/>
    <numFmt numFmtId="190" formatCode="_(* #,##0_);_(* \(#,##0\);_(* &quot;-&quot;_);_(@_)"/>
    <numFmt numFmtId="191" formatCode="[$-1340A]#,##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10C0A]#,##0.0"/>
    <numFmt numFmtId="197" formatCode="[$-10C0A]#,##0"/>
  </numFmts>
  <fonts count="123">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sz val="10"/>
      <color indexed="8"/>
      <name val="Arial"/>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24"/>
      <color indexed="55"/>
      <name val="Arial"/>
      <family val="2"/>
    </font>
    <font>
      <b/>
      <sz val="16"/>
      <name val="Calibri"/>
      <family val="2"/>
    </font>
    <font>
      <sz val="16"/>
      <name val="Calibri"/>
      <family val="2"/>
    </font>
    <font>
      <b/>
      <sz val="13"/>
      <name val="Calibri"/>
      <family val="2"/>
    </font>
    <font>
      <b/>
      <u val="single"/>
      <sz val="11"/>
      <color indexed="8"/>
      <name val="Calibri"/>
      <family val="2"/>
    </font>
    <font>
      <b/>
      <sz val="11"/>
      <color indexed="8"/>
      <name val="Arial"/>
      <family val="2"/>
    </font>
    <font>
      <sz val="11"/>
      <color indexed="8"/>
      <name val="Arial"/>
      <family val="2"/>
    </font>
    <font>
      <sz val="36"/>
      <color indexed="30"/>
      <name val="Calibri"/>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24"/>
      <color rgb="FF9D9D9C"/>
      <name val="Arial"/>
      <family val="2"/>
    </font>
    <font>
      <sz val="10"/>
      <color theme="1"/>
      <name val="Arial"/>
      <family val="2"/>
    </font>
    <font>
      <b/>
      <u val="single"/>
      <sz val="11"/>
      <color rgb="FF000000"/>
      <name val="Calibri"/>
      <family val="2"/>
    </font>
    <font>
      <b/>
      <sz val="11"/>
      <color rgb="FF000000"/>
      <name val="Calibri"/>
      <family val="2"/>
    </font>
    <font>
      <sz val="11"/>
      <color rgb="FF000000"/>
      <name val="Calibri"/>
      <family val="2"/>
    </font>
    <font>
      <b/>
      <sz val="11"/>
      <color theme="1"/>
      <name val="Arial"/>
      <family val="2"/>
    </font>
    <font>
      <sz val="11"/>
      <color theme="1"/>
      <name val="Arial"/>
      <family val="2"/>
    </font>
    <font>
      <sz val="36"/>
      <color rgb="FF0063AF"/>
      <name val="Calibri"/>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0" fillId="0" borderId="8" applyNumberFormat="0" applyFill="0" applyAlignment="0" applyProtection="0"/>
    <xf numFmtId="0" fontId="91" fillId="0" borderId="9" applyNumberFormat="0" applyFill="0" applyAlignment="0" applyProtection="0"/>
  </cellStyleXfs>
  <cellXfs count="401">
    <xf numFmtId="0" fontId="0" fillId="0" borderId="0" xfId="0" applyFont="1" applyAlignment="1">
      <alignment/>
    </xf>
    <xf numFmtId="0" fontId="92" fillId="33" borderId="0" xfId="0" applyFont="1" applyFill="1" applyAlignment="1">
      <alignment vertical="center"/>
    </xf>
    <xf numFmtId="0" fontId="93" fillId="33" borderId="0" xfId="0" applyFont="1" applyFill="1" applyAlignment="1">
      <alignment vertical="center"/>
    </xf>
    <xf numFmtId="0" fontId="93" fillId="33" borderId="0" xfId="0" applyFont="1" applyFill="1" applyAlignment="1">
      <alignment horizontal="justify" vertical="center" wrapText="1"/>
    </xf>
    <xf numFmtId="0" fontId="92" fillId="33" borderId="10" xfId="0" applyFont="1" applyFill="1" applyBorder="1" applyAlignment="1">
      <alignment horizontal="center" vertical="center"/>
    </xf>
    <xf numFmtId="3" fontId="93" fillId="33" borderId="10" xfId="0" applyNumberFormat="1" applyFont="1" applyFill="1" applyBorder="1" applyAlignment="1">
      <alignment vertical="center"/>
    </xf>
    <xf numFmtId="180" fontId="93" fillId="33" borderId="10" xfId="62" applyNumberFormat="1" applyFont="1" applyFill="1" applyBorder="1" applyAlignment="1">
      <alignment vertical="center"/>
    </xf>
    <xf numFmtId="0" fontId="5" fillId="33" borderId="0" xfId="0" applyFont="1" applyFill="1" applyAlignment="1">
      <alignment horizontal="left" vertical="center"/>
    </xf>
    <xf numFmtId="0" fontId="94" fillId="33" borderId="0" xfId="0" applyFont="1" applyFill="1" applyAlignment="1">
      <alignment vertical="center"/>
    </xf>
    <xf numFmtId="0" fontId="95" fillId="33" borderId="0" xfId="0" applyFont="1" applyFill="1" applyAlignment="1">
      <alignment vertical="center"/>
    </xf>
    <xf numFmtId="0" fontId="96" fillId="33" borderId="0" xfId="0" applyFont="1" applyFill="1" applyAlignment="1">
      <alignment vertical="center"/>
    </xf>
    <xf numFmtId="0" fontId="42" fillId="33" borderId="0" xfId="0" applyFont="1" applyFill="1" applyAlignment="1">
      <alignment vertical="center"/>
    </xf>
    <xf numFmtId="0" fontId="42" fillId="3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183" fontId="43" fillId="33" borderId="11" xfId="62" applyNumberFormat="1" applyFont="1" applyFill="1" applyBorder="1" applyAlignment="1">
      <alignment horizontal="center" vertical="center"/>
    </xf>
    <xf numFmtId="0" fontId="43" fillId="33" borderId="12" xfId="0" applyFont="1" applyFill="1" applyBorder="1" applyAlignment="1">
      <alignment horizontal="center" vertical="center"/>
    </xf>
    <xf numFmtId="183" fontId="43" fillId="33" borderId="13" xfId="62" applyNumberFormat="1" applyFont="1" applyFill="1" applyBorder="1" applyAlignment="1">
      <alignment horizontal="center" vertical="center"/>
    </xf>
    <xf numFmtId="0" fontId="43" fillId="33" borderId="14" xfId="0" applyFont="1" applyFill="1" applyBorder="1" applyAlignment="1">
      <alignment horizontal="center" vertical="center"/>
    </xf>
    <xf numFmtId="0" fontId="44" fillId="33" borderId="0" xfId="0" applyFont="1" applyFill="1" applyAlignment="1">
      <alignment horizontal="left" vertical="center"/>
    </xf>
    <xf numFmtId="3" fontId="43" fillId="33" borderId="0" xfId="0" applyNumberFormat="1" applyFont="1" applyFill="1" applyAlignment="1">
      <alignment vertical="center"/>
    </xf>
    <xf numFmtId="0" fontId="43" fillId="33" borderId="0" xfId="0" applyFont="1" applyFill="1" applyAlignment="1">
      <alignment vertical="center"/>
    </xf>
    <xf numFmtId="0" fontId="97" fillId="33" borderId="0" xfId="0" applyFont="1" applyFill="1" applyAlignment="1">
      <alignment vertical="center"/>
    </xf>
    <xf numFmtId="0" fontId="43" fillId="33" borderId="10" xfId="0" applyFont="1" applyFill="1" applyBorder="1" applyAlignment="1">
      <alignment horizontal="center" vertical="center"/>
    </xf>
    <xf numFmtId="3" fontId="43" fillId="33" borderId="10" xfId="0" applyNumberFormat="1" applyFont="1" applyFill="1" applyBorder="1" applyAlignment="1">
      <alignment horizontal="right" vertical="center"/>
    </xf>
    <xf numFmtId="0" fontId="43" fillId="33" borderId="10" xfId="0" applyFont="1" applyFill="1" applyBorder="1" applyAlignment="1">
      <alignment horizontal="right" vertical="center"/>
    </xf>
    <xf numFmtId="0" fontId="42" fillId="33" borderId="10" xfId="0" applyFont="1" applyFill="1" applyBorder="1" applyAlignment="1">
      <alignment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center" vertical="center"/>
    </xf>
    <xf numFmtId="0" fontId="5" fillId="33" borderId="0" xfId="0" applyFont="1" applyFill="1" applyAlignment="1">
      <alignment vertical="center"/>
    </xf>
    <xf numFmtId="0" fontId="92" fillId="33" borderId="10" xfId="0" applyFont="1" applyFill="1" applyBorder="1" applyAlignment="1">
      <alignment horizontal="center" vertical="center" wrapText="1"/>
    </xf>
    <xf numFmtId="0" fontId="91" fillId="33" borderId="0" xfId="0" applyFont="1" applyFill="1" applyAlignment="1">
      <alignment/>
    </xf>
    <xf numFmtId="0" fontId="93" fillId="33" borderId="10" xfId="0" applyFont="1" applyFill="1" applyBorder="1" applyAlignment="1">
      <alignment vertical="center"/>
    </xf>
    <xf numFmtId="180" fontId="93" fillId="33" borderId="10" xfId="0" applyNumberFormat="1" applyFont="1" applyFill="1" applyBorder="1" applyAlignment="1">
      <alignment vertical="center"/>
    </xf>
    <xf numFmtId="181" fontId="93" fillId="33" borderId="10" xfId="0" applyNumberFormat="1" applyFont="1" applyFill="1" applyBorder="1" applyAlignment="1">
      <alignment vertical="center"/>
    </xf>
    <xf numFmtId="180" fontId="93" fillId="33" borderId="10" xfId="0" applyNumberFormat="1" applyFont="1" applyFill="1" applyBorder="1" applyAlignment="1">
      <alignment horizontal="right" vertical="center"/>
    </xf>
    <xf numFmtId="180" fontId="92" fillId="33" borderId="10" xfId="0" applyNumberFormat="1" applyFont="1" applyFill="1" applyBorder="1" applyAlignment="1">
      <alignment horizontal="center" vertical="center"/>
    </xf>
    <xf numFmtId="181" fontId="92" fillId="33" borderId="10" xfId="0" applyNumberFormat="1" applyFont="1" applyFill="1" applyBorder="1" applyAlignment="1">
      <alignment horizontal="center" vertical="center"/>
    </xf>
    <xf numFmtId="0" fontId="92" fillId="33" borderId="0" xfId="0" applyFont="1" applyFill="1" applyBorder="1" applyAlignment="1">
      <alignment horizontal="left" vertical="center" wrapText="1"/>
    </xf>
    <xf numFmtId="0" fontId="93" fillId="33" borderId="0" xfId="0" applyFont="1" applyFill="1" applyAlignment="1">
      <alignment vertical="center" wrapText="1"/>
    </xf>
    <xf numFmtId="0" fontId="92" fillId="33" borderId="0" xfId="0" applyFont="1" applyFill="1" applyAlignment="1">
      <alignment vertical="center" wrapText="1"/>
    </xf>
    <xf numFmtId="0" fontId="93" fillId="33" borderId="0" xfId="0" applyFont="1" applyFill="1" applyAlignment="1">
      <alignment horizontal="justify" vertical="center"/>
    </xf>
    <xf numFmtId="0" fontId="6" fillId="33" borderId="0" xfId="0" applyFont="1" applyFill="1" applyAlignment="1">
      <alignment vertical="center" wrapText="1"/>
    </xf>
    <xf numFmtId="0" fontId="92" fillId="33" borderId="0" xfId="0" applyFont="1" applyFill="1" applyBorder="1" applyAlignment="1">
      <alignment vertical="center" wrapText="1"/>
    </xf>
    <xf numFmtId="0" fontId="98" fillId="33" borderId="0" xfId="0" applyFont="1" applyFill="1" applyAlignment="1">
      <alignment vertical="center"/>
    </xf>
    <xf numFmtId="0" fontId="99" fillId="33" borderId="0" xfId="0" applyFont="1" applyFill="1" applyAlignment="1">
      <alignment vertical="center"/>
    </xf>
    <xf numFmtId="0" fontId="99" fillId="33" borderId="0" xfId="0" applyFont="1" applyFill="1" applyAlignment="1">
      <alignment horizontal="justify" vertical="center" wrapText="1"/>
    </xf>
    <xf numFmtId="0" fontId="98" fillId="33" borderId="10" xfId="0" applyFont="1" applyFill="1" applyBorder="1" applyAlignment="1">
      <alignment horizontal="center" vertical="center" wrapText="1"/>
    </xf>
    <xf numFmtId="0" fontId="99" fillId="33" borderId="10" xfId="0" applyFont="1" applyFill="1" applyBorder="1" applyAlignment="1">
      <alignment vertical="center"/>
    </xf>
    <xf numFmtId="181" fontId="99" fillId="33" borderId="10" xfId="0" applyNumberFormat="1" applyFont="1" applyFill="1" applyBorder="1" applyAlignment="1">
      <alignment vertical="center"/>
    </xf>
    <xf numFmtId="0" fontId="98" fillId="33" borderId="10" xfId="0" applyFont="1" applyFill="1" applyBorder="1" applyAlignment="1">
      <alignment vertical="center"/>
    </xf>
    <xf numFmtId="181" fontId="99" fillId="33" borderId="10" xfId="0" applyNumberFormat="1" applyFont="1" applyFill="1" applyBorder="1" applyAlignment="1">
      <alignment horizontal="right" vertical="center"/>
    </xf>
    <xf numFmtId="0" fontId="92" fillId="33" borderId="0" xfId="0" applyFont="1" applyFill="1" applyAlignment="1">
      <alignment horizontal="center" vertical="center" wrapText="1"/>
    </xf>
    <xf numFmtId="0" fontId="92" fillId="33" borderId="0" xfId="0" applyFont="1" applyFill="1" applyAlignment="1">
      <alignment horizontal="left" vertical="center" wrapText="1"/>
    </xf>
    <xf numFmtId="0" fontId="100" fillId="33" borderId="0" xfId="0" applyFont="1" applyFill="1" applyAlignment="1">
      <alignment vertical="center" wrapText="1"/>
    </xf>
    <xf numFmtId="0" fontId="100" fillId="33" borderId="0" xfId="0" applyFont="1" applyFill="1" applyAlignment="1">
      <alignment wrapText="1"/>
    </xf>
    <xf numFmtId="0" fontId="101" fillId="33" borderId="0" xfId="0" applyFont="1" applyFill="1" applyAlignment="1">
      <alignment wrapText="1"/>
    </xf>
    <xf numFmtId="0" fontId="101" fillId="33" borderId="0" xfId="0" applyFont="1" applyFill="1" applyAlignment="1">
      <alignment vertical="center" wrapText="1"/>
    </xf>
    <xf numFmtId="0" fontId="102" fillId="33" borderId="0" xfId="0" applyFont="1" applyFill="1" applyAlignment="1">
      <alignment/>
    </xf>
    <xf numFmtId="0" fontId="103" fillId="33" borderId="0" xfId="0" applyFont="1" applyFill="1" applyAlignment="1">
      <alignment/>
    </xf>
    <xf numFmtId="0" fontId="0" fillId="33" borderId="0" xfId="0" applyFill="1" applyAlignment="1">
      <alignment/>
    </xf>
    <xf numFmtId="0" fontId="104" fillId="33" borderId="0" xfId="0" applyFont="1" applyFill="1" applyAlignment="1">
      <alignment horizontal="center"/>
    </xf>
    <xf numFmtId="17" fontId="104" fillId="33" borderId="0" xfId="0" applyNumberFormat="1" applyFont="1" applyFill="1" applyAlignment="1" quotePrefix="1">
      <alignment horizontal="center"/>
    </xf>
    <xf numFmtId="0" fontId="105" fillId="33" borderId="0" xfId="0" applyFont="1" applyFill="1" applyAlignment="1">
      <alignment horizontal="left" indent="15"/>
    </xf>
    <xf numFmtId="0" fontId="106" fillId="33" borderId="0" xfId="0" applyFont="1" applyFill="1" applyAlignment="1">
      <alignment horizontal="center"/>
    </xf>
    <xf numFmtId="0" fontId="107" fillId="33" borderId="0" xfId="0" applyFont="1" applyFill="1" applyAlignment="1">
      <alignment/>
    </xf>
    <xf numFmtId="0" fontId="102"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8"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4" fillId="33" borderId="0" xfId="0" applyFont="1" applyFill="1" applyBorder="1" applyAlignment="1">
      <alignment horizontal="center"/>
    </xf>
    <xf numFmtId="0" fontId="103" fillId="33" borderId="0" xfId="0" applyFont="1" applyFill="1" applyBorder="1" applyAlignment="1">
      <alignment vertical="top" wrapText="1"/>
    </xf>
    <xf numFmtId="0" fontId="10" fillId="33" borderId="0" xfId="0" applyFont="1" applyFill="1" applyBorder="1" applyAlignment="1">
      <alignment vertical="center"/>
    </xf>
    <xf numFmtId="0" fontId="103" fillId="33" borderId="0" xfId="0" applyFont="1" applyFill="1" applyBorder="1" applyAlignment="1">
      <alignment horizontal="center" vertical="top" wrapText="1"/>
    </xf>
    <xf numFmtId="0" fontId="109" fillId="33" borderId="0" xfId="0" applyFont="1" applyFill="1" applyBorder="1" applyAlignment="1">
      <alignment/>
    </xf>
    <xf numFmtId="0" fontId="110"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11"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2" fillId="33" borderId="0" xfId="0" applyFont="1" applyFill="1" applyBorder="1" applyAlignment="1">
      <alignment/>
    </xf>
    <xf numFmtId="0" fontId="103" fillId="33" borderId="0" xfId="0" applyFont="1" applyFill="1" applyBorder="1" applyAlignment="1">
      <alignment/>
    </xf>
    <xf numFmtId="0" fontId="110" fillId="33" borderId="0" xfId="0" applyFont="1" applyFill="1" applyBorder="1" applyAlignment="1">
      <alignment vertical="center"/>
    </xf>
    <xf numFmtId="49" fontId="82" fillId="33" borderId="18" xfId="46" applyNumberFormat="1" applyFill="1" applyBorder="1" applyAlignment="1" applyProtection="1">
      <alignment horizontal="center" vertical="center"/>
      <protection/>
    </xf>
    <xf numFmtId="49" fontId="82" fillId="33" borderId="20" xfId="46" applyNumberFormat="1" applyFill="1" applyBorder="1" applyAlignment="1" applyProtection="1">
      <alignment horizontal="center" vertical="center"/>
      <protection/>
    </xf>
    <xf numFmtId="49" fontId="82" fillId="33" borderId="10" xfId="46" applyNumberFormat="1" applyFill="1" applyBorder="1" applyAlignment="1" applyProtection="1">
      <alignment horizontal="center" vertical="center"/>
      <protection/>
    </xf>
    <xf numFmtId="49" fontId="93" fillId="33" borderId="0" xfId="0" applyNumberFormat="1" applyFont="1" applyFill="1" applyAlignment="1">
      <alignment vertical="center"/>
    </xf>
    <xf numFmtId="49" fontId="96" fillId="33" borderId="0" xfId="0" applyNumberFormat="1" applyFont="1" applyFill="1" applyAlignment="1">
      <alignment vertical="center"/>
    </xf>
    <xf numFmtId="0" fontId="92" fillId="33" borderId="0" xfId="0" applyFont="1" applyFill="1" applyBorder="1" applyAlignment="1">
      <alignment horizontal="left" vertical="center" wrapText="1"/>
    </xf>
    <xf numFmtId="181" fontId="98" fillId="33" borderId="10" xfId="0" applyNumberFormat="1" applyFont="1" applyFill="1" applyBorder="1" applyAlignment="1">
      <alignment vertical="center"/>
    </xf>
    <xf numFmtId="0" fontId="96" fillId="33" borderId="0" xfId="0" applyFont="1" applyFill="1" applyAlignment="1">
      <alignment horizontal="center" vertical="center" wrapText="1"/>
    </xf>
    <xf numFmtId="0" fontId="42" fillId="33" borderId="0" xfId="0" applyFont="1" applyFill="1" applyAlignment="1">
      <alignment vertical="center" wrapText="1"/>
    </xf>
    <xf numFmtId="0" fontId="60" fillId="33" borderId="0" xfId="59" applyFont="1" applyFill="1">
      <alignment/>
      <protection/>
    </xf>
    <xf numFmtId="0" fontId="61" fillId="33" borderId="0" xfId="59" applyFont="1" applyFill="1">
      <alignment/>
      <protection/>
    </xf>
    <xf numFmtId="3" fontId="61" fillId="33" borderId="0" xfId="59" applyNumberFormat="1" applyFont="1" applyFill="1">
      <alignment/>
      <protection/>
    </xf>
    <xf numFmtId="0" fontId="60" fillId="33" borderId="0" xfId="59" applyFont="1" applyFill="1" applyBorder="1" applyAlignment="1">
      <alignment vertical="center" wrapText="1"/>
      <protection/>
    </xf>
    <xf numFmtId="0" fontId="60" fillId="33" borderId="0" xfId="59" applyFont="1" applyFill="1" applyBorder="1" applyAlignment="1">
      <alignment vertical="center"/>
      <protection/>
    </xf>
    <xf numFmtId="0" fontId="60" fillId="33" borderId="10" xfId="59" applyFont="1" applyFill="1" applyBorder="1" applyAlignment="1">
      <alignment horizontal="center" vertical="center"/>
      <protection/>
    </xf>
    <xf numFmtId="0" fontId="60" fillId="33" borderId="13" xfId="59" applyFont="1" applyFill="1" applyBorder="1" applyAlignment="1">
      <alignment horizontal="center" vertical="center"/>
      <protection/>
    </xf>
    <xf numFmtId="0" fontId="60" fillId="33" borderId="14" xfId="59" applyFont="1" applyFill="1" applyBorder="1" applyAlignment="1">
      <alignment horizontal="center" vertical="center"/>
      <protection/>
    </xf>
    <xf numFmtId="0" fontId="60" fillId="33" borderId="21" xfId="59" applyFont="1" applyFill="1" applyBorder="1" applyAlignment="1">
      <alignment horizontal="center" vertical="center"/>
      <protection/>
    </xf>
    <xf numFmtId="0" fontId="61" fillId="33" borderId="10" xfId="59" applyFont="1" applyFill="1" applyBorder="1" applyAlignment="1">
      <alignment vertical="center"/>
      <protection/>
    </xf>
    <xf numFmtId="3" fontId="61" fillId="33" borderId="10" xfId="59" applyNumberFormat="1" applyFont="1" applyFill="1" applyBorder="1" applyAlignment="1">
      <alignment horizontal="right" vertical="center"/>
      <protection/>
    </xf>
    <xf numFmtId="180" fontId="61" fillId="33" borderId="10" xfId="63" applyNumberFormat="1" applyFont="1" applyFill="1" applyBorder="1" applyAlignment="1">
      <alignment horizontal="right" vertical="center"/>
    </xf>
    <xf numFmtId="180" fontId="61" fillId="33" borderId="10" xfId="63" applyNumberFormat="1" applyFont="1" applyFill="1" applyBorder="1" applyAlignment="1">
      <alignment horizontal="center" vertical="center"/>
    </xf>
    <xf numFmtId="3" fontId="60" fillId="33" borderId="10" xfId="59" applyNumberFormat="1" applyFont="1" applyFill="1" applyBorder="1" applyAlignment="1">
      <alignment horizontal="center" vertical="center"/>
      <protection/>
    </xf>
    <xf numFmtId="180" fontId="60" fillId="33" borderId="10" xfId="63" applyNumberFormat="1" applyFont="1" applyFill="1" applyBorder="1" applyAlignment="1">
      <alignment horizontal="center" vertical="center"/>
    </xf>
    <xf numFmtId="0" fontId="62" fillId="33" borderId="0" xfId="59" applyFont="1" applyFill="1" applyBorder="1" applyAlignment="1">
      <alignment horizontal="left" vertical="center"/>
      <protection/>
    </xf>
    <xf numFmtId="0" fontId="60" fillId="33" borderId="0" xfId="59" applyFont="1" applyFill="1" applyBorder="1" applyAlignment="1">
      <alignment horizontal="center" vertical="center"/>
      <protection/>
    </xf>
    <xf numFmtId="3" fontId="60" fillId="33" borderId="0" xfId="59" applyNumberFormat="1" applyFont="1" applyFill="1" applyBorder="1" applyAlignment="1">
      <alignment horizontal="center" vertical="center"/>
      <protection/>
    </xf>
    <xf numFmtId="180" fontId="60" fillId="33" borderId="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60" fillId="33" borderId="22" xfId="59" applyFont="1" applyFill="1" applyBorder="1" applyAlignment="1">
      <alignment vertical="center" wrapText="1"/>
      <protection/>
    </xf>
    <xf numFmtId="0" fontId="60" fillId="33" borderId="23" xfId="59" applyFont="1" applyFill="1" applyBorder="1" applyAlignment="1">
      <alignment horizontal="center" vertical="center"/>
      <protection/>
    </xf>
    <xf numFmtId="16" fontId="60" fillId="33" borderId="0" xfId="59" applyNumberFormat="1" applyFont="1" applyFill="1" applyBorder="1" applyAlignment="1" quotePrefix="1">
      <alignment horizontal="center" vertical="center"/>
      <protection/>
    </xf>
    <xf numFmtId="0" fontId="37" fillId="33" borderId="0" xfId="59" applyFont="1" applyFill="1">
      <alignment/>
      <protection/>
    </xf>
    <xf numFmtId="185" fontId="61" fillId="33" borderId="18" xfId="59" applyNumberFormat="1" applyFont="1" applyFill="1" applyBorder="1" applyAlignment="1" quotePrefix="1">
      <alignment horizontal="right" vertical="center"/>
      <protection/>
    </xf>
    <xf numFmtId="3" fontId="61" fillId="33" borderId="10" xfId="59" applyNumberFormat="1" applyFont="1" applyFill="1" applyBorder="1" applyAlignment="1">
      <alignment vertical="center"/>
      <protection/>
    </xf>
    <xf numFmtId="9" fontId="61" fillId="33" borderId="10" xfId="63" applyFont="1" applyFill="1" applyBorder="1" applyAlignment="1">
      <alignment horizontal="right" vertical="center"/>
    </xf>
    <xf numFmtId="9" fontId="61" fillId="33" borderId="10" xfId="62" applyFont="1" applyFill="1" applyBorder="1" applyAlignment="1">
      <alignment vertical="center"/>
    </xf>
    <xf numFmtId="9" fontId="61" fillId="33" borderId="10" xfId="63" applyFont="1" applyFill="1" applyBorder="1" applyAlignment="1" quotePrefix="1">
      <alignment horizontal="center" vertical="center"/>
    </xf>
    <xf numFmtId="0" fontId="61" fillId="33" borderId="10" xfId="59" applyFont="1" applyFill="1" applyBorder="1" applyAlignment="1">
      <alignment horizontal="right" vertical="center"/>
      <protection/>
    </xf>
    <xf numFmtId="0" fontId="61" fillId="33" borderId="17" xfId="59" applyFont="1" applyFill="1" applyBorder="1" applyAlignment="1">
      <alignment horizontal="center" vertical="center"/>
      <protection/>
    </xf>
    <xf numFmtId="3" fontId="61" fillId="33" borderId="17" xfId="59" applyNumberFormat="1" applyFont="1" applyFill="1" applyBorder="1" applyAlignment="1">
      <alignment horizontal="center" vertical="center"/>
      <protection/>
    </xf>
    <xf numFmtId="9" fontId="61" fillId="33" borderId="18" xfId="63" applyFont="1" applyFill="1" applyBorder="1" applyAlignment="1">
      <alignment horizontal="center" vertical="center"/>
    </xf>
    <xf numFmtId="0" fontId="62" fillId="33" borderId="0" xfId="59" applyFont="1" applyFill="1">
      <alignment/>
      <protection/>
    </xf>
    <xf numFmtId="3" fontId="93" fillId="33" borderId="23" xfId="0" applyNumberFormat="1" applyFont="1" applyFill="1" applyBorder="1" applyAlignment="1">
      <alignment horizontal="right" vertical="center"/>
    </xf>
    <xf numFmtId="180" fontId="93" fillId="33" borderId="23" xfId="62" applyNumberFormat="1" applyFont="1" applyFill="1" applyBorder="1" applyAlignment="1">
      <alignment horizontal="right" vertical="center"/>
    </xf>
    <xf numFmtId="3" fontId="93" fillId="33" borderId="24" xfId="0" applyNumberFormat="1" applyFont="1" applyFill="1" applyBorder="1" applyAlignment="1">
      <alignment horizontal="right" vertical="center"/>
    </xf>
    <xf numFmtId="180" fontId="93" fillId="33" borderId="24" xfId="62" applyNumberFormat="1" applyFont="1" applyFill="1" applyBorder="1" applyAlignment="1">
      <alignment horizontal="right" vertical="center"/>
    </xf>
    <xf numFmtId="3" fontId="92" fillId="33" borderId="24" xfId="0" applyNumberFormat="1" applyFont="1" applyFill="1" applyBorder="1" applyAlignment="1">
      <alignment horizontal="right" vertical="center"/>
    </xf>
    <xf numFmtId="180" fontId="92" fillId="33" borderId="24" xfId="62" applyNumberFormat="1" applyFont="1" applyFill="1" applyBorder="1" applyAlignment="1">
      <alignment horizontal="right" vertical="center"/>
    </xf>
    <xf numFmtId="3" fontId="92" fillId="33" borderId="21" xfId="0" applyNumberFormat="1" applyFont="1" applyFill="1" applyBorder="1" applyAlignment="1">
      <alignment horizontal="right" vertical="center"/>
    </xf>
    <xf numFmtId="180" fontId="92" fillId="33" borderId="21" xfId="62" applyNumberFormat="1" applyFont="1" applyFill="1" applyBorder="1" applyAlignment="1">
      <alignment horizontal="right" vertical="center"/>
    </xf>
    <xf numFmtId="0" fontId="112" fillId="33" borderId="0" xfId="0" applyFont="1" applyFill="1" applyBorder="1" applyAlignment="1">
      <alignment vertical="center"/>
    </xf>
    <xf numFmtId="0" fontId="113" fillId="33" borderId="0" xfId="0" applyFont="1" applyFill="1" applyBorder="1" applyAlignment="1">
      <alignment vertical="center"/>
    </xf>
    <xf numFmtId="0" fontId="92" fillId="33" borderId="10" xfId="0" applyFont="1" applyFill="1" applyBorder="1" applyAlignment="1">
      <alignment horizontal="center" vertical="center"/>
    </xf>
    <xf numFmtId="0" fontId="93" fillId="33" borderId="10" xfId="0" applyFont="1" applyFill="1" applyBorder="1" applyAlignment="1">
      <alignment horizontal="left" vertical="center" wrapText="1"/>
    </xf>
    <xf numFmtId="0" fontId="92" fillId="33" borderId="10" xfId="0" applyFont="1" applyFill="1" applyBorder="1" applyAlignment="1">
      <alignment vertical="center"/>
    </xf>
    <xf numFmtId="181" fontId="92" fillId="33" borderId="10" xfId="0" applyNumberFormat="1" applyFont="1" applyFill="1" applyBorder="1" applyAlignment="1">
      <alignment vertical="center"/>
    </xf>
    <xf numFmtId="0" fontId="93" fillId="33" borderId="10" xfId="0" applyFont="1" applyFill="1" applyBorder="1" applyAlignment="1">
      <alignment vertical="center" wrapText="1"/>
    </xf>
    <xf numFmtId="181" fontId="93" fillId="33" borderId="10" xfId="0" applyNumberFormat="1" applyFont="1" applyFill="1" applyBorder="1" applyAlignment="1">
      <alignment horizontal="right" vertical="center"/>
    </xf>
    <xf numFmtId="181" fontId="92"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7" fontId="93" fillId="33" borderId="10" xfId="49" applyNumberFormat="1" applyFont="1" applyFill="1" applyBorder="1" applyAlignment="1">
      <alignment vertical="center"/>
    </xf>
    <xf numFmtId="0" fontId="60" fillId="33" borderId="13" xfId="59" applyNumberFormat="1" applyFont="1" applyFill="1" applyBorder="1" applyAlignment="1">
      <alignment horizontal="center" vertical="center"/>
      <protection/>
    </xf>
    <xf numFmtId="0" fontId="60" fillId="33" borderId="14" xfId="59" applyNumberFormat="1" applyFont="1" applyFill="1" applyBorder="1" applyAlignment="1">
      <alignment horizontal="center" vertical="center"/>
      <protection/>
    </xf>
    <xf numFmtId="9" fontId="60" fillId="33" borderId="10" xfId="63" applyFont="1" applyFill="1" applyBorder="1" applyAlignment="1">
      <alignment horizontal="right" vertical="center"/>
    </xf>
    <xf numFmtId="0" fontId="60" fillId="33" borderId="10" xfId="59" applyNumberFormat="1" applyFont="1" applyFill="1" applyBorder="1" applyAlignment="1">
      <alignment vertical="center"/>
      <protection/>
    </xf>
    <xf numFmtId="0" fontId="60" fillId="33" borderId="10" xfId="62" applyNumberFormat="1" applyFont="1" applyFill="1" applyBorder="1" applyAlignment="1">
      <alignment vertical="center"/>
    </xf>
    <xf numFmtId="3" fontId="60" fillId="33" borderId="10" xfId="59" applyNumberFormat="1" applyFont="1" applyFill="1" applyBorder="1" applyAlignment="1">
      <alignment vertical="center"/>
      <protection/>
    </xf>
    <xf numFmtId="9" fontId="60" fillId="33" borderId="10" xfId="62" applyFont="1" applyFill="1" applyBorder="1" applyAlignment="1">
      <alignment vertical="center"/>
    </xf>
    <xf numFmtId="16" fontId="60" fillId="33" borderId="10" xfId="63" applyNumberFormat="1" applyFont="1" applyFill="1" applyBorder="1" applyAlignment="1">
      <alignment horizontal="right" vertical="center"/>
    </xf>
    <xf numFmtId="1" fontId="60" fillId="33" borderId="10" xfId="63" applyNumberFormat="1" applyFont="1" applyFill="1" applyBorder="1" applyAlignment="1" quotePrefix="1">
      <alignment horizontal="center"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1" fillId="33" borderId="0" xfId="0" applyFont="1" applyFill="1" applyAlignment="1">
      <alignment/>
    </xf>
    <xf numFmtId="0" fontId="66" fillId="33" borderId="10" xfId="0" applyFont="1" applyFill="1" applyBorder="1" applyAlignment="1">
      <alignment horizontal="left" vertical="center"/>
    </xf>
    <xf numFmtId="49" fontId="66" fillId="33" borderId="0" xfId="0" applyNumberFormat="1" applyFont="1" applyFill="1" applyAlignment="1">
      <alignment vertical="center"/>
    </xf>
    <xf numFmtId="0" fontId="92" fillId="33" borderId="0" xfId="0" applyFont="1" applyFill="1" applyAlignment="1">
      <alignment horizontal="left" vertical="center" wrapText="1"/>
    </xf>
    <xf numFmtId="49" fontId="92"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42" fillId="0" borderId="10" xfId="0" applyFont="1" applyBorder="1" applyAlignment="1" applyProtection="1">
      <alignment horizontal="left" vertical="top" wrapText="1" readingOrder="1"/>
      <protection locked="0"/>
    </xf>
    <xf numFmtId="188" fontId="43" fillId="0" borderId="10" xfId="0" applyNumberFormat="1" applyFont="1" applyBorder="1" applyAlignment="1" applyProtection="1">
      <alignment horizontal="right" vertical="top" wrapText="1" readingOrder="1"/>
      <protection locked="0"/>
    </xf>
    <xf numFmtId="0" fontId="17" fillId="0" borderId="16" xfId="0" applyFont="1" applyFill="1" applyBorder="1" applyAlignment="1" applyProtection="1">
      <alignment vertical="top" wrapText="1" readingOrder="1"/>
      <protection locked="0"/>
    </xf>
    <xf numFmtId="188" fontId="42" fillId="0" borderId="26" xfId="0" applyNumberFormat="1" applyFont="1" applyBorder="1" applyAlignment="1" applyProtection="1">
      <alignment horizontal="right" vertical="top" wrapText="1" readingOrder="1"/>
      <protection locked="0"/>
    </xf>
    <xf numFmtId="188" fontId="42" fillId="0" borderId="24" xfId="0" applyNumberFormat="1" applyFont="1" applyBorder="1" applyAlignment="1" applyProtection="1">
      <alignment horizontal="right" vertical="top" wrapText="1" readingOrder="1"/>
      <protection locked="0"/>
    </xf>
    <xf numFmtId="188" fontId="42" fillId="0" borderId="0" xfId="0" applyNumberFormat="1" applyFont="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2" fillId="33" borderId="10" xfId="0" applyFont="1" applyFill="1" applyBorder="1" applyAlignment="1">
      <alignment horizontal="left" wrapText="1"/>
    </xf>
    <xf numFmtId="3" fontId="43" fillId="33" borderId="10" xfId="0" applyNumberFormat="1" applyFont="1" applyFill="1" applyBorder="1" applyAlignment="1">
      <alignment horizontal="right"/>
    </xf>
    <xf numFmtId="3" fontId="42" fillId="33" borderId="10" xfId="0" applyNumberFormat="1" applyFont="1" applyFill="1" applyBorder="1" applyAlignment="1">
      <alignment horizontal="right"/>
    </xf>
    <xf numFmtId="3" fontId="42" fillId="33" borderId="24" xfId="0" applyNumberFormat="1" applyFont="1" applyFill="1" applyBorder="1" applyAlignment="1">
      <alignment horizontal="right"/>
    </xf>
    <xf numFmtId="3" fontId="96" fillId="33" borderId="0" xfId="0" applyNumberFormat="1" applyFont="1" applyFill="1" applyAlignment="1">
      <alignment vertical="center"/>
    </xf>
    <xf numFmtId="189" fontId="96" fillId="33" borderId="0" xfId="0" applyNumberFormat="1" applyFont="1" applyFill="1" applyAlignment="1">
      <alignment vertical="center"/>
    </xf>
    <xf numFmtId="180" fontId="96" fillId="33" borderId="0" xfId="0" applyNumberFormat="1" applyFont="1" applyFill="1" applyAlignment="1">
      <alignment vertical="center"/>
    </xf>
    <xf numFmtId="0" fontId="67" fillId="33" borderId="10" xfId="0" applyFont="1" applyFill="1" applyBorder="1" applyAlignment="1">
      <alignment horizontal="center" vertical="center" wrapText="1"/>
    </xf>
    <xf numFmtId="180" fontId="99" fillId="33" borderId="10" xfId="62" applyNumberFormat="1" applyFont="1" applyFill="1" applyBorder="1" applyAlignment="1">
      <alignment vertical="center"/>
    </xf>
    <xf numFmtId="180" fontId="98" fillId="33" borderId="10" xfId="62" applyNumberFormat="1" applyFont="1" applyFill="1" applyBorder="1" applyAlignment="1">
      <alignment vertical="center"/>
    </xf>
    <xf numFmtId="3" fontId="20" fillId="0" borderId="0" xfId="0" applyNumberFormat="1" applyFont="1" applyBorder="1" applyAlignment="1">
      <alignment horizontal="right" vertical="center" wrapText="1"/>
    </xf>
    <xf numFmtId="0" fontId="93" fillId="33" borderId="0" xfId="0" applyFont="1" applyFill="1" applyBorder="1" applyAlignment="1">
      <alignment vertical="center"/>
    </xf>
    <xf numFmtId="0" fontId="42" fillId="33" borderId="10" xfId="0" applyFont="1" applyFill="1" applyBorder="1" applyAlignment="1">
      <alignment horizontal="center" vertical="center" wrapText="1"/>
    </xf>
    <xf numFmtId="0" fontId="65" fillId="33" borderId="0" xfId="0" applyFont="1" applyFill="1" applyAlignment="1">
      <alignment horizontal="lef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93" fillId="33" borderId="0" xfId="0" applyFont="1" applyFill="1" applyAlignment="1">
      <alignment horizontal="justify" vertical="center" wrapText="1"/>
    </xf>
    <xf numFmtId="0" fontId="98" fillId="33" borderId="0" xfId="0" applyFont="1" applyFill="1" applyAlignment="1">
      <alignment horizontal="left" vertical="center"/>
    </xf>
    <xf numFmtId="0" fontId="98" fillId="0" borderId="10" xfId="0" applyFont="1" applyFill="1" applyBorder="1" applyAlignment="1">
      <alignment vertical="center"/>
    </xf>
    <xf numFmtId="190" fontId="0" fillId="0" borderId="0" xfId="0" applyNumberFormat="1" applyAlignment="1">
      <alignment/>
    </xf>
    <xf numFmtId="190" fontId="93" fillId="33" borderId="10" xfId="0" applyNumberFormat="1" applyFont="1" applyFill="1" applyBorder="1" applyAlignment="1">
      <alignment vertical="center"/>
    </xf>
    <xf numFmtId="188" fontId="42" fillId="33" borderId="24" xfId="0" applyNumberFormat="1" applyFont="1" applyFill="1" applyBorder="1" applyAlignment="1">
      <alignment horizontal="right"/>
    </xf>
    <xf numFmtId="188" fontId="43" fillId="33" borderId="10" xfId="0" applyNumberFormat="1" applyFont="1" applyFill="1" applyBorder="1" applyAlignment="1">
      <alignment horizontal="right"/>
    </xf>
    <xf numFmtId="0" fontId="42" fillId="33" borderId="10" xfId="0" applyFont="1" applyFill="1" applyBorder="1" applyAlignment="1">
      <alignment horizontal="center" vertical="center" wrapText="1"/>
    </xf>
    <xf numFmtId="0" fontId="100" fillId="33" borderId="0" xfId="0" applyFont="1" applyFill="1" applyAlignment="1">
      <alignment horizontal="center" wrapText="1"/>
    </xf>
    <xf numFmtId="0" fontId="100" fillId="33" borderId="0" xfId="0" applyFont="1" applyFill="1" applyAlignment="1">
      <alignment horizontal="center" vertical="center" wrapText="1"/>
    </xf>
    <xf numFmtId="180" fontId="92" fillId="33" borderId="10" xfId="0" applyNumberFormat="1" applyFont="1" applyFill="1" applyBorder="1" applyAlignment="1">
      <alignment horizontal="right" vertical="center"/>
    </xf>
    <xf numFmtId="181" fontId="93" fillId="33" borderId="0" xfId="0" applyNumberFormat="1" applyFont="1" applyFill="1" applyAlignment="1">
      <alignment vertical="center"/>
    </xf>
    <xf numFmtId="3" fontId="92" fillId="33" borderId="10" xfId="0" applyNumberFormat="1" applyFont="1" applyFill="1" applyBorder="1" applyAlignment="1">
      <alignment horizontal="right" vertical="center"/>
    </xf>
    <xf numFmtId="180" fontId="92" fillId="33" borderId="10" xfId="62" applyNumberFormat="1" applyFont="1" applyFill="1" applyBorder="1" applyAlignment="1">
      <alignment horizontal="right" vertical="center"/>
    </xf>
    <xf numFmtId="0" fontId="93" fillId="33" borderId="23" xfId="0" applyFont="1" applyFill="1" applyBorder="1" applyAlignment="1">
      <alignment horizontal="left" vertical="center"/>
    </xf>
    <xf numFmtId="0" fontId="93" fillId="33" borderId="24" xfId="0" applyFont="1" applyFill="1" applyBorder="1" applyAlignment="1">
      <alignment horizontal="left" vertical="center"/>
    </xf>
    <xf numFmtId="0" fontId="92" fillId="33" borderId="21" xfId="0" applyFont="1" applyFill="1" applyBorder="1" applyAlignment="1">
      <alignment horizontal="left" vertical="center"/>
    </xf>
    <xf numFmtId="0" fontId="92" fillId="33" borderId="10" xfId="0" applyFont="1" applyFill="1" applyBorder="1" applyAlignment="1">
      <alignment horizontal="left" vertical="center" wrapText="1"/>
    </xf>
    <xf numFmtId="169" fontId="93" fillId="33" borderId="10" xfId="50" applyFont="1" applyFill="1" applyBorder="1" applyAlignment="1">
      <alignment vertical="center"/>
    </xf>
    <xf numFmtId="169" fontId="92" fillId="33" borderId="10" xfId="50" applyFont="1" applyFill="1" applyBorder="1" applyAlignment="1">
      <alignment vertical="center"/>
    </xf>
    <xf numFmtId="180" fontId="92" fillId="33" borderId="10" xfId="62" applyNumberFormat="1" applyFont="1" applyFill="1" applyBorder="1" applyAlignment="1">
      <alignment vertical="center"/>
    </xf>
    <xf numFmtId="3" fontId="98" fillId="0" borderId="10" xfId="0" applyNumberFormat="1" applyFont="1" applyBorder="1" applyAlignment="1">
      <alignment/>
    </xf>
    <xf numFmtId="3" fontId="99" fillId="0" borderId="10" xfId="0" applyNumberFormat="1" applyFont="1" applyBorder="1" applyAlignment="1">
      <alignment/>
    </xf>
    <xf numFmtId="0" fontId="114" fillId="0" borderId="0" xfId="0" applyFont="1" applyFill="1" applyBorder="1" applyAlignment="1">
      <alignment/>
    </xf>
    <xf numFmtId="3" fontId="98" fillId="0" borderId="10" xfId="49" applyNumberFormat="1" applyFont="1" applyBorder="1" applyAlignment="1">
      <alignment/>
    </xf>
    <xf numFmtId="3" fontId="98" fillId="33" borderId="10" xfId="62" applyNumberFormat="1" applyFont="1" applyFill="1" applyBorder="1" applyAlignment="1">
      <alignment vertical="center"/>
    </xf>
    <xf numFmtId="3" fontId="99" fillId="0" borderId="10" xfId="49" applyNumberFormat="1" applyFont="1" applyBorder="1" applyAlignment="1">
      <alignment/>
    </xf>
    <xf numFmtId="3" fontId="99" fillId="33" borderId="10" xfId="62" applyNumberFormat="1" applyFont="1" applyFill="1" applyBorder="1" applyAlignment="1">
      <alignment vertical="center"/>
    </xf>
    <xf numFmtId="180" fontId="99" fillId="33" borderId="10" xfId="0" applyNumberFormat="1" applyFont="1" applyFill="1" applyBorder="1" applyAlignment="1">
      <alignment vertical="center"/>
    </xf>
    <xf numFmtId="180" fontId="99" fillId="33" borderId="10" xfId="0" applyNumberFormat="1" applyFont="1" applyFill="1" applyBorder="1" applyAlignment="1">
      <alignment vertical="center" wrapText="1"/>
    </xf>
    <xf numFmtId="180" fontId="98" fillId="33" borderId="10" xfId="0" applyNumberFormat="1" applyFont="1" applyFill="1" applyBorder="1" applyAlignment="1">
      <alignment vertical="center" wrapText="1"/>
    </xf>
    <xf numFmtId="0" fontId="92" fillId="0" borderId="0" xfId="0" applyFont="1" applyAlignment="1">
      <alignment/>
    </xf>
    <xf numFmtId="0" fontId="93" fillId="0" borderId="10" xfId="0" applyFont="1" applyBorder="1" applyAlignment="1">
      <alignment/>
    </xf>
    <xf numFmtId="3" fontId="93" fillId="0" borderId="10" xfId="0" applyNumberFormat="1" applyFont="1" applyBorder="1" applyAlignment="1">
      <alignment/>
    </xf>
    <xf numFmtId="0" fontId="92" fillId="0" borderId="10" xfId="0" applyFont="1" applyBorder="1" applyAlignment="1">
      <alignment/>
    </xf>
    <xf numFmtId="3" fontId="92" fillId="0" borderId="10" xfId="0" applyNumberFormat="1" applyFont="1" applyBorder="1" applyAlignment="1">
      <alignment/>
    </xf>
    <xf numFmtId="3" fontId="92" fillId="0" borderId="10" xfId="0" applyNumberFormat="1" applyFont="1" applyBorder="1" applyAlignment="1">
      <alignment wrapText="1"/>
    </xf>
    <xf numFmtId="0" fontId="6" fillId="33" borderId="10" xfId="0" applyFont="1" applyFill="1" applyBorder="1" applyAlignment="1">
      <alignment horizontal="left" vertical="center"/>
    </xf>
    <xf numFmtId="0" fontId="5" fillId="33" borderId="10" xfId="0" applyFont="1" applyFill="1" applyBorder="1" applyAlignment="1">
      <alignment horizontal="left" vertical="center"/>
    </xf>
    <xf numFmtId="41" fontId="98" fillId="33" borderId="10" xfId="0" applyNumberFormat="1" applyFont="1" applyFill="1" applyBorder="1" applyAlignment="1">
      <alignment vertical="center"/>
    </xf>
    <xf numFmtId="41" fontId="99" fillId="33" borderId="10" xfId="0" applyNumberFormat="1" applyFont="1" applyFill="1" applyBorder="1" applyAlignment="1">
      <alignment vertical="center"/>
    </xf>
    <xf numFmtId="0" fontId="91" fillId="0" borderId="0" xfId="0" applyFont="1" applyAlignment="1">
      <alignment/>
    </xf>
    <xf numFmtId="0" fontId="115" fillId="0" borderId="0" xfId="0" applyFont="1" applyAlignment="1">
      <alignment vertical="center"/>
    </xf>
    <xf numFmtId="0" fontId="116" fillId="0" borderId="0" xfId="0" applyFont="1" applyAlignment="1">
      <alignment vertical="center"/>
    </xf>
    <xf numFmtId="0" fontId="117" fillId="0" borderId="0" xfId="0" applyFont="1" applyAlignment="1">
      <alignment vertical="center"/>
    </xf>
    <xf numFmtId="0" fontId="91" fillId="0" borderId="10" xfId="0" applyFont="1" applyBorder="1" applyAlignment="1">
      <alignment horizontal="center"/>
    </xf>
    <xf numFmtId="0" fontId="0" fillId="0" borderId="10" xfId="0" applyBorder="1" applyAlignment="1">
      <alignment/>
    </xf>
    <xf numFmtId="183" fontId="0" fillId="0" borderId="10" xfId="0" applyNumberFormat="1" applyBorder="1" applyAlignment="1">
      <alignment horizontal="center"/>
    </xf>
    <xf numFmtId="0" fontId="0" fillId="33" borderId="10" xfId="0" applyFill="1" applyBorder="1" applyAlignment="1">
      <alignment/>
    </xf>
    <xf numFmtId="0" fontId="91" fillId="0" borderId="10" xfId="0" applyFont="1" applyBorder="1" applyAlignment="1">
      <alignment/>
    </xf>
    <xf numFmtId="183" fontId="91" fillId="0" borderId="10" xfId="0" applyNumberFormat="1" applyFont="1" applyBorder="1" applyAlignment="1">
      <alignment horizontal="center"/>
    </xf>
    <xf numFmtId="0" fontId="0" fillId="2" borderId="10" xfId="0" applyFill="1" applyBorder="1" applyAlignment="1">
      <alignment/>
    </xf>
    <xf numFmtId="183" fontId="0" fillId="2" borderId="10" xfId="0" applyNumberFormat="1" applyFill="1" applyBorder="1" applyAlignment="1">
      <alignment horizontal="center"/>
    </xf>
    <xf numFmtId="180" fontId="93" fillId="33" borderId="0" xfId="0" applyNumberFormat="1" applyFont="1" applyFill="1" applyBorder="1" applyAlignment="1">
      <alignment vertical="center"/>
    </xf>
    <xf numFmtId="187" fontId="93" fillId="33" borderId="0" xfId="49" applyNumberFormat="1" applyFont="1" applyFill="1" applyBorder="1" applyAlignment="1">
      <alignment vertical="center"/>
    </xf>
    <xf numFmtId="197" fontId="93" fillId="33" borderId="10" xfId="0" applyNumberFormat="1" applyFont="1" applyFill="1" applyBorder="1" applyAlignment="1">
      <alignment vertical="center"/>
    </xf>
    <xf numFmtId="0" fontId="118" fillId="0" borderId="0" xfId="0" applyFont="1" applyAlignment="1">
      <alignment/>
    </xf>
    <xf numFmtId="0" fontId="92" fillId="0" borderId="22" xfId="0" applyFont="1" applyBorder="1" applyAlignment="1">
      <alignment horizontal="center" vertical="center" wrapText="1"/>
    </xf>
    <xf numFmtId="180" fontId="93" fillId="0" borderId="10" xfId="0" applyNumberFormat="1" applyFont="1" applyBorder="1" applyAlignment="1">
      <alignment/>
    </xf>
    <xf numFmtId="183" fontId="93" fillId="0" borderId="10" xfId="62" applyNumberFormat="1" applyFont="1" applyBorder="1" applyAlignment="1">
      <alignment/>
    </xf>
    <xf numFmtId="180" fontId="93" fillId="33" borderId="0" xfId="62" applyNumberFormat="1" applyFont="1" applyFill="1" applyAlignment="1">
      <alignment vertical="center"/>
    </xf>
    <xf numFmtId="180" fontId="93" fillId="0" borderId="10" xfId="62" applyNumberFormat="1" applyFont="1" applyBorder="1" applyAlignment="1">
      <alignment/>
    </xf>
    <xf numFmtId="180" fontId="92" fillId="0" borderId="10" xfId="0" applyNumberFormat="1" applyFont="1" applyBorder="1" applyAlignment="1">
      <alignment/>
    </xf>
    <xf numFmtId="180" fontId="92" fillId="0" borderId="10" xfId="62" applyNumberFormat="1" applyFont="1" applyBorder="1" applyAlignment="1">
      <alignment/>
    </xf>
    <xf numFmtId="0" fontId="119" fillId="0" borderId="0" xfId="0" applyFont="1" applyAlignment="1">
      <alignment/>
    </xf>
    <xf numFmtId="190" fontId="119" fillId="0" borderId="0" xfId="0" applyNumberFormat="1" applyFont="1" applyAlignment="1">
      <alignment/>
    </xf>
    <xf numFmtId="180" fontId="119" fillId="0" borderId="0" xfId="0" applyNumberFormat="1" applyFont="1" applyAlignment="1">
      <alignment/>
    </xf>
    <xf numFmtId="180" fontId="119" fillId="0" borderId="0" xfId="62" applyNumberFormat="1" applyFont="1" applyAlignment="1">
      <alignment/>
    </xf>
    <xf numFmtId="0" fontId="119" fillId="0" borderId="0" xfId="0" applyFont="1" applyAlignment="1">
      <alignment horizontal="right"/>
    </xf>
    <xf numFmtId="0" fontId="92" fillId="33" borderId="10" xfId="0" applyFont="1" applyFill="1" applyBorder="1" applyAlignment="1">
      <alignment horizontal="center" vertical="center"/>
    </xf>
    <xf numFmtId="0" fontId="92" fillId="33" borderId="10" xfId="0" applyFont="1" applyFill="1" applyBorder="1" applyAlignment="1">
      <alignment horizontal="center" vertical="center" wrapText="1"/>
    </xf>
    <xf numFmtId="183" fontId="92" fillId="0" borderId="10" xfId="62" applyNumberFormat="1" applyFont="1" applyBorder="1" applyAlignment="1">
      <alignment/>
    </xf>
    <xf numFmtId="180" fontId="92" fillId="33" borderId="0" xfId="62" applyNumberFormat="1" applyFont="1" applyFill="1" applyAlignment="1">
      <alignment vertical="center"/>
    </xf>
    <xf numFmtId="169" fontId="0" fillId="0" borderId="10" xfId="50" applyFont="1" applyBorder="1" applyAlignment="1">
      <alignment/>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04" fillId="33" borderId="0" xfId="0" applyFont="1" applyFill="1" applyAlignment="1">
      <alignment horizontal="center"/>
    </xf>
    <xf numFmtId="0" fontId="106" fillId="33" borderId="0" xfId="0" applyFont="1" applyFill="1" applyAlignment="1">
      <alignment horizontal="center" vertical="center"/>
    </xf>
    <xf numFmtId="0" fontId="104" fillId="33" borderId="0" xfId="0" applyFont="1" applyFill="1" applyAlignment="1">
      <alignment horizontal="center" vertical="center"/>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20" fillId="33" borderId="0" xfId="0" applyFont="1" applyFill="1" applyBorder="1" applyAlignment="1">
      <alignment horizontal="left" vertical="center" wrapText="1"/>
    </xf>
    <xf numFmtId="0" fontId="121" fillId="33" borderId="0" xfId="0" applyFont="1" applyFill="1" applyBorder="1" applyAlignment="1">
      <alignment horizontal="center" wrapText="1"/>
    </xf>
    <xf numFmtId="0" fontId="13" fillId="33" borderId="31" xfId="0" applyFont="1" applyFill="1" applyBorder="1" applyAlignment="1">
      <alignment horizontal="left" vertical="center"/>
    </xf>
    <xf numFmtId="0" fontId="111" fillId="33" borderId="0" xfId="0" applyFont="1" applyFill="1" applyBorder="1" applyAlignment="1">
      <alignment horizontal="left" vertical="center"/>
    </xf>
    <xf numFmtId="0" fontId="92" fillId="0" borderId="31" xfId="0" applyFont="1" applyBorder="1" applyAlignment="1">
      <alignment horizontal="left" vertical="center"/>
    </xf>
    <xf numFmtId="0" fontId="92" fillId="0" borderId="22" xfId="0" applyFont="1" applyBorder="1" applyAlignment="1">
      <alignment horizontal="left" vertical="center"/>
    </xf>
    <xf numFmtId="49" fontId="92" fillId="0" borderId="17" xfId="0" applyNumberFormat="1" applyFont="1" applyBorder="1" applyAlignment="1">
      <alignment horizontal="center"/>
    </xf>
    <xf numFmtId="0" fontId="92" fillId="0" borderId="31" xfId="0" applyFont="1" applyBorder="1" applyAlignment="1">
      <alignment horizontal="center" vertical="center" wrapText="1"/>
    </xf>
    <xf numFmtId="0" fontId="92" fillId="0" borderId="22" xfId="0" applyFont="1" applyBorder="1" applyAlignment="1">
      <alignment horizontal="center" vertical="center" wrapText="1"/>
    </xf>
    <xf numFmtId="0" fontId="5" fillId="33" borderId="0" xfId="0" applyFont="1" applyFill="1" applyAlignment="1">
      <alignment horizontal="center" vertical="center"/>
    </xf>
    <xf numFmtId="0" fontId="5" fillId="33" borderId="10" xfId="0" applyFont="1" applyFill="1" applyBorder="1" applyAlignment="1">
      <alignment horizontal="center" vertical="center"/>
    </xf>
    <xf numFmtId="0" fontId="92" fillId="33" borderId="10" xfId="0" applyFont="1" applyFill="1" applyBorder="1" applyAlignment="1">
      <alignment horizontal="center" vertical="center"/>
    </xf>
    <xf numFmtId="0" fontId="92" fillId="33" borderId="0" xfId="0" applyFont="1" applyFill="1" applyBorder="1" applyAlignment="1">
      <alignment vertical="center"/>
    </xf>
    <xf numFmtId="0" fontId="92" fillId="33" borderId="0" xfId="0" applyFont="1" applyFill="1" applyBorder="1" applyAlignment="1">
      <alignment horizontal="center" vertical="center"/>
    </xf>
    <xf numFmtId="0" fontId="93" fillId="33" borderId="0" xfId="0" applyFont="1" applyFill="1" applyAlignment="1">
      <alignment horizontal="justify" vertical="center" wrapText="1"/>
    </xf>
    <xf numFmtId="0" fontId="92" fillId="33" borderId="10" xfId="0" applyFont="1" applyFill="1" applyBorder="1" applyAlignment="1">
      <alignment horizontal="left" vertical="top"/>
    </xf>
    <xf numFmtId="0" fontId="92" fillId="33" borderId="10" xfId="0" applyFont="1" applyFill="1" applyBorder="1" applyAlignment="1">
      <alignment horizontal="center" vertical="center" wrapText="1"/>
    </xf>
    <xf numFmtId="0" fontId="91" fillId="0" borderId="10" xfId="0" applyFont="1" applyBorder="1" applyAlignment="1">
      <alignment horizontal="center"/>
    </xf>
    <xf numFmtId="0" fontId="101" fillId="33" borderId="0" xfId="0" applyFont="1" applyFill="1" applyAlignment="1">
      <alignment horizontal="left" vertical="center" wrapText="1"/>
    </xf>
    <xf numFmtId="0" fontId="0" fillId="0" borderId="0" xfId="0" applyAlignment="1">
      <alignment horizontal="left" wrapText="1"/>
    </xf>
    <xf numFmtId="0" fontId="91" fillId="0" borderId="10" xfId="0" applyFont="1" applyBorder="1" applyAlignment="1">
      <alignment horizontal="center" vertical="center"/>
    </xf>
    <xf numFmtId="0" fontId="91" fillId="33" borderId="0" xfId="0" applyFont="1" applyFill="1" applyAlignment="1">
      <alignment horizontal="left" vertical="center" wrapText="1"/>
    </xf>
    <xf numFmtId="0" fontId="117" fillId="0" borderId="0" xfId="0" applyFont="1" applyAlignment="1">
      <alignment horizontal="left" vertical="center" wrapText="1"/>
    </xf>
    <xf numFmtId="181" fontId="43" fillId="33" borderId="16" xfId="0" applyNumberFormat="1" applyFont="1" applyFill="1" applyBorder="1" applyAlignment="1">
      <alignment horizontal="right" vertical="center"/>
    </xf>
    <xf numFmtId="181" fontId="43" fillId="33" borderId="18" xfId="0" applyNumberFormat="1" applyFont="1" applyFill="1" applyBorder="1" applyAlignment="1">
      <alignment horizontal="right" vertical="center"/>
    </xf>
    <xf numFmtId="0" fontId="96" fillId="33" borderId="0" xfId="0" applyFont="1" applyFill="1" applyAlignment="1">
      <alignment horizontal="justify" vertical="top" wrapText="1"/>
    </xf>
    <xf numFmtId="183" fontId="96" fillId="33" borderId="23" xfId="0" applyNumberFormat="1" applyFont="1" applyFill="1" applyBorder="1" applyAlignment="1">
      <alignment horizontal="center" vertical="center"/>
    </xf>
    <xf numFmtId="183" fontId="96" fillId="33" borderId="21" xfId="0" applyNumberFormat="1" applyFont="1" applyFill="1" applyBorder="1" applyAlignment="1">
      <alignment horizontal="center" vertical="center"/>
    </xf>
    <xf numFmtId="183" fontId="43" fillId="33" borderId="18" xfId="62" applyNumberFormat="1" applyFont="1" applyFill="1" applyBorder="1" applyAlignment="1">
      <alignment horizontal="center" vertical="center"/>
    </xf>
    <xf numFmtId="0" fontId="96" fillId="33" borderId="0" xfId="0" applyFont="1" applyFill="1" applyAlignment="1">
      <alignment horizontal="center" vertical="center" wrapText="1"/>
    </xf>
    <xf numFmtId="0" fontId="42" fillId="33" borderId="10" xfId="0" applyFont="1" applyFill="1" applyBorder="1" applyAlignment="1">
      <alignment horizontal="center" vertical="center" wrapText="1"/>
    </xf>
    <xf numFmtId="0" fontId="42" fillId="33" borderId="0" xfId="0" applyFont="1" applyFill="1" applyAlignment="1">
      <alignment horizontal="left" vertical="center" wrapText="1"/>
    </xf>
    <xf numFmtId="0" fontId="122" fillId="0" borderId="0" xfId="0" applyFont="1" applyBorder="1" applyAlignment="1">
      <alignment horizontal="left" vertical="center" wrapText="1"/>
    </xf>
    <xf numFmtId="0" fontId="95" fillId="33" borderId="0" xfId="0" applyFont="1" applyFill="1" applyAlignment="1">
      <alignment horizontal="left" vertical="center" wrapText="1"/>
    </xf>
    <xf numFmtId="0" fontId="42" fillId="33" borderId="23" xfId="0" applyFont="1" applyFill="1" applyBorder="1" applyAlignment="1">
      <alignment horizontal="center" vertical="center" wrapText="1"/>
    </xf>
    <xf numFmtId="181" fontId="43" fillId="33" borderId="23" xfId="0" applyNumberFormat="1" applyFont="1" applyFill="1" applyBorder="1" applyAlignment="1">
      <alignment horizontal="center" vertical="center"/>
    </xf>
    <xf numFmtId="181" fontId="43" fillId="33" borderId="21" xfId="0" applyNumberFormat="1" applyFont="1" applyFill="1" applyBorder="1" applyAlignment="1">
      <alignment horizontal="center" vertical="center"/>
    </xf>
    <xf numFmtId="3" fontId="43" fillId="33" borderId="23" xfId="0" applyNumberFormat="1" applyFont="1" applyFill="1" applyBorder="1" applyAlignment="1">
      <alignment horizontal="center" vertical="center"/>
    </xf>
    <xf numFmtId="3" fontId="43" fillId="33" borderId="21" xfId="0" applyNumberFormat="1" applyFont="1" applyFill="1" applyBorder="1" applyAlignment="1">
      <alignment horizontal="center" vertical="center"/>
    </xf>
    <xf numFmtId="181" fontId="42" fillId="33" borderId="16" xfId="0" applyNumberFormat="1" applyFont="1" applyFill="1" applyBorder="1" applyAlignment="1">
      <alignment horizontal="center" vertical="center"/>
    </xf>
    <xf numFmtId="181" fontId="42" fillId="33" borderId="18" xfId="0" applyNumberFormat="1" applyFont="1" applyFill="1" applyBorder="1" applyAlignment="1">
      <alignment horizontal="center" vertical="center"/>
    </xf>
    <xf numFmtId="0" fontId="43" fillId="33" borderId="10" xfId="0" applyFont="1" applyFill="1" applyBorder="1" applyAlignment="1">
      <alignment horizontal="center" vertical="center" wrapText="1"/>
    </xf>
    <xf numFmtId="0" fontId="92"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2" fillId="33" borderId="0" xfId="0" applyFont="1" applyFill="1" applyBorder="1" applyAlignment="1">
      <alignment horizontal="justify" vertical="center" wrapText="1"/>
    </xf>
    <xf numFmtId="0" fontId="98" fillId="33" borderId="0" xfId="0" applyFont="1" applyFill="1" applyAlignment="1">
      <alignment horizontal="left" vertical="center" wrapText="1"/>
    </xf>
    <xf numFmtId="0" fontId="94" fillId="33" borderId="0" xfId="0" applyFont="1" applyFill="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92" fillId="33" borderId="0" xfId="0" applyFont="1" applyFill="1" applyAlignment="1">
      <alignment horizontal="left" vertical="center" wrapText="1"/>
    </xf>
    <xf numFmtId="0" fontId="92" fillId="33" borderId="31" xfId="0" applyFont="1" applyFill="1" applyBorder="1" applyAlignment="1">
      <alignment horizontal="left" vertical="center" wrapText="1"/>
    </xf>
    <xf numFmtId="49" fontId="92" fillId="33" borderId="0" xfId="0" applyNumberFormat="1" applyFont="1" applyFill="1" applyAlignment="1">
      <alignment horizontal="left" vertical="center" wrapText="1"/>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60" fillId="33" borderId="0" xfId="59" applyFont="1" applyFill="1" applyBorder="1" applyAlignment="1">
      <alignment horizontal="left" vertical="top" wrapText="1"/>
      <protection/>
    </xf>
    <xf numFmtId="0" fontId="60" fillId="33" borderId="11" xfId="59" applyFont="1" applyFill="1" applyBorder="1" applyAlignment="1">
      <alignment horizontal="center" vertical="distributed"/>
      <protection/>
    </xf>
    <xf numFmtId="0" fontId="60" fillId="33" borderId="31" xfId="59" applyFont="1" applyFill="1" applyBorder="1" applyAlignment="1">
      <alignment horizontal="center" vertical="distributed"/>
      <protection/>
    </xf>
    <xf numFmtId="0" fontId="60" fillId="33" borderId="12" xfId="59" applyFont="1" applyFill="1" applyBorder="1" applyAlignment="1">
      <alignment horizontal="center" vertical="distributed"/>
      <protection/>
    </xf>
    <xf numFmtId="0" fontId="60" fillId="33" borderId="25" xfId="59" applyFont="1" applyFill="1" applyBorder="1" applyAlignment="1">
      <alignment horizontal="center" vertical="distributed"/>
      <protection/>
    </xf>
    <xf numFmtId="0" fontId="60" fillId="33" borderId="0" xfId="59" applyFont="1" applyFill="1" applyBorder="1" applyAlignment="1">
      <alignment horizontal="center" vertical="distributed"/>
      <protection/>
    </xf>
    <xf numFmtId="0" fontId="60" fillId="33" borderId="32" xfId="59" applyFont="1" applyFill="1" applyBorder="1" applyAlignment="1">
      <alignment horizontal="center" vertical="distributed"/>
      <protection/>
    </xf>
    <xf numFmtId="0" fontId="60" fillId="33" borderId="13" xfId="59" applyFont="1" applyFill="1" applyBorder="1" applyAlignment="1">
      <alignment horizontal="center" vertical="distributed"/>
      <protection/>
    </xf>
    <xf numFmtId="0" fontId="60" fillId="33" borderId="22" xfId="59" applyFont="1" applyFill="1" applyBorder="1" applyAlignment="1">
      <alignment horizontal="center" vertical="distributed"/>
      <protection/>
    </xf>
    <xf numFmtId="0" fontId="60" fillId="33" borderId="14" xfId="59" applyFont="1" applyFill="1" applyBorder="1" applyAlignment="1">
      <alignment horizontal="center" vertical="distributed"/>
      <protection/>
    </xf>
    <xf numFmtId="0" fontId="60" fillId="33" borderId="10" xfId="59" applyFont="1" applyFill="1" applyBorder="1" applyAlignment="1">
      <alignment horizontal="center" vertical="center" wrapText="1"/>
      <protection/>
    </xf>
    <xf numFmtId="3" fontId="60" fillId="33" borderId="16" xfId="59" applyNumberFormat="1"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3" fontId="60" fillId="33" borderId="18" xfId="59" applyNumberFormat="1" applyFont="1" applyFill="1" applyBorder="1" applyAlignment="1">
      <alignment horizontal="center" vertical="center"/>
      <protection/>
    </xf>
    <xf numFmtId="0" fontId="60" fillId="33" borderId="16" xfId="59" applyFont="1" applyFill="1" applyBorder="1" applyAlignment="1">
      <alignment horizontal="center" vertical="center"/>
      <protection/>
    </xf>
    <xf numFmtId="0" fontId="60" fillId="33" borderId="18" xfId="59" applyFont="1" applyFill="1" applyBorder="1" applyAlignment="1">
      <alignment horizontal="center" vertical="center"/>
      <protection/>
    </xf>
    <xf numFmtId="0" fontId="61" fillId="33" borderId="0" xfId="59" applyFont="1" applyFill="1" applyAlignment="1">
      <alignment horizontal="justify" vertical="center"/>
      <protection/>
    </xf>
    <xf numFmtId="0" fontId="60" fillId="33" borderId="10" xfId="59" applyFont="1" applyFill="1" applyBorder="1" applyAlignment="1">
      <alignment horizontal="center" vertical="center"/>
      <protection/>
    </xf>
    <xf numFmtId="0" fontId="61" fillId="33" borderId="24" xfId="59" applyFont="1" applyFill="1" applyBorder="1" applyAlignment="1">
      <alignment horizontal="center" vertical="center" wrapText="1"/>
      <protection/>
    </xf>
    <xf numFmtId="0" fontId="61" fillId="33" borderId="21" xfId="59" applyFont="1" applyFill="1" applyBorder="1" applyAlignment="1">
      <alignment horizontal="center" vertical="center" wrapText="1"/>
      <protection/>
    </xf>
    <xf numFmtId="0" fontId="92" fillId="34" borderId="16"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3" borderId="16" xfId="0" applyFont="1" applyFill="1" applyBorder="1" applyAlignment="1">
      <alignment horizontal="center" vertical="center"/>
    </xf>
    <xf numFmtId="0" fontId="92" fillId="33" borderId="18" xfId="0" applyFont="1" applyFill="1" applyBorder="1" applyAlignment="1">
      <alignment horizontal="center" vertical="center"/>
    </xf>
    <xf numFmtId="0" fontId="93" fillId="33" borderId="16" xfId="0" applyFont="1" applyFill="1" applyBorder="1" applyAlignment="1">
      <alignment horizontal="center" vertical="center"/>
    </xf>
    <xf numFmtId="0" fontId="93" fillId="33" borderId="18" xfId="0" applyFont="1" applyFill="1" applyBorder="1" applyAlignment="1">
      <alignment horizontal="center" vertical="center"/>
    </xf>
    <xf numFmtId="0" fontId="92" fillId="34" borderId="16"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0" xfId="0" applyFont="1" applyFill="1" applyBorder="1" applyAlignment="1">
      <alignment horizontal="center" vertical="center"/>
    </xf>
    <xf numFmtId="0" fontId="65" fillId="33" borderId="0" xfId="0" applyFont="1" applyFill="1" applyAlignment="1">
      <alignment horizontal="left" vertical="center" wrapText="1"/>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10"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8" xfId="0" applyFont="1" applyFill="1" applyBorder="1" applyAlignment="1">
      <alignment horizontal="center" vertical="center"/>
    </xf>
    <xf numFmtId="0" fontId="66" fillId="33" borderId="10"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2</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886825"/>
          <a:ext cx="1943100" cy="114300"/>
        </a:xfrm>
        <a:prstGeom prst="rect">
          <a:avLst/>
        </a:prstGeom>
        <a:noFill/>
        <a:ln w="9525" cmpd="sng">
          <a:noFill/>
        </a:ln>
      </xdr:spPr>
    </xdr:pic>
    <xdr:clientData/>
  </xdr:twoCellAnchor>
  <xdr:twoCellAnchor>
    <xdr:from>
      <xdr:col>0</xdr:col>
      <xdr:colOff>0</xdr:colOff>
      <xdr:row>85</xdr:row>
      <xdr:rowOff>57150</xdr:rowOff>
    </xdr:from>
    <xdr:to>
      <xdr:col>1</xdr:col>
      <xdr:colOff>476250</xdr:colOff>
      <xdr:row>85</xdr:row>
      <xdr:rowOff>114300</xdr:rowOff>
    </xdr:to>
    <xdr:pic>
      <xdr:nvPicPr>
        <xdr:cNvPr id="2" name="Picture 41" descr="pie"/>
        <xdr:cNvPicPr preferRelativeResize="1">
          <a:picLocks noChangeAspect="1"/>
        </xdr:cNvPicPr>
      </xdr:nvPicPr>
      <xdr:blipFill>
        <a:blip r:embed="rId2"/>
        <a:stretch>
          <a:fillRect/>
        </a:stretch>
      </xdr:blipFill>
      <xdr:spPr>
        <a:xfrm>
          <a:off x="0" y="18735675"/>
          <a:ext cx="1238250" cy="66675"/>
        </a:xfrm>
        <a:prstGeom prst="rect">
          <a:avLst/>
        </a:prstGeom>
        <a:noFill/>
        <a:ln w="9525" cmpd="sng">
          <a:noFill/>
        </a:ln>
      </xdr:spPr>
    </xdr:pic>
    <xdr:clientData/>
  </xdr:twoCellAnchor>
  <xdr:twoCellAnchor>
    <xdr:from>
      <xdr:col>0</xdr:col>
      <xdr:colOff>0</xdr:colOff>
      <xdr:row>85</xdr:row>
      <xdr:rowOff>57150</xdr:rowOff>
    </xdr:from>
    <xdr:to>
      <xdr:col>1</xdr:col>
      <xdr:colOff>476250</xdr:colOff>
      <xdr:row>85</xdr:row>
      <xdr:rowOff>114300</xdr:rowOff>
    </xdr:to>
    <xdr:pic>
      <xdr:nvPicPr>
        <xdr:cNvPr id="3" name="Picture 41" descr="pie"/>
        <xdr:cNvPicPr preferRelativeResize="1">
          <a:picLocks noChangeAspect="1"/>
        </xdr:cNvPicPr>
      </xdr:nvPicPr>
      <xdr:blipFill>
        <a:blip r:embed="rId2"/>
        <a:stretch>
          <a:fillRect/>
        </a:stretch>
      </xdr:blipFill>
      <xdr:spPr>
        <a:xfrm>
          <a:off x="0" y="18735675"/>
          <a:ext cx="1238250" cy="66675"/>
        </a:xfrm>
        <a:prstGeom prst="rect">
          <a:avLst/>
        </a:prstGeom>
        <a:noFill/>
        <a:ln w="9525" cmpd="sng">
          <a:noFill/>
        </a:ln>
      </xdr:spPr>
    </xdr:pic>
    <xdr:clientData/>
  </xdr:twoCellAnchor>
  <xdr:twoCellAnchor>
    <xdr:from>
      <xdr:col>2</xdr:col>
      <xdr:colOff>66675</xdr:colOff>
      <xdr:row>19</xdr:row>
      <xdr:rowOff>19050</xdr:rowOff>
    </xdr:from>
    <xdr:to>
      <xdr:col>6</xdr:col>
      <xdr:colOff>714375</xdr:colOff>
      <xdr:row>19</xdr:row>
      <xdr:rowOff>142875</xdr:rowOff>
    </xdr:to>
    <xdr:grpSp>
      <xdr:nvGrpSpPr>
        <xdr:cNvPr id="4" name="Grupo 5"/>
        <xdr:cNvGrpSpPr>
          <a:grpSpLocks/>
        </xdr:cNvGrpSpPr>
      </xdr:nvGrpSpPr>
      <xdr:grpSpPr>
        <a:xfrm>
          <a:off x="1590675" y="53340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_empleo 2020-dic-feb"/>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_1"/>
      <sheetName val="Pobreza"/>
      <sheetName val="Ambientales"/>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59" customWidth="1"/>
    <col min="3" max="3" width="10.7109375" style="59" customWidth="1"/>
    <col min="4" max="6" width="11.421875" style="59" customWidth="1"/>
    <col min="7" max="7" width="11.140625" style="59" customWidth="1"/>
    <col min="8" max="8" width="12.00390625" style="59" customWidth="1"/>
    <col min="9" max="10" width="11.421875" style="59" customWidth="1"/>
    <col min="11" max="11" width="31.28125" style="59" customWidth="1"/>
    <col min="12" max="16384" width="11.421875" style="59" customWidth="1"/>
  </cols>
  <sheetData>
    <row r="1" spans="1:7" ht="15.75">
      <c r="A1" s="57"/>
      <c r="B1" s="58"/>
      <c r="C1" s="58"/>
      <c r="D1" s="58"/>
      <c r="E1" s="58"/>
      <c r="F1" s="58"/>
      <c r="G1" s="58"/>
    </row>
    <row r="2" spans="1:7" ht="15">
      <c r="A2" s="58"/>
      <c r="B2" s="58"/>
      <c r="C2" s="58"/>
      <c r="D2" s="58"/>
      <c r="E2" s="58"/>
      <c r="F2" s="58"/>
      <c r="G2" s="58"/>
    </row>
    <row r="3" spans="1:7" ht="15.75">
      <c r="A3" s="57"/>
      <c r="B3" s="58"/>
      <c r="C3" s="58"/>
      <c r="D3" s="58"/>
      <c r="E3" s="58"/>
      <c r="F3" s="58"/>
      <c r="G3" s="58"/>
    </row>
    <row r="4" spans="1:7" ht="15">
      <c r="A4" s="58"/>
      <c r="B4" s="58"/>
      <c r="C4" s="58"/>
      <c r="D4" s="60"/>
      <c r="E4" s="58"/>
      <c r="F4" s="58"/>
      <c r="G4" s="58"/>
    </row>
    <row r="5" spans="1:7" ht="15.75">
      <c r="A5" s="57"/>
      <c r="B5" s="58"/>
      <c r="C5" s="58"/>
      <c r="D5" s="61"/>
      <c r="E5" s="58"/>
      <c r="F5" s="58"/>
      <c r="G5" s="58"/>
    </row>
    <row r="6" spans="1:7" ht="15.75">
      <c r="A6" s="57"/>
      <c r="B6" s="58"/>
      <c r="C6" s="58"/>
      <c r="D6" s="58"/>
      <c r="E6" s="58"/>
      <c r="F6" s="58"/>
      <c r="G6" s="58"/>
    </row>
    <row r="7" spans="1:7" ht="15.75">
      <c r="A7" s="57"/>
      <c r="B7" s="58"/>
      <c r="C7" s="58"/>
      <c r="D7" s="58"/>
      <c r="E7" s="58"/>
      <c r="F7" s="58"/>
      <c r="G7" s="58"/>
    </row>
    <row r="8" spans="1:7" ht="15">
      <c r="A8" s="58"/>
      <c r="B8" s="58"/>
      <c r="C8" s="58"/>
      <c r="D8" s="60"/>
      <c r="E8" s="58"/>
      <c r="F8" s="58"/>
      <c r="G8" s="58"/>
    </row>
    <row r="9" spans="1:7" ht="15.75">
      <c r="A9" s="62"/>
      <c r="B9" s="58"/>
      <c r="C9" s="58"/>
      <c r="D9" s="58"/>
      <c r="E9" s="58"/>
      <c r="F9" s="58"/>
      <c r="G9" s="58"/>
    </row>
    <row r="10" spans="1:7" ht="15.75">
      <c r="A10" s="62"/>
      <c r="B10" s="58"/>
      <c r="C10" s="58"/>
      <c r="D10" s="58"/>
      <c r="E10" s="58"/>
      <c r="F10" s="58"/>
      <c r="G10" s="58"/>
    </row>
    <row r="11" spans="1:7" ht="15.75">
      <c r="A11" s="62"/>
      <c r="B11" s="58"/>
      <c r="C11" s="58"/>
      <c r="D11" s="58"/>
      <c r="E11" s="58"/>
      <c r="F11" s="58"/>
      <c r="G11" s="58"/>
    </row>
    <row r="12" spans="1:7" ht="15.75">
      <c r="A12" s="62"/>
      <c r="B12" s="58"/>
      <c r="C12" s="58"/>
      <c r="D12" s="58"/>
      <c r="E12" s="58"/>
      <c r="F12" s="58"/>
      <c r="G12" s="58"/>
    </row>
    <row r="13" spans="1:7" ht="15.75">
      <c r="A13" s="57"/>
      <c r="B13" s="58"/>
      <c r="C13" s="58"/>
      <c r="D13" s="58"/>
      <c r="E13" s="58"/>
      <c r="F13" s="58"/>
      <c r="G13" s="58"/>
    </row>
    <row r="14" spans="1:8" ht="15.75">
      <c r="A14" s="104"/>
      <c r="B14" s="105"/>
      <c r="C14" s="105"/>
      <c r="D14" s="105"/>
      <c r="E14" s="105"/>
      <c r="F14" s="105"/>
      <c r="G14" s="105"/>
      <c r="H14" s="66"/>
    </row>
    <row r="15" spans="1:8" ht="15.75">
      <c r="A15" s="104"/>
      <c r="B15" s="105"/>
      <c r="C15" s="105"/>
      <c r="D15" s="105"/>
      <c r="E15" s="105"/>
      <c r="F15" s="105"/>
      <c r="G15" s="105"/>
      <c r="H15" s="66"/>
    </row>
    <row r="16" spans="1:8" ht="51" customHeight="1">
      <c r="A16" s="105"/>
      <c r="B16" s="105"/>
      <c r="C16" s="158" t="s">
        <v>15</v>
      </c>
      <c r="D16" s="158"/>
      <c r="E16" s="158"/>
      <c r="F16" s="106"/>
      <c r="G16" s="106"/>
      <c r="H16" s="106"/>
    </row>
    <row r="17" spans="1:8" ht="48" customHeight="1">
      <c r="A17" s="105"/>
      <c r="B17" s="105"/>
      <c r="C17" s="301" t="s">
        <v>146</v>
      </c>
      <c r="D17" s="301"/>
      <c r="E17" s="301"/>
      <c r="F17" s="301"/>
      <c r="G17" s="301"/>
      <c r="H17" s="301"/>
    </row>
    <row r="18" spans="1:8" ht="55.5" customHeight="1">
      <c r="A18" s="105"/>
      <c r="B18" s="105"/>
      <c r="C18" s="301"/>
      <c r="D18" s="301"/>
      <c r="E18" s="301"/>
      <c r="F18" s="301"/>
      <c r="G18" s="301"/>
      <c r="H18" s="301"/>
    </row>
    <row r="19" spans="1:8" ht="30">
      <c r="A19" s="105"/>
      <c r="B19" s="105"/>
      <c r="C19" s="159"/>
      <c r="D19" s="106"/>
      <c r="E19" s="106"/>
      <c r="F19" s="106"/>
      <c r="G19" s="106"/>
      <c r="H19" s="106"/>
    </row>
    <row r="20" spans="1:8" ht="15">
      <c r="A20" s="105"/>
      <c r="B20" s="105"/>
      <c r="C20" s="105"/>
      <c r="D20" s="105"/>
      <c r="E20" s="105"/>
      <c r="F20" s="105"/>
      <c r="G20" s="105"/>
      <c r="H20" s="66"/>
    </row>
    <row r="21" spans="1:8" ht="15">
      <c r="A21" s="105"/>
      <c r="B21" s="105"/>
      <c r="C21" s="304"/>
      <c r="D21" s="304"/>
      <c r="E21" s="304"/>
      <c r="F21" s="304"/>
      <c r="G21" s="304"/>
      <c r="H21" s="304"/>
    </row>
    <row r="22" spans="1:7" ht="15">
      <c r="A22" s="58"/>
      <c r="B22" s="58"/>
      <c r="C22" s="58"/>
      <c r="D22" s="58"/>
      <c r="E22" s="58"/>
      <c r="F22" s="58"/>
      <c r="G22" s="58"/>
    </row>
    <row r="23" spans="1:7" ht="15">
      <c r="A23" s="58"/>
      <c r="B23" s="58"/>
      <c r="C23" s="58"/>
      <c r="D23" s="58"/>
      <c r="E23" s="58"/>
      <c r="F23" s="58"/>
      <c r="G23" s="58"/>
    </row>
    <row r="24" spans="1:7" ht="15">
      <c r="A24" s="58"/>
      <c r="B24" s="58"/>
      <c r="C24" s="58"/>
      <c r="D24" s="58"/>
      <c r="E24" s="58"/>
      <c r="F24" s="58"/>
      <c r="G24" s="58"/>
    </row>
    <row r="25" spans="1:7" ht="15">
      <c r="A25" s="58"/>
      <c r="B25" s="58"/>
      <c r="C25" s="58"/>
      <c r="D25" s="58"/>
      <c r="E25" s="58"/>
      <c r="F25" s="58"/>
      <c r="G25" s="58"/>
    </row>
    <row r="26" spans="1:7" ht="15">
      <c r="A26" s="58"/>
      <c r="B26" s="58"/>
      <c r="C26" s="58"/>
      <c r="D26" s="58"/>
      <c r="E26" s="58"/>
      <c r="F26" s="58"/>
      <c r="G26" s="58"/>
    </row>
    <row r="27" spans="1:7" ht="15">
      <c r="A27" s="58"/>
      <c r="B27" s="58"/>
      <c r="C27" s="58"/>
      <c r="D27" s="58"/>
      <c r="E27" s="58"/>
      <c r="F27" s="58"/>
      <c r="G27" s="58"/>
    </row>
    <row r="28" spans="1:7" ht="15">
      <c r="A28" s="58"/>
      <c r="B28" s="58"/>
      <c r="C28" s="58"/>
      <c r="D28" s="58"/>
      <c r="E28" s="58"/>
      <c r="F28" s="58"/>
      <c r="G28" s="58"/>
    </row>
    <row r="29" spans="1:7" ht="15">
      <c r="A29" s="58"/>
      <c r="B29" s="58"/>
      <c r="C29" s="58"/>
      <c r="D29" s="58"/>
      <c r="E29" s="58"/>
      <c r="F29" s="58"/>
      <c r="G29" s="58"/>
    </row>
    <row r="30" spans="1:7" ht="15.75">
      <c r="A30" s="57"/>
      <c r="B30" s="58"/>
      <c r="C30" s="58"/>
      <c r="D30" s="58"/>
      <c r="E30" s="58"/>
      <c r="F30" s="58"/>
      <c r="G30" s="58"/>
    </row>
    <row r="31" spans="1:7" ht="15.75">
      <c r="A31" s="57"/>
      <c r="B31" s="58"/>
      <c r="C31" s="58"/>
      <c r="D31" s="60"/>
      <c r="E31" s="58"/>
      <c r="F31" s="58"/>
      <c r="G31" s="58"/>
    </row>
    <row r="32" spans="1:7" ht="15.75">
      <c r="A32" s="57"/>
      <c r="B32" s="58"/>
      <c r="C32" s="58"/>
      <c r="D32" s="63"/>
      <c r="E32" s="58"/>
      <c r="F32" s="58"/>
      <c r="G32" s="58"/>
    </row>
    <row r="33" spans="1:7" ht="15.75">
      <c r="A33" s="57"/>
      <c r="B33" s="58"/>
      <c r="C33" s="58"/>
      <c r="D33" s="58"/>
      <c r="E33" s="58"/>
      <c r="F33" s="58"/>
      <c r="G33" s="58"/>
    </row>
    <row r="34" spans="1:7" ht="15.75">
      <c r="A34" s="57"/>
      <c r="B34" s="58"/>
      <c r="C34" s="58"/>
      <c r="D34" s="58"/>
      <c r="E34" s="58"/>
      <c r="F34" s="58"/>
      <c r="G34" s="58"/>
    </row>
    <row r="35" spans="1:7" ht="15.75">
      <c r="A35" s="57"/>
      <c r="B35" s="58"/>
      <c r="C35" s="58"/>
      <c r="D35" s="58"/>
      <c r="E35" s="58"/>
      <c r="F35" s="58"/>
      <c r="G35" s="58"/>
    </row>
    <row r="36" spans="1:7" ht="15.75">
      <c r="A36" s="64"/>
      <c r="B36" s="58"/>
      <c r="C36" s="64"/>
      <c r="D36" s="65"/>
      <c r="E36" s="58"/>
      <c r="F36" s="58"/>
      <c r="G36" s="58"/>
    </row>
    <row r="37" spans="1:7" ht="15.75" customHeight="1">
      <c r="A37" s="57"/>
      <c r="E37" s="58"/>
      <c r="F37" s="58"/>
      <c r="G37" s="58"/>
    </row>
    <row r="38" spans="3:7" ht="15.75">
      <c r="C38" s="57"/>
      <c r="D38" s="30" t="s">
        <v>331</v>
      </c>
      <c r="E38" s="58"/>
      <c r="F38" s="58"/>
      <c r="G38" s="58"/>
    </row>
    <row r="41" spans="1:7" ht="24.75" customHeight="1">
      <c r="A41" s="289" t="s">
        <v>83</v>
      </c>
      <c r="B41" s="289"/>
      <c r="C41" s="289"/>
      <c r="D41" s="289"/>
      <c r="E41" s="289"/>
      <c r="F41" s="289"/>
      <c r="G41" s="289"/>
    </row>
    <row r="42" spans="1:13" ht="24.75" customHeight="1">
      <c r="A42" s="290"/>
      <c r="B42" s="290"/>
      <c r="C42" s="290"/>
      <c r="D42" s="290"/>
      <c r="E42" s="290"/>
      <c r="F42" s="290"/>
      <c r="G42" s="290"/>
      <c r="I42" s="66"/>
      <c r="J42" s="66"/>
      <c r="K42" s="66"/>
      <c r="L42" s="90"/>
      <c r="M42" s="66"/>
    </row>
    <row r="43" spans="1:13" ht="24.75" customHeight="1">
      <c r="A43" s="296" t="s">
        <v>147</v>
      </c>
      <c r="B43" s="297"/>
      <c r="C43" s="297"/>
      <c r="D43" s="297"/>
      <c r="E43" s="297"/>
      <c r="F43" s="298"/>
      <c r="G43" s="89" t="s">
        <v>84</v>
      </c>
      <c r="H43" s="66"/>
      <c r="I43" s="66"/>
      <c r="J43" s="302"/>
      <c r="K43" s="302"/>
      <c r="L43" s="302"/>
      <c r="M43" s="66"/>
    </row>
    <row r="44" spans="1:13" ht="18" customHeight="1">
      <c r="A44" s="67"/>
      <c r="B44" s="303" t="s">
        <v>97</v>
      </c>
      <c r="C44" s="303"/>
      <c r="D44" s="303"/>
      <c r="E44" s="303"/>
      <c r="F44" s="303"/>
      <c r="G44" s="108" t="s">
        <v>178</v>
      </c>
      <c r="I44" s="66"/>
      <c r="J44" s="91"/>
      <c r="K44" s="92"/>
      <c r="L44" s="93"/>
      <c r="M44" s="66"/>
    </row>
    <row r="45" spans="1:13" ht="18" customHeight="1">
      <c r="A45" s="68"/>
      <c r="B45" s="291" t="s">
        <v>96</v>
      </c>
      <c r="C45" s="291"/>
      <c r="D45" s="291"/>
      <c r="E45" s="291"/>
      <c r="F45" s="292"/>
      <c r="G45" s="109" t="s">
        <v>179</v>
      </c>
      <c r="I45" s="66"/>
      <c r="J45" s="91"/>
      <c r="K45" s="92"/>
      <c r="L45" s="93"/>
      <c r="M45" s="66"/>
    </row>
    <row r="46" spans="1:13" ht="18" customHeight="1">
      <c r="A46" s="68"/>
      <c r="B46" s="291" t="s">
        <v>304</v>
      </c>
      <c r="C46" s="291"/>
      <c r="D46" s="291"/>
      <c r="E46" s="291"/>
      <c r="F46" s="292"/>
      <c r="G46" s="109" t="s">
        <v>305</v>
      </c>
      <c r="I46" s="66"/>
      <c r="J46" s="91"/>
      <c r="K46" s="92"/>
      <c r="L46" s="93"/>
      <c r="M46" s="66"/>
    </row>
    <row r="47" spans="1:13" ht="18" customHeight="1">
      <c r="A47" s="68"/>
      <c r="B47" s="291" t="s">
        <v>92</v>
      </c>
      <c r="C47" s="291"/>
      <c r="D47" s="291"/>
      <c r="E47" s="291"/>
      <c r="F47" s="291"/>
      <c r="G47" s="109" t="s">
        <v>306</v>
      </c>
      <c r="I47" s="66"/>
      <c r="J47" s="91"/>
      <c r="K47" s="92"/>
      <c r="L47" s="93"/>
      <c r="M47" s="66"/>
    </row>
    <row r="48" spans="1:13" ht="18" customHeight="1">
      <c r="A48" s="68"/>
      <c r="B48" s="87" t="s">
        <v>93</v>
      </c>
      <c r="C48" s="87"/>
      <c r="D48" s="87"/>
      <c r="E48" s="87"/>
      <c r="F48" s="88"/>
      <c r="G48" s="107" t="s">
        <v>306</v>
      </c>
      <c r="I48" s="66"/>
      <c r="J48" s="91"/>
      <c r="K48" s="92"/>
      <c r="L48" s="93"/>
      <c r="M48" s="66"/>
    </row>
    <row r="49" spans="1:13" ht="18" customHeight="1">
      <c r="A49" s="68"/>
      <c r="B49" s="87" t="s">
        <v>98</v>
      </c>
      <c r="C49" s="87"/>
      <c r="D49" s="87"/>
      <c r="E49" s="87"/>
      <c r="F49" s="88"/>
      <c r="G49" s="107" t="s">
        <v>307</v>
      </c>
      <c r="I49" s="66"/>
      <c r="J49" s="91"/>
      <c r="K49" s="92"/>
      <c r="L49" s="93"/>
      <c r="M49" s="66"/>
    </row>
    <row r="50" spans="1:13" ht="18" customHeight="1">
      <c r="A50" s="68"/>
      <c r="B50" s="87" t="s">
        <v>99</v>
      </c>
      <c r="C50" s="87"/>
      <c r="D50" s="87"/>
      <c r="E50" s="87"/>
      <c r="F50" s="88"/>
      <c r="G50" s="107" t="s">
        <v>308</v>
      </c>
      <c r="I50" s="66"/>
      <c r="J50" s="91"/>
      <c r="K50" s="92"/>
      <c r="L50" s="93"/>
      <c r="M50" s="66"/>
    </row>
    <row r="51" spans="1:13" ht="18" customHeight="1">
      <c r="A51" s="68"/>
      <c r="B51" s="87" t="s">
        <v>100</v>
      </c>
      <c r="C51" s="87"/>
      <c r="D51" s="87"/>
      <c r="E51" s="87"/>
      <c r="F51" s="88"/>
      <c r="G51" s="107" t="s">
        <v>309</v>
      </c>
      <c r="I51" s="66"/>
      <c r="J51" s="91"/>
      <c r="K51" s="92"/>
      <c r="L51" s="93"/>
      <c r="M51" s="66"/>
    </row>
    <row r="52" spans="1:13" ht="18" customHeight="1">
      <c r="A52" s="68"/>
      <c r="B52" s="87" t="s">
        <v>101</v>
      </c>
      <c r="C52" s="87"/>
      <c r="D52" s="87"/>
      <c r="E52" s="87"/>
      <c r="F52" s="88"/>
      <c r="G52" s="107" t="s">
        <v>180</v>
      </c>
      <c r="I52" s="66"/>
      <c r="J52" s="91"/>
      <c r="K52" s="92"/>
      <c r="L52" s="93"/>
      <c r="M52" s="66"/>
    </row>
    <row r="53" spans="1:13" ht="18" customHeight="1">
      <c r="A53" s="68"/>
      <c r="B53" s="87" t="s">
        <v>94</v>
      </c>
      <c r="C53" s="87"/>
      <c r="D53" s="87"/>
      <c r="E53" s="87"/>
      <c r="F53" s="88"/>
      <c r="G53" s="107" t="s">
        <v>225</v>
      </c>
      <c r="I53" s="66"/>
      <c r="J53" s="91"/>
      <c r="K53" s="92"/>
      <c r="L53" s="93"/>
      <c r="M53" s="66"/>
    </row>
    <row r="54" spans="1:13" ht="18" customHeight="1">
      <c r="A54" s="68"/>
      <c r="B54" s="87" t="s">
        <v>95</v>
      </c>
      <c r="C54" s="87"/>
      <c r="D54" s="87"/>
      <c r="E54" s="87"/>
      <c r="F54" s="88"/>
      <c r="G54" s="107" t="s">
        <v>310</v>
      </c>
      <c r="I54" s="66"/>
      <c r="J54" s="91"/>
      <c r="K54" s="92"/>
      <c r="L54" s="93"/>
      <c r="M54" s="66"/>
    </row>
    <row r="55" ht="18" customHeight="1"/>
    <row r="56" ht="18" customHeight="1"/>
    <row r="57" ht="18" customHeight="1"/>
    <row r="58" spans="1:13" ht="15" customHeight="1">
      <c r="A58" s="69"/>
      <c r="B58" s="70"/>
      <c r="C58" s="71"/>
      <c r="D58" s="71"/>
      <c r="E58" s="71"/>
      <c r="F58" s="71"/>
      <c r="G58" s="72"/>
      <c r="I58" s="66"/>
      <c r="J58" s="66"/>
      <c r="K58" s="66"/>
      <c r="L58" s="94"/>
      <c r="M58" s="66"/>
    </row>
    <row r="59" spans="1:13" ht="15" customHeight="1">
      <c r="A59" s="293" t="s">
        <v>203</v>
      </c>
      <c r="B59" s="293"/>
      <c r="C59" s="293"/>
      <c r="D59" s="293"/>
      <c r="E59" s="293"/>
      <c r="F59" s="293"/>
      <c r="G59" s="293"/>
      <c r="H59" s="293"/>
      <c r="I59" s="66"/>
      <c r="J59" s="66"/>
      <c r="K59" s="66"/>
      <c r="L59" s="94"/>
      <c r="M59" s="66"/>
    </row>
    <row r="60" spans="1:13" ht="15" customHeight="1">
      <c r="A60" s="69"/>
      <c r="B60" s="70"/>
      <c r="C60" s="71"/>
      <c r="D60" s="60"/>
      <c r="E60" s="71"/>
      <c r="F60" s="71"/>
      <c r="G60" s="72"/>
      <c r="I60" s="66"/>
      <c r="J60" s="66"/>
      <c r="K60" s="66"/>
      <c r="L60" s="94"/>
      <c r="M60" s="66"/>
    </row>
    <row r="61" spans="1:7" ht="15" customHeight="1">
      <c r="A61" s="73"/>
      <c r="B61" s="74"/>
      <c r="C61" s="75"/>
      <c r="D61" s="75"/>
      <c r="E61" s="75"/>
      <c r="F61" s="75"/>
      <c r="G61" s="76"/>
    </row>
    <row r="62" spans="1:8" ht="15" customHeight="1">
      <c r="A62" s="294" t="s">
        <v>85</v>
      </c>
      <c r="B62" s="294"/>
      <c r="C62" s="294"/>
      <c r="D62" s="294"/>
      <c r="E62" s="294"/>
      <c r="F62" s="294"/>
      <c r="G62" s="294"/>
      <c r="H62" s="294"/>
    </row>
    <row r="63" spans="1:8" ht="15" customHeight="1">
      <c r="A63" s="294" t="s">
        <v>86</v>
      </c>
      <c r="B63" s="294"/>
      <c r="C63" s="294"/>
      <c r="D63" s="294"/>
      <c r="E63" s="294"/>
      <c r="F63" s="294"/>
      <c r="G63" s="294"/>
      <c r="H63" s="294"/>
    </row>
    <row r="64" spans="1:7" ht="15" customHeight="1">
      <c r="A64" s="81"/>
      <c r="B64" s="75"/>
      <c r="C64" s="75"/>
      <c r="D64" s="75"/>
      <c r="E64" s="75"/>
      <c r="F64" s="75"/>
      <c r="G64" s="76"/>
    </row>
    <row r="65" spans="1:7" ht="15" customHeight="1">
      <c r="A65" s="81"/>
      <c r="B65" s="75"/>
      <c r="C65" s="75"/>
      <c r="D65" s="75"/>
      <c r="E65" s="75"/>
      <c r="F65" s="75"/>
      <c r="G65" s="76"/>
    </row>
    <row r="66" spans="1:7" ht="15" customHeight="1">
      <c r="A66" s="73"/>
      <c r="B66" s="77"/>
      <c r="C66" s="75"/>
      <c r="D66" s="75"/>
      <c r="E66" s="75"/>
      <c r="F66" s="75"/>
      <c r="G66" s="76"/>
    </row>
    <row r="67" spans="1:8" ht="15" customHeight="1">
      <c r="A67" s="295" t="s">
        <v>240</v>
      </c>
      <c r="B67" s="295"/>
      <c r="C67" s="295"/>
      <c r="D67" s="295"/>
      <c r="E67" s="295"/>
      <c r="F67" s="295"/>
      <c r="G67" s="295"/>
      <c r="H67" s="295"/>
    </row>
    <row r="68" spans="1:8" ht="15" customHeight="1">
      <c r="A68" s="294" t="s">
        <v>255</v>
      </c>
      <c r="B68" s="294"/>
      <c r="C68" s="294"/>
      <c r="D68" s="294"/>
      <c r="E68" s="294"/>
      <c r="F68" s="294"/>
      <c r="G68" s="294"/>
      <c r="H68" s="294"/>
    </row>
    <row r="69" spans="1:7" ht="15" customHeight="1">
      <c r="A69" s="73"/>
      <c r="B69" s="77"/>
      <c r="C69" s="75"/>
      <c r="D69" s="82"/>
      <c r="E69" s="75"/>
      <c r="F69" s="75"/>
      <c r="G69" s="76"/>
    </row>
    <row r="70" spans="1:7" ht="15" customHeight="1">
      <c r="A70" s="73"/>
      <c r="B70" s="77"/>
      <c r="C70" s="75"/>
      <c r="D70" s="82"/>
      <c r="E70" s="75"/>
      <c r="F70" s="75"/>
      <c r="G70" s="76"/>
    </row>
    <row r="71" spans="1:7" ht="15" customHeight="1">
      <c r="A71" s="73"/>
      <c r="B71" s="77"/>
      <c r="C71" s="75"/>
      <c r="D71" s="82"/>
      <c r="E71" s="75"/>
      <c r="F71" s="75"/>
      <c r="G71" s="76"/>
    </row>
    <row r="72" spans="1:8" ht="15" customHeight="1">
      <c r="A72" s="293" t="s">
        <v>87</v>
      </c>
      <c r="B72" s="293"/>
      <c r="C72" s="293"/>
      <c r="D72" s="293"/>
      <c r="E72" s="293"/>
      <c r="F72" s="293"/>
      <c r="G72" s="293"/>
      <c r="H72" s="293"/>
    </row>
    <row r="79" spans="1:7" ht="15" customHeight="1">
      <c r="A79" s="73"/>
      <c r="B79" s="77"/>
      <c r="C79" s="75"/>
      <c r="D79" s="75"/>
      <c r="E79" s="75"/>
      <c r="F79" s="75"/>
      <c r="G79" s="76"/>
    </row>
    <row r="80" spans="1:7" ht="15" customHeight="1">
      <c r="A80" s="73"/>
      <c r="B80" s="77"/>
      <c r="C80" s="75"/>
      <c r="D80" s="75"/>
      <c r="E80" s="75"/>
      <c r="F80" s="75"/>
      <c r="G80" s="76"/>
    </row>
    <row r="81" spans="1:7" ht="15" customHeight="1">
      <c r="A81" s="83"/>
      <c r="B81" s="83"/>
      <c r="C81" s="83"/>
      <c r="D81" s="75"/>
      <c r="E81" s="75"/>
      <c r="F81" s="75"/>
      <c r="G81" s="76"/>
    </row>
    <row r="82" spans="1:7" ht="12.75" customHeight="1">
      <c r="A82" s="84" t="s">
        <v>88</v>
      </c>
      <c r="C82" s="66"/>
      <c r="D82" s="83"/>
      <c r="E82" s="83"/>
      <c r="F82" s="83"/>
      <c r="G82" s="83"/>
    </row>
    <row r="83" spans="1:7" ht="10.5" customHeight="1">
      <c r="A83" s="84" t="s">
        <v>89</v>
      </c>
      <c r="C83" s="66"/>
      <c r="D83" s="66"/>
      <c r="E83" s="66"/>
      <c r="F83" s="66"/>
      <c r="G83" s="66"/>
    </row>
    <row r="84" spans="1:7" ht="10.5" customHeight="1">
      <c r="A84" s="84" t="s">
        <v>90</v>
      </c>
      <c r="C84" s="66"/>
      <c r="D84" s="66"/>
      <c r="E84" s="66"/>
      <c r="F84" s="66"/>
      <c r="G84" s="66"/>
    </row>
    <row r="85" spans="1:7" ht="10.5" customHeight="1">
      <c r="A85" s="85" t="s">
        <v>91</v>
      </c>
      <c r="B85" s="86"/>
      <c r="C85" s="66"/>
      <c r="D85" s="66"/>
      <c r="E85" s="66"/>
      <c r="F85" s="66"/>
      <c r="G85" s="66"/>
    </row>
    <row r="86" ht="10.5" customHeight="1"/>
    <row r="87" spans="1:7" ht="10.5" customHeight="1">
      <c r="A87" s="84"/>
      <c r="C87" s="66"/>
      <c r="D87" s="66"/>
      <c r="E87" s="66"/>
      <c r="F87" s="66"/>
      <c r="G87" s="66"/>
    </row>
    <row r="88" spans="1:7" ht="10.5" customHeight="1">
      <c r="A88" s="84"/>
      <c r="C88" s="66"/>
      <c r="D88" s="66"/>
      <c r="E88" s="66"/>
      <c r="F88" s="66"/>
      <c r="G88" s="66"/>
    </row>
    <row r="89" spans="1:7" ht="10.5" customHeight="1">
      <c r="A89" s="85"/>
      <c r="B89" s="86"/>
      <c r="C89" s="66"/>
      <c r="D89" s="66"/>
      <c r="E89" s="66"/>
      <c r="F89" s="66"/>
      <c r="G89" s="66"/>
    </row>
    <row r="90" ht="10.5" customHeight="1"/>
    <row r="91" ht="10.5" customHeight="1"/>
    <row r="92" spans="1:7" ht="15">
      <c r="A92" s="299"/>
      <c r="B92" s="299"/>
      <c r="C92" s="299"/>
      <c r="D92" s="299"/>
      <c r="E92" s="299"/>
      <c r="F92" s="299"/>
      <c r="G92" s="299"/>
    </row>
    <row r="93" spans="1:7" ht="19.5">
      <c r="A93" s="79"/>
      <c r="B93" s="79"/>
      <c r="C93" s="95"/>
      <c r="D93" s="79"/>
      <c r="E93" s="79"/>
      <c r="F93" s="79"/>
      <c r="G93" s="79"/>
    </row>
    <row r="94" spans="1:8" ht="19.5">
      <c r="A94" s="81"/>
      <c r="B94" s="96"/>
      <c r="C94" s="95"/>
      <c r="D94" s="96"/>
      <c r="E94" s="96"/>
      <c r="F94" s="96"/>
      <c r="G94" s="97"/>
      <c r="H94" s="66"/>
    </row>
    <row r="95" spans="1:7" ht="15.75">
      <c r="A95" s="75"/>
      <c r="B95" s="75"/>
      <c r="C95" s="57"/>
      <c r="D95" s="75"/>
      <c r="E95" s="75"/>
      <c r="F95" s="75"/>
      <c r="G95" s="98"/>
    </row>
    <row r="96" spans="1:7" ht="15.75">
      <c r="A96" s="78"/>
      <c r="B96" s="83"/>
      <c r="C96" s="99"/>
      <c r="D96" s="79"/>
      <c r="E96" s="79"/>
      <c r="F96" s="79"/>
      <c r="G96" s="100"/>
    </row>
    <row r="97" spans="1:7" ht="15.75">
      <c r="A97" s="78"/>
      <c r="B97" s="83"/>
      <c r="C97" s="99"/>
      <c r="D97" s="79"/>
      <c r="E97" s="79"/>
      <c r="F97" s="79"/>
      <c r="G97" s="100"/>
    </row>
    <row r="98" spans="1:7" ht="15">
      <c r="A98" s="78"/>
      <c r="B98" s="83"/>
      <c r="C98" s="79"/>
      <c r="D98" s="79"/>
      <c r="E98" s="79"/>
      <c r="F98" s="79"/>
      <c r="G98" s="100"/>
    </row>
    <row r="99" spans="1:7" ht="15">
      <c r="A99" s="78"/>
      <c r="B99" s="83"/>
      <c r="C99" s="79"/>
      <c r="D99" s="79"/>
      <c r="E99" s="79"/>
      <c r="F99" s="79"/>
      <c r="G99" s="100"/>
    </row>
    <row r="100" spans="1:7" ht="15">
      <c r="A100" s="78"/>
      <c r="B100" s="83"/>
      <c r="C100" s="79"/>
      <c r="D100" s="79"/>
      <c r="E100" s="79"/>
      <c r="F100" s="79"/>
      <c r="G100" s="100"/>
    </row>
    <row r="101" spans="1:7" ht="15">
      <c r="A101" s="78"/>
      <c r="B101" s="83"/>
      <c r="C101" s="79"/>
      <c r="D101" s="79"/>
      <c r="E101" s="79"/>
      <c r="F101" s="79"/>
      <c r="G101" s="100"/>
    </row>
    <row r="102" spans="1:7" ht="15">
      <c r="A102" s="78"/>
      <c r="B102" s="83"/>
      <c r="C102" s="79"/>
      <c r="D102" s="79"/>
      <c r="E102" s="79"/>
      <c r="F102" s="79"/>
      <c r="G102" s="100"/>
    </row>
    <row r="103" spans="1:7" ht="15">
      <c r="A103" s="78"/>
      <c r="B103" s="83"/>
      <c r="C103" s="79"/>
      <c r="D103" s="79"/>
      <c r="E103" s="79"/>
      <c r="F103" s="79"/>
      <c r="G103" s="100"/>
    </row>
    <row r="104" spans="1:7" ht="15">
      <c r="A104" s="78"/>
      <c r="B104" s="83"/>
      <c r="C104" s="79"/>
      <c r="D104" s="79"/>
      <c r="E104" s="79"/>
      <c r="F104" s="79"/>
      <c r="G104" s="100"/>
    </row>
    <row r="105" spans="1:7" ht="15">
      <c r="A105" s="78"/>
      <c r="B105" s="83"/>
      <c r="C105" s="83"/>
      <c r="D105" s="83"/>
      <c r="E105" s="79"/>
      <c r="F105" s="79"/>
      <c r="G105" s="100"/>
    </row>
    <row r="106" spans="1:7" ht="15">
      <c r="A106" s="78"/>
      <c r="B106" s="83"/>
      <c r="C106" s="79"/>
      <c r="D106" s="79"/>
      <c r="E106" s="79"/>
      <c r="F106" s="79"/>
      <c r="G106" s="100"/>
    </row>
    <row r="107" spans="1:7" ht="15">
      <c r="A107" s="78"/>
      <c r="B107" s="83"/>
      <c r="C107" s="79"/>
      <c r="D107" s="79"/>
      <c r="E107" s="79"/>
      <c r="F107" s="79"/>
      <c r="G107" s="100"/>
    </row>
    <row r="108" spans="1:7" ht="15">
      <c r="A108" s="78"/>
      <c r="B108" s="83"/>
      <c r="C108" s="79"/>
      <c r="D108" s="79"/>
      <c r="E108" s="79"/>
      <c r="F108" s="79"/>
      <c r="G108" s="100"/>
    </row>
    <row r="109" spans="1:7" ht="15">
      <c r="A109" s="78"/>
      <c r="B109" s="83"/>
      <c r="C109" s="79"/>
      <c r="D109" s="79"/>
      <c r="E109" s="79"/>
      <c r="F109" s="79"/>
      <c r="G109" s="100"/>
    </row>
    <row r="110" spans="1:7" ht="15">
      <c r="A110" s="78"/>
      <c r="B110" s="83"/>
      <c r="C110" s="79"/>
      <c r="D110" s="79"/>
      <c r="E110" s="79"/>
      <c r="F110" s="79"/>
      <c r="G110" s="100"/>
    </row>
    <row r="111" spans="1:7" ht="15">
      <c r="A111" s="78"/>
      <c r="B111" s="83"/>
      <c r="C111" s="79"/>
      <c r="D111" s="79"/>
      <c r="E111" s="79"/>
      <c r="F111" s="79"/>
      <c r="G111" s="100"/>
    </row>
    <row r="112" spans="1:7" ht="15">
      <c r="A112" s="78"/>
      <c r="B112" s="83"/>
      <c r="C112" s="79"/>
      <c r="D112" s="79"/>
      <c r="E112" s="79"/>
      <c r="F112" s="79"/>
      <c r="G112" s="100"/>
    </row>
    <row r="113" spans="1:7" ht="15">
      <c r="A113" s="78"/>
      <c r="B113" s="83"/>
      <c r="C113" s="79"/>
      <c r="D113" s="79"/>
      <c r="E113" s="79"/>
      <c r="F113" s="79"/>
      <c r="G113" s="100"/>
    </row>
    <row r="114" spans="1:7" ht="15">
      <c r="A114" s="78"/>
      <c r="B114" s="83"/>
      <c r="C114" s="79"/>
      <c r="D114" s="79"/>
      <c r="E114" s="79"/>
      <c r="F114" s="79"/>
      <c r="G114" s="100"/>
    </row>
    <row r="115" spans="1:7" ht="15" customHeight="1">
      <c r="A115" s="78"/>
      <c r="B115" s="79"/>
      <c r="C115" s="79"/>
      <c r="D115" s="79"/>
      <c r="E115" s="79"/>
      <c r="F115" s="79"/>
      <c r="G115" s="80"/>
    </row>
    <row r="116" spans="1:9" ht="15">
      <c r="A116" s="81"/>
      <c r="B116" s="96"/>
      <c r="C116" s="96"/>
      <c r="D116" s="96"/>
      <c r="E116" s="96"/>
      <c r="F116" s="96"/>
      <c r="G116" s="97"/>
      <c r="H116" s="66"/>
      <c r="I116" s="66"/>
    </row>
    <row r="117" spans="1:7" ht="15">
      <c r="A117" s="81"/>
      <c r="B117" s="75"/>
      <c r="C117" s="75"/>
      <c r="D117" s="75"/>
      <c r="E117" s="75"/>
      <c r="F117" s="75"/>
      <c r="G117" s="76"/>
    </row>
    <row r="118" spans="1:7" ht="15">
      <c r="A118" s="78"/>
      <c r="B118" s="83"/>
      <c r="C118" s="79"/>
      <c r="D118" s="79"/>
      <c r="E118" s="79"/>
      <c r="F118" s="79"/>
      <c r="G118" s="100"/>
    </row>
    <row r="119" spans="1:7" ht="15">
      <c r="A119" s="78"/>
      <c r="B119" s="83"/>
      <c r="C119" s="79"/>
      <c r="D119" s="79"/>
      <c r="E119" s="79"/>
      <c r="F119" s="79"/>
      <c r="G119" s="100"/>
    </row>
    <row r="120" spans="1:7" ht="15">
      <c r="A120" s="78"/>
      <c r="B120" s="83"/>
      <c r="C120" s="79"/>
      <c r="D120" s="79"/>
      <c r="E120" s="79"/>
      <c r="F120" s="79"/>
      <c r="G120" s="100"/>
    </row>
    <row r="121" spans="1:7" ht="15">
      <c r="A121" s="78"/>
      <c r="B121" s="83"/>
      <c r="C121" s="79"/>
      <c r="D121" s="79"/>
      <c r="E121" s="79"/>
      <c r="F121" s="79"/>
      <c r="G121" s="100"/>
    </row>
    <row r="122" spans="1:7" ht="15">
      <c r="A122" s="78"/>
      <c r="B122" s="83"/>
      <c r="C122" s="79"/>
      <c r="D122" s="79"/>
      <c r="E122" s="79"/>
      <c r="F122" s="79"/>
      <c r="G122" s="100"/>
    </row>
    <row r="123" spans="1:7" ht="15">
      <c r="A123" s="78"/>
      <c r="B123" s="83"/>
      <c r="C123" s="79"/>
      <c r="D123" s="79"/>
      <c r="E123" s="79"/>
      <c r="F123" s="79"/>
      <c r="G123" s="100"/>
    </row>
    <row r="124" spans="1:7" ht="15">
      <c r="A124" s="78"/>
      <c r="B124" s="83"/>
      <c r="C124" s="79"/>
      <c r="D124" s="79"/>
      <c r="E124" s="79"/>
      <c r="F124" s="79"/>
      <c r="G124" s="100"/>
    </row>
    <row r="125" spans="1:7" ht="15">
      <c r="A125" s="78"/>
      <c r="B125" s="83"/>
      <c r="C125" s="79"/>
      <c r="D125" s="79"/>
      <c r="E125" s="79"/>
      <c r="F125" s="79"/>
      <c r="G125" s="100"/>
    </row>
    <row r="126" spans="1:7" ht="15">
      <c r="A126" s="78"/>
      <c r="B126" s="83"/>
      <c r="C126" s="79"/>
      <c r="D126" s="79"/>
      <c r="E126" s="79"/>
      <c r="F126" s="79"/>
      <c r="G126" s="100"/>
    </row>
    <row r="127" spans="1:7" ht="15">
      <c r="A127" s="78"/>
      <c r="B127" s="83"/>
      <c r="C127" s="79"/>
      <c r="D127" s="79"/>
      <c r="E127" s="79"/>
      <c r="F127" s="79"/>
      <c r="G127" s="100"/>
    </row>
    <row r="128" spans="1:7" ht="15">
      <c r="A128" s="78"/>
      <c r="B128" s="83"/>
      <c r="C128" s="79"/>
      <c r="D128" s="79"/>
      <c r="E128" s="79"/>
      <c r="F128" s="79"/>
      <c r="G128" s="100"/>
    </row>
    <row r="129" spans="1:9" ht="15">
      <c r="A129" s="78"/>
      <c r="B129" s="101"/>
      <c r="C129" s="79"/>
      <c r="D129" s="79"/>
      <c r="E129" s="79"/>
      <c r="F129" s="79"/>
      <c r="G129" s="100"/>
      <c r="H129" s="66"/>
      <c r="I129" s="66"/>
    </row>
    <row r="130" spans="1:9" ht="15">
      <c r="A130" s="300"/>
      <c r="B130" s="300"/>
      <c r="C130" s="300"/>
      <c r="D130" s="300"/>
      <c r="E130" s="300"/>
      <c r="F130" s="300"/>
      <c r="G130" s="300"/>
      <c r="H130" s="66"/>
      <c r="I130" s="66"/>
    </row>
    <row r="131" spans="1:7" ht="15">
      <c r="A131" s="102"/>
      <c r="B131" s="102"/>
      <c r="C131" s="102"/>
      <c r="D131" s="102"/>
      <c r="E131" s="102"/>
      <c r="F131" s="102"/>
      <c r="G131" s="102"/>
    </row>
    <row r="132" spans="1:7" ht="15">
      <c r="A132" s="103"/>
      <c r="B132" s="103"/>
      <c r="C132" s="103"/>
      <c r="D132" s="103"/>
      <c r="E132" s="103"/>
      <c r="F132" s="103"/>
      <c r="G132" s="103"/>
    </row>
    <row r="133" spans="4:7" ht="15">
      <c r="D133" s="83"/>
      <c r="E133" s="83"/>
      <c r="F133" s="83"/>
      <c r="G133" s="83"/>
    </row>
    <row r="134" spans="4:7" ht="10.5" customHeight="1">
      <c r="D134" s="66"/>
      <c r="E134" s="66"/>
      <c r="F134" s="66"/>
      <c r="G134" s="66"/>
    </row>
    <row r="135" spans="4:7" ht="10.5" customHeight="1">
      <c r="D135" s="66"/>
      <c r="E135" s="66"/>
      <c r="F135" s="66"/>
      <c r="G135" s="66"/>
    </row>
    <row r="136" spans="4:7" ht="10.5" customHeight="1">
      <c r="D136" s="66"/>
      <c r="E136" s="66"/>
      <c r="F136" s="66"/>
      <c r="G136" s="66"/>
    </row>
    <row r="137" spans="4:7" ht="10.5" customHeight="1">
      <c r="D137" s="66"/>
      <c r="E137" s="66"/>
      <c r="F137" s="66"/>
      <c r="G137" s="66"/>
    </row>
    <row r="138" ht="10.5" customHeight="1"/>
  </sheetData>
  <sheetProtection/>
  <mergeCells count="17">
    <mergeCell ref="A72:H72"/>
    <mergeCell ref="A92:G92"/>
    <mergeCell ref="A130:G130"/>
    <mergeCell ref="C17:H18"/>
    <mergeCell ref="J43:L43"/>
    <mergeCell ref="B44:F44"/>
    <mergeCell ref="B47:F47"/>
    <mergeCell ref="B45:F45"/>
    <mergeCell ref="C21:H21"/>
    <mergeCell ref="A68:H68"/>
    <mergeCell ref="A41:G42"/>
    <mergeCell ref="B46:F46"/>
    <mergeCell ref="A59:H59"/>
    <mergeCell ref="A62:H62"/>
    <mergeCell ref="A63:H63"/>
    <mergeCell ref="A67:H67"/>
    <mergeCell ref="A43:F43"/>
  </mergeCells>
  <hyperlinks>
    <hyperlink ref="G44" location="'Economía regional'!A1" display="3-4"/>
    <hyperlink ref="G47" location="'Aspectos GyD - Perfil productor'!A1" display="2"/>
    <hyperlink ref="G48" location="'Aspectos GyD - Perfil productor'!A1" display="2"/>
    <hyperlink ref="G50" location="'Cultivos Información Anual'!A1" display="5-6"/>
    <hyperlink ref="G51" location="'Ganadería y Riego'!A1" display="5"/>
    <hyperlink ref="G52" location="Exportaciones!A1" display="9"/>
    <hyperlink ref="G53" location="'División Político-Adminisrativa'!A1" display="7"/>
    <hyperlink ref="G54" location="Autoridades!A1" display="11"/>
    <hyperlink ref="G49" location="'Cultivos Información Censal'!A1" display="3 - 4"/>
    <hyperlink ref="G45" location="'Antecedentes sociales'!A1" display="12-13-14"/>
    <hyperlink ref="G46" location="'Antecedentes ambientales'!A1" display="6"/>
  </hyperlinks>
  <printOptions/>
  <pageMargins left="1.535433070866142" right="0.1968503937007874" top="1.1811023622047245" bottom="1.0236220472440944" header="0.31496062992125984" footer="0.31496062992125984"/>
  <pageSetup orientation="portrait" scale="84" r:id="rId2"/>
  <rowBreaks count="2" manualBreakCount="2">
    <brk id="40" max="7" man="1"/>
    <brk id="95" max="7" man="1"/>
  </rowBreaks>
  <drawing r:id="rId1"/>
</worksheet>
</file>

<file path=xl/worksheets/sheet10.xml><?xml version="1.0" encoding="utf-8"?>
<worksheet xmlns="http://schemas.openxmlformats.org/spreadsheetml/2006/main" xmlns:r="http://schemas.openxmlformats.org/officeDocument/2006/relationships">
  <dimension ref="A1:E18"/>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63</v>
      </c>
    </row>
    <row r="2" ht="15.75" customHeight="1">
      <c r="A2" s="1"/>
    </row>
    <row r="3" ht="15.75" customHeight="1"/>
    <row r="4" spans="1:5" ht="21" customHeight="1">
      <c r="A4" s="393" t="s">
        <v>126</v>
      </c>
      <c r="B4" s="393"/>
      <c r="D4" s="391" t="s">
        <v>133</v>
      </c>
      <c r="E4" s="392"/>
    </row>
    <row r="5" spans="1:5" ht="15.75" customHeight="1">
      <c r="A5" s="387" t="s">
        <v>64</v>
      </c>
      <c r="B5" s="388"/>
      <c r="D5" s="387" t="s">
        <v>64</v>
      </c>
      <c r="E5" s="388"/>
    </row>
    <row r="6" spans="1:5" ht="15.75" customHeight="1">
      <c r="A6" s="389" t="s">
        <v>125</v>
      </c>
      <c r="B6" s="390"/>
      <c r="D6" s="389" t="s">
        <v>130</v>
      </c>
      <c r="E6" s="390"/>
    </row>
    <row r="7" spans="1:5" ht="15.75" customHeight="1">
      <c r="A7" s="389" t="s">
        <v>122</v>
      </c>
      <c r="B7" s="390"/>
      <c r="D7" s="389" t="s">
        <v>131</v>
      </c>
      <c r="E7" s="390"/>
    </row>
    <row r="8" spans="1:5" ht="15.75" customHeight="1">
      <c r="A8" s="389" t="s">
        <v>123</v>
      </c>
      <c r="B8" s="390"/>
      <c r="D8" s="389" t="s">
        <v>132</v>
      </c>
      <c r="E8" s="390"/>
    </row>
    <row r="9" spans="1:2" ht="15.75" customHeight="1">
      <c r="A9" s="389" t="s">
        <v>124</v>
      </c>
      <c r="B9" s="390"/>
    </row>
    <row r="10" spans="1:2" ht="15.75" customHeight="1">
      <c r="A10" s="210"/>
      <c r="B10" s="210"/>
    </row>
    <row r="11" spans="4:5" ht="15.75" customHeight="1">
      <c r="D11" s="391" t="s">
        <v>134</v>
      </c>
      <c r="E11" s="392"/>
    </row>
    <row r="12" spans="1:5" ht="21" customHeight="1">
      <c r="A12" s="385" t="s">
        <v>129</v>
      </c>
      <c r="B12" s="386"/>
      <c r="D12" s="387" t="s">
        <v>64</v>
      </c>
      <c r="E12" s="388"/>
    </row>
    <row r="13" spans="1:5" ht="15.75" customHeight="1">
      <c r="A13" s="387" t="s">
        <v>64</v>
      </c>
      <c r="B13" s="388"/>
      <c r="D13" s="389" t="s">
        <v>135</v>
      </c>
      <c r="E13" s="390"/>
    </row>
    <row r="14" spans="1:5" ht="15.75" customHeight="1">
      <c r="A14" s="389" t="s">
        <v>127</v>
      </c>
      <c r="B14" s="390"/>
      <c r="D14" s="389" t="s">
        <v>136</v>
      </c>
      <c r="E14" s="390"/>
    </row>
    <row r="15" spans="1:2" ht="15.75" customHeight="1">
      <c r="A15" s="389" t="s">
        <v>128</v>
      </c>
      <c r="B15" s="390"/>
    </row>
    <row r="16" spans="1:2" ht="15.75" customHeight="1">
      <c r="A16" s="210"/>
      <c r="B16" s="210"/>
    </row>
    <row r="17" spans="1:5" ht="15.75" customHeight="1">
      <c r="A17" s="353" t="s">
        <v>226</v>
      </c>
      <c r="B17" s="353"/>
      <c r="C17" s="353"/>
      <c r="D17" s="353"/>
      <c r="E17" s="353"/>
    </row>
    <row r="18" spans="1:5" ht="15.75" customHeight="1">
      <c r="A18" s="353"/>
      <c r="B18" s="353"/>
      <c r="C18" s="353"/>
      <c r="D18" s="353"/>
      <c r="E18" s="353"/>
    </row>
  </sheetData>
  <sheetProtection/>
  <mergeCells count="20">
    <mergeCell ref="D13:E13"/>
    <mergeCell ref="D14:E14"/>
    <mergeCell ref="A17:E18"/>
    <mergeCell ref="D5:E5"/>
    <mergeCell ref="D6:E6"/>
    <mergeCell ref="D7:E7"/>
    <mergeCell ref="D8:E8"/>
    <mergeCell ref="D11:E11"/>
    <mergeCell ref="D12:E12"/>
    <mergeCell ref="A9:B9"/>
    <mergeCell ref="A12:B12"/>
    <mergeCell ref="A13:B13"/>
    <mergeCell ref="A14:B14"/>
    <mergeCell ref="A15:B15"/>
    <mergeCell ref="D4:E4"/>
    <mergeCell ref="A4:B4"/>
    <mergeCell ref="A5:B5"/>
    <mergeCell ref="A6:B6"/>
    <mergeCell ref="A7:B7"/>
    <mergeCell ref="A8:B8"/>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Magallanes</oddHeader>
  </headerFooter>
</worksheet>
</file>

<file path=xl/worksheets/sheet11.xml><?xml version="1.0" encoding="utf-8"?>
<worksheet xmlns="http://schemas.openxmlformats.org/spreadsheetml/2006/main" xmlns:r="http://schemas.openxmlformats.org/officeDocument/2006/relationships">
  <dimension ref="A1:G23"/>
  <sheetViews>
    <sheetView view="pageBreakPreview" zoomScale="90" zoomScaleSheetLayoutView="90" zoomScalePageLayoutView="0" workbookViewId="0" topLeftCell="A1">
      <selection activeCell="A1" sqref="A1"/>
    </sheetView>
  </sheetViews>
  <sheetFormatPr defaultColWidth="11.421875" defaultRowHeight="15"/>
  <cols>
    <col min="1" max="1" width="41.00390625" style="179" customWidth="1"/>
    <col min="2" max="2" width="22.421875" style="179" customWidth="1"/>
    <col min="3" max="3" width="7.140625" style="179" customWidth="1"/>
    <col min="4" max="4" width="45.421875" style="179" customWidth="1"/>
    <col min="5" max="5" width="34.421875" style="179" customWidth="1"/>
    <col min="6" max="6" width="30.00390625" style="179" customWidth="1"/>
    <col min="7" max="16384" width="11.421875" style="179" customWidth="1"/>
  </cols>
  <sheetData>
    <row r="1" ht="21">
      <c r="A1" s="178" t="s">
        <v>58</v>
      </c>
    </row>
    <row r="2" spans="3:7" ht="21">
      <c r="C2" s="178"/>
      <c r="D2" s="178"/>
      <c r="E2" s="178"/>
      <c r="F2" s="178"/>
      <c r="G2" s="178"/>
    </row>
    <row r="3" spans="1:7" ht="21">
      <c r="A3" s="213" t="s">
        <v>7</v>
      </c>
      <c r="B3" s="213" t="s">
        <v>44</v>
      </c>
      <c r="C3" s="178"/>
      <c r="D3" s="213" t="s">
        <v>12</v>
      </c>
      <c r="E3" s="213" t="s">
        <v>45</v>
      </c>
      <c r="F3" s="213" t="s">
        <v>44</v>
      </c>
      <c r="G3" s="178"/>
    </row>
    <row r="4" spans="1:7" ht="21">
      <c r="A4" s="180" t="s">
        <v>144</v>
      </c>
      <c r="B4" s="214" t="s">
        <v>70</v>
      </c>
      <c r="D4" s="180" t="s">
        <v>137</v>
      </c>
      <c r="E4" s="180" t="s">
        <v>127</v>
      </c>
      <c r="F4" s="214" t="s">
        <v>42</v>
      </c>
      <c r="G4" s="178"/>
    </row>
    <row r="5" spans="1:7" ht="21">
      <c r="A5" s="180" t="s">
        <v>145</v>
      </c>
      <c r="B5" s="214" t="s">
        <v>77</v>
      </c>
      <c r="D5" s="180" t="s">
        <v>222</v>
      </c>
      <c r="E5" s="180" t="s">
        <v>138</v>
      </c>
      <c r="F5" s="214" t="s">
        <v>70</v>
      </c>
      <c r="G5" s="178"/>
    </row>
    <row r="6" spans="1:7" ht="21">
      <c r="A6" s="181"/>
      <c r="B6" s="181"/>
      <c r="D6" s="180" t="s">
        <v>139</v>
      </c>
      <c r="E6" s="180" t="s">
        <v>122</v>
      </c>
      <c r="F6" s="214" t="s">
        <v>42</v>
      </c>
      <c r="G6" s="178"/>
    </row>
    <row r="7" spans="1:7" ht="21">
      <c r="A7" s="213" t="s">
        <v>8</v>
      </c>
      <c r="B7" s="213" t="s">
        <v>44</v>
      </c>
      <c r="D7" s="180" t="s">
        <v>140</v>
      </c>
      <c r="E7" s="180" t="s">
        <v>123</v>
      </c>
      <c r="F7" s="214" t="s">
        <v>70</v>
      </c>
      <c r="G7" s="178"/>
    </row>
    <row r="8" spans="1:6" ht="21">
      <c r="A8" s="182" t="s">
        <v>231</v>
      </c>
      <c r="B8" s="214" t="s">
        <v>42</v>
      </c>
      <c r="D8" s="180" t="s">
        <v>141</v>
      </c>
      <c r="E8" s="180" t="s">
        <v>124</v>
      </c>
      <c r="F8" s="214" t="s">
        <v>42</v>
      </c>
    </row>
    <row r="9" spans="1:6" ht="21">
      <c r="A9" s="182" t="s">
        <v>232</v>
      </c>
      <c r="B9" s="214" t="s">
        <v>233</v>
      </c>
      <c r="D9" s="180" t="s">
        <v>218</v>
      </c>
      <c r="E9" s="180" t="s">
        <v>125</v>
      </c>
      <c r="F9" s="214" t="s">
        <v>219</v>
      </c>
    </row>
    <row r="10" spans="1:6" ht="21">
      <c r="A10" s="182" t="s">
        <v>204</v>
      </c>
      <c r="B10" s="214" t="s">
        <v>234</v>
      </c>
      <c r="D10" s="180" t="s">
        <v>142</v>
      </c>
      <c r="E10" s="180" t="s">
        <v>130</v>
      </c>
      <c r="F10" s="214" t="s">
        <v>223</v>
      </c>
    </row>
    <row r="11" spans="1:6" ht="21">
      <c r="A11" s="181"/>
      <c r="B11" s="181"/>
      <c r="D11" s="180" t="s">
        <v>143</v>
      </c>
      <c r="E11" s="180" t="s">
        <v>131</v>
      </c>
      <c r="F11" s="214" t="s">
        <v>205</v>
      </c>
    </row>
    <row r="12" spans="1:6" ht="21">
      <c r="A12" s="395" t="s">
        <v>9</v>
      </c>
      <c r="B12" s="396"/>
      <c r="D12" s="180" t="s">
        <v>220</v>
      </c>
      <c r="E12" s="180" t="s">
        <v>132</v>
      </c>
      <c r="F12" s="214" t="s">
        <v>70</v>
      </c>
    </row>
    <row r="13" spans="1:6" ht="21">
      <c r="A13" s="398" t="s">
        <v>311</v>
      </c>
      <c r="B13" s="399"/>
      <c r="D13" s="180" t="s">
        <v>221</v>
      </c>
      <c r="E13" s="180" t="s">
        <v>135</v>
      </c>
      <c r="F13" s="214" t="s">
        <v>77</v>
      </c>
    </row>
    <row r="14" spans="4:6" ht="21">
      <c r="D14" s="181"/>
      <c r="E14" s="181"/>
      <c r="F14" s="181"/>
    </row>
    <row r="15" spans="1:7" ht="21">
      <c r="A15" s="213" t="s">
        <v>10</v>
      </c>
      <c r="B15" s="213" t="s">
        <v>43</v>
      </c>
      <c r="D15" s="181"/>
      <c r="E15" s="181"/>
      <c r="F15" s="181"/>
      <c r="G15" s="183"/>
    </row>
    <row r="16" spans="1:7" ht="21">
      <c r="A16" s="180" t="s">
        <v>235</v>
      </c>
      <c r="B16" s="180" t="s">
        <v>120</v>
      </c>
      <c r="D16" s="181"/>
      <c r="E16" s="181"/>
      <c r="F16" s="181"/>
      <c r="G16" s="183"/>
    </row>
    <row r="17" spans="1:7" ht="21">
      <c r="A17" s="180" t="s">
        <v>262</v>
      </c>
      <c r="B17" s="180" t="s">
        <v>119</v>
      </c>
      <c r="D17" s="181"/>
      <c r="E17" s="181"/>
      <c r="F17" s="181"/>
      <c r="G17" s="183"/>
    </row>
    <row r="18" spans="1:7" ht="21">
      <c r="A18" s="180" t="s">
        <v>236</v>
      </c>
      <c r="B18" s="180" t="s">
        <v>118</v>
      </c>
      <c r="D18" s="181"/>
      <c r="E18" s="181"/>
      <c r="F18" s="181"/>
      <c r="G18" s="183"/>
    </row>
    <row r="19" spans="1:7" ht="21">
      <c r="A19" s="180" t="s">
        <v>263</v>
      </c>
      <c r="B19" s="180" t="s">
        <v>121</v>
      </c>
      <c r="D19" s="181"/>
      <c r="E19" s="181"/>
      <c r="F19" s="181"/>
      <c r="G19" s="183"/>
    </row>
    <row r="20" spans="4:7" ht="21">
      <c r="D20" s="181"/>
      <c r="E20" s="181"/>
      <c r="F20" s="181"/>
      <c r="G20" s="183"/>
    </row>
    <row r="21" spans="1:7" ht="21">
      <c r="A21" s="397" t="s">
        <v>11</v>
      </c>
      <c r="B21" s="397"/>
      <c r="D21" s="181"/>
      <c r="E21" s="181"/>
      <c r="F21" s="181"/>
      <c r="G21" s="183"/>
    </row>
    <row r="22" spans="1:6" ht="21" customHeight="1">
      <c r="A22" s="400" t="s">
        <v>264</v>
      </c>
      <c r="B22" s="400"/>
      <c r="C22" s="212"/>
      <c r="D22" s="212"/>
      <c r="E22" s="212"/>
      <c r="F22" s="212"/>
    </row>
    <row r="23" spans="1:6" ht="21">
      <c r="A23" s="394" t="s">
        <v>150</v>
      </c>
      <c r="B23" s="394"/>
      <c r="C23" s="394"/>
      <c r="D23" s="394"/>
      <c r="E23" s="394"/>
      <c r="F23" s="394"/>
    </row>
  </sheetData>
  <sheetProtection/>
  <mergeCells count="5">
    <mergeCell ref="A23:F23"/>
    <mergeCell ref="A12:B12"/>
    <mergeCell ref="A21:B21"/>
    <mergeCell ref="A13:B13"/>
    <mergeCell ref="A22:B22"/>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oddHeader>&amp;R&amp;12Región de Magallanes</oddHeader>
  </headerFooter>
</worksheet>
</file>

<file path=xl/worksheets/sheet2.xml><?xml version="1.0" encoding="utf-8"?>
<worksheet xmlns="http://schemas.openxmlformats.org/spreadsheetml/2006/main" xmlns:r="http://schemas.openxmlformats.org/officeDocument/2006/relationships">
  <dimension ref="A1:X123"/>
  <sheetViews>
    <sheetView showGridLines="0" view="pageBreakPreview" zoomScale="86" zoomScaleNormal="90" zoomScaleSheetLayoutView="86" zoomScalePageLayoutView="0" workbookViewId="0" topLeftCell="A1">
      <selection activeCell="A1" sqref="A1"/>
    </sheetView>
  </sheetViews>
  <sheetFormatPr defaultColWidth="11.421875" defaultRowHeight="15"/>
  <cols>
    <col min="1" max="1" width="51.28125" style="2" customWidth="1"/>
    <col min="2" max="2" width="15.28125" style="2" customWidth="1"/>
    <col min="3" max="3" width="15.57421875" style="2" customWidth="1"/>
    <col min="4" max="4" width="16.8515625" style="2" customWidth="1"/>
    <col min="5" max="5" width="18.57421875" style="2" customWidth="1"/>
    <col min="6" max="6" width="19.140625" style="2" customWidth="1"/>
    <col min="7" max="7" width="17.00390625" style="2" customWidth="1"/>
    <col min="8" max="8" width="18.140625" style="2" customWidth="1"/>
    <col min="9" max="9" width="18.421875" style="2" customWidth="1"/>
    <col min="10" max="10" width="15.00390625" style="2" customWidth="1"/>
    <col min="11" max="16384" width="11.421875" style="2" customWidth="1"/>
  </cols>
  <sheetData>
    <row r="1" ht="15.75">
      <c r="A1" s="1" t="s">
        <v>53</v>
      </c>
    </row>
    <row r="2" ht="15.75">
      <c r="A2" s="1"/>
    </row>
    <row r="3" spans="1:16" ht="15.75">
      <c r="A3" s="246" t="s">
        <v>268</v>
      </c>
      <c r="B3" s="271"/>
      <c r="C3" s="271"/>
      <c r="D3" s="271"/>
      <c r="E3" s="271"/>
      <c r="F3" s="271"/>
      <c r="K3" s="246"/>
      <c r="L3" s="271"/>
      <c r="M3" s="271"/>
      <c r="N3" s="271"/>
      <c r="O3" s="271"/>
      <c r="P3" s="271"/>
    </row>
    <row r="4" spans="1:16" ht="15.75">
      <c r="A4" s="246" t="s">
        <v>269</v>
      </c>
      <c r="B4" s="1"/>
      <c r="C4" s="1"/>
      <c r="D4" s="1"/>
      <c r="E4" s="1"/>
      <c r="F4" s="1"/>
      <c r="K4" s="246"/>
      <c r="L4" s="271"/>
      <c r="M4" s="271"/>
      <c r="N4" s="271"/>
      <c r="O4" s="271"/>
      <c r="P4" s="271"/>
    </row>
    <row r="5" spans="1:16" ht="15.75">
      <c r="A5" s="305" t="s">
        <v>15</v>
      </c>
      <c r="B5" s="307" t="s">
        <v>322</v>
      </c>
      <c r="C5" s="307"/>
      <c r="D5" s="307"/>
      <c r="E5" s="307"/>
      <c r="F5" s="308" t="s">
        <v>270</v>
      </c>
      <c r="K5" s="246"/>
      <c r="L5" s="271"/>
      <c r="M5" s="271"/>
      <c r="N5" s="271"/>
      <c r="O5" s="271"/>
      <c r="P5" s="271"/>
    </row>
    <row r="6" spans="1:16" ht="60.75" customHeight="1">
      <c r="A6" s="306"/>
      <c r="B6" s="272" t="s">
        <v>271</v>
      </c>
      <c r="C6" s="272" t="s">
        <v>323</v>
      </c>
      <c r="D6" s="272" t="s">
        <v>272</v>
      </c>
      <c r="E6" s="272" t="s">
        <v>324</v>
      </c>
      <c r="F6" s="309"/>
      <c r="K6" s="246"/>
      <c r="L6" s="271"/>
      <c r="M6" s="271"/>
      <c r="N6" s="271"/>
      <c r="O6" s="271"/>
      <c r="P6" s="271"/>
    </row>
    <row r="7" spans="1:16" ht="15.75">
      <c r="A7" s="247" t="s">
        <v>273</v>
      </c>
      <c r="B7" s="248">
        <v>1111.85726508202</v>
      </c>
      <c r="C7" s="273">
        <v>-0.008873567251264092</v>
      </c>
      <c r="D7" s="248">
        <v>61.1328288814941</v>
      </c>
      <c r="E7" s="273">
        <v>-0.002423032186789076</v>
      </c>
      <c r="F7" s="274">
        <v>1.2277494205155415</v>
      </c>
      <c r="G7" s="275"/>
      <c r="K7" s="246"/>
      <c r="L7" s="271"/>
      <c r="M7" s="271"/>
      <c r="N7" s="271"/>
      <c r="O7" s="271"/>
      <c r="P7" s="271"/>
    </row>
    <row r="8" spans="1:16" ht="15.75">
      <c r="A8" s="247" t="s">
        <v>244</v>
      </c>
      <c r="B8" s="248">
        <v>3433.08707809734</v>
      </c>
      <c r="C8" s="273">
        <v>0.033895640378366565</v>
      </c>
      <c r="D8" s="248">
        <v>2.68619636649997</v>
      </c>
      <c r="E8" s="273">
        <v>0.045610592764696145</v>
      </c>
      <c r="F8" s="274">
        <v>0.046772043341053</v>
      </c>
      <c r="G8" s="275"/>
      <c r="K8" s="246"/>
      <c r="L8" s="271"/>
      <c r="M8" s="271"/>
      <c r="N8" s="271"/>
      <c r="O8" s="271"/>
      <c r="P8" s="271"/>
    </row>
    <row r="9" spans="1:16" ht="15.75">
      <c r="A9" s="247" t="s">
        <v>245</v>
      </c>
      <c r="B9" s="248">
        <v>14787.8484839355</v>
      </c>
      <c r="C9" s="273">
        <v>0.08766741668130362</v>
      </c>
      <c r="D9" s="248">
        <v>3.59841985194438</v>
      </c>
      <c r="E9" s="273">
        <v>0.03266323737009369</v>
      </c>
      <c r="F9" s="274">
        <v>0.07707408979227956</v>
      </c>
      <c r="G9" s="275"/>
      <c r="K9" s="246"/>
      <c r="L9" s="271"/>
      <c r="M9" s="271"/>
      <c r="N9" s="271"/>
      <c r="O9" s="271"/>
      <c r="P9" s="271"/>
    </row>
    <row r="10" spans="1:16" ht="15.75">
      <c r="A10" s="247" t="s">
        <v>246</v>
      </c>
      <c r="B10" s="248">
        <v>3323.47432442106</v>
      </c>
      <c r="C10" s="273">
        <v>-0.032276050854719296</v>
      </c>
      <c r="D10" s="248">
        <v>61.8248528654522</v>
      </c>
      <c r="E10" s="273">
        <v>0.0029662192649795305</v>
      </c>
      <c r="F10" s="274">
        <v>1.6737307850709136</v>
      </c>
      <c r="G10" s="275"/>
      <c r="K10" s="246"/>
      <c r="L10" s="271"/>
      <c r="M10" s="271"/>
      <c r="N10" s="271"/>
      <c r="O10" s="271"/>
      <c r="P10" s="271"/>
    </row>
    <row r="11" spans="1:16" ht="15.75">
      <c r="A11" s="247" t="s">
        <v>247</v>
      </c>
      <c r="B11" s="248">
        <v>4251.38501930593</v>
      </c>
      <c r="C11" s="273">
        <v>0.031428053811623835</v>
      </c>
      <c r="D11" s="248">
        <v>298.391398426753</v>
      </c>
      <c r="E11" s="273">
        <v>0.0065765542487983275</v>
      </c>
      <c r="F11" s="274">
        <v>5.757875615906324</v>
      </c>
      <c r="G11" s="275"/>
      <c r="K11" s="246"/>
      <c r="L11" s="271"/>
      <c r="M11" s="271"/>
      <c r="N11" s="271"/>
      <c r="O11" s="271"/>
      <c r="P11" s="271"/>
    </row>
    <row r="12" spans="1:16" ht="15.75">
      <c r="A12" s="247" t="s">
        <v>248</v>
      </c>
      <c r="B12" s="248">
        <v>12135.2761913239</v>
      </c>
      <c r="C12" s="273">
        <v>-0.012022595926477586</v>
      </c>
      <c r="D12" s="248">
        <v>488.989751090226</v>
      </c>
      <c r="E12" s="273">
        <v>-0.03646039205910212</v>
      </c>
      <c r="F12" s="274">
        <v>9.40984014134297</v>
      </c>
      <c r="G12" s="275"/>
      <c r="K12" s="246"/>
      <c r="L12" s="271"/>
      <c r="M12" s="271"/>
      <c r="N12" s="271"/>
      <c r="O12" s="271"/>
      <c r="P12" s="271"/>
    </row>
    <row r="13" spans="1:16" ht="15.75">
      <c r="A13" s="247" t="s">
        <v>274</v>
      </c>
      <c r="B13" s="248">
        <v>65031.3429032569</v>
      </c>
      <c r="C13" s="273">
        <v>0.040411695194294106</v>
      </c>
      <c r="D13" s="248">
        <v>543.286572419151</v>
      </c>
      <c r="E13" s="273">
        <v>0.022365608911733892</v>
      </c>
      <c r="F13" s="274">
        <v>11.13318486084547</v>
      </c>
      <c r="G13" s="275"/>
      <c r="K13" s="246"/>
      <c r="L13" s="271"/>
      <c r="M13" s="271"/>
      <c r="N13" s="271"/>
      <c r="O13" s="271"/>
      <c r="P13" s="271"/>
    </row>
    <row r="14" spans="1:16" ht="15.75">
      <c r="A14" s="247" t="s">
        <v>275</v>
      </c>
      <c r="B14" s="248">
        <v>6733.12842622207</v>
      </c>
      <c r="C14" s="273">
        <v>0.04107021956712176</v>
      </c>
      <c r="D14" s="248">
        <v>863.128733238211</v>
      </c>
      <c r="E14" s="273">
        <v>0.0564518532227789</v>
      </c>
      <c r="F14" s="274">
        <v>18.644869997773764</v>
      </c>
      <c r="G14" s="275"/>
      <c r="K14" s="246"/>
      <c r="L14" s="271"/>
      <c r="M14" s="271"/>
      <c r="N14" s="271"/>
      <c r="O14" s="271"/>
      <c r="P14" s="271"/>
    </row>
    <row r="15" spans="1:16" ht="15.75">
      <c r="A15" s="247" t="s">
        <v>276</v>
      </c>
      <c r="B15" s="248">
        <v>4999.90823543029</v>
      </c>
      <c r="C15" s="273">
        <v>0.0830863974757412</v>
      </c>
      <c r="D15" s="248">
        <v>648.888908560068</v>
      </c>
      <c r="E15" s="273">
        <v>0.06218816638285385</v>
      </c>
      <c r="F15" s="274">
        <v>13.771797468281626</v>
      </c>
      <c r="G15" s="275"/>
      <c r="K15" s="246"/>
      <c r="L15" s="271"/>
      <c r="M15" s="271"/>
      <c r="N15" s="271"/>
      <c r="O15" s="271"/>
      <c r="P15" s="271"/>
    </row>
    <row r="16" spans="1:16" ht="15.75">
      <c r="A16" s="247" t="s">
        <v>277</v>
      </c>
      <c r="B16" s="248">
        <v>11018.5159775786</v>
      </c>
      <c r="C16" s="273">
        <v>0.0386197332321665</v>
      </c>
      <c r="D16" s="248">
        <v>623.442684942981</v>
      </c>
      <c r="E16" s="273">
        <v>0.018809042091445294</v>
      </c>
      <c r="F16" s="274">
        <v>15.593995283414017</v>
      </c>
      <c r="G16" s="275"/>
      <c r="K16" s="246"/>
      <c r="L16" s="271"/>
      <c r="M16" s="271"/>
      <c r="N16" s="271"/>
      <c r="O16" s="271"/>
      <c r="P16" s="271"/>
    </row>
    <row r="17" spans="1:16" ht="15.75">
      <c r="A17" s="247" t="s">
        <v>251</v>
      </c>
      <c r="B17" s="248">
        <v>3951.62656271681</v>
      </c>
      <c r="C17" s="273">
        <v>0.04260457552251884</v>
      </c>
      <c r="D17" s="248">
        <v>362.834562937656</v>
      </c>
      <c r="E17" s="273">
        <v>-0.017034020451560106</v>
      </c>
      <c r="F17" s="274">
        <v>10.318707606837933</v>
      </c>
      <c r="G17" s="275"/>
      <c r="K17" s="246"/>
      <c r="L17" s="271"/>
      <c r="M17" s="271"/>
      <c r="N17" s="271"/>
      <c r="O17" s="271"/>
      <c r="P17" s="271"/>
    </row>
    <row r="18" spans="1:16" ht="15.75">
      <c r="A18" s="247" t="s">
        <v>252</v>
      </c>
      <c r="B18" s="248">
        <v>1947.34892828613</v>
      </c>
      <c r="C18" s="273">
        <v>0.03604481555619987</v>
      </c>
      <c r="D18" s="248">
        <v>197.87666487493</v>
      </c>
      <c r="E18" s="273">
        <v>0.015182094688068748</v>
      </c>
      <c r="F18" s="274">
        <v>5.009925436448291</v>
      </c>
      <c r="G18" s="275"/>
      <c r="K18" s="246"/>
      <c r="L18" s="271"/>
      <c r="M18" s="271"/>
      <c r="N18" s="271"/>
      <c r="O18" s="271"/>
      <c r="P18" s="271"/>
    </row>
    <row r="19" spans="1:16" ht="15.75">
      <c r="A19" s="247" t="s">
        <v>253</v>
      </c>
      <c r="B19" s="248">
        <v>4706.0929694756</v>
      </c>
      <c r="C19" s="273">
        <v>0.06644434377901387</v>
      </c>
      <c r="D19" s="248">
        <v>255.181314715709</v>
      </c>
      <c r="E19" s="273">
        <v>0.00045453127122585535</v>
      </c>
      <c r="F19" s="274">
        <v>6.420047215687806</v>
      </c>
      <c r="G19" s="275"/>
      <c r="K19" s="246"/>
      <c r="L19" s="271"/>
      <c r="M19" s="271"/>
      <c r="N19" s="271"/>
      <c r="O19" s="271"/>
      <c r="P19" s="271"/>
    </row>
    <row r="20" spans="1:16" ht="15.75">
      <c r="A20" s="247" t="s">
        <v>254</v>
      </c>
      <c r="B20" s="248">
        <v>856.052150445127</v>
      </c>
      <c r="C20" s="273">
        <v>0.01085612811259895</v>
      </c>
      <c r="D20" s="248">
        <v>15.6598415975802</v>
      </c>
      <c r="E20" s="273">
        <v>-0.04533248438173054</v>
      </c>
      <c r="F20" s="274">
        <v>0.33300942615421397</v>
      </c>
      <c r="G20" s="275"/>
      <c r="K20" s="246"/>
      <c r="L20" s="271"/>
      <c r="M20" s="271"/>
      <c r="N20" s="271"/>
      <c r="O20" s="271"/>
      <c r="P20" s="271"/>
    </row>
    <row r="21" spans="1:16" s="1" customFormat="1" ht="15.75">
      <c r="A21" s="249" t="s">
        <v>119</v>
      </c>
      <c r="B21" s="250">
        <v>1654.8277086407</v>
      </c>
      <c r="C21" s="277">
        <v>0.03651427873239599</v>
      </c>
      <c r="D21" s="250">
        <v>23.5941502492668</v>
      </c>
      <c r="E21" s="277">
        <v>0.07148697619817357</v>
      </c>
      <c r="F21" s="286">
        <v>0.5814206085877873</v>
      </c>
      <c r="G21" s="287"/>
      <c r="K21" s="246"/>
      <c r="L21" s="271"/>
      <c r="M21" s="271"/>
      <c r="N21" s="271"/>
      <c r="O21" s="271"/>
      <c r="P21" s="271"/>
    </row>
    <row r="22" spans="1:16" ht="15.75">
      <c r="A22" s="247" t="s">
        <v>278</v>
      </c>
      <c r="B22" s="248">
        <v>140140.02132994</v>
      </c>
      <c r="C22" s="273">
        <v>0.039609075434092755</v>
      </c>
      <c r="D22" s="248"/>
      <c r="E22" s="247"/>
      <c r="F22" s="276"/>
      <c r="G22" s="275"/>
      <c r="K22" s="246"/>
      <c r="L22" s="271"/>
      <c r="M22" s="271"/>
      <c r="N22" s="271"/>
      <c r="O22" s="271"/>
      <c r="P22" s="271"/>
    </row>
    <row r="23" spans="1:16" ht="15.75">
      <c r="A23" s="247" t="s">
        <v>279</v>
      </c>
      <c r="B23" s="248">
        <v>69.818540683508</v>
      </c>
      <c r="C23" s="273"/>
      <c r="D23" s="248"/>
      <c r="E23" s="247"/>
      <c r="F23" s="276"/>
      <c r="G23" s="275"/>
      <c r="K23" s="246"/>
      <c r="L23" s="271"/>
      <c r="M23" s="271"/>
      <c r="N23" s="271"/>
      <c r="O23" s="271"/>
      <c r="P23" s="271"/>
    </row>
    <row r="24" spans="1:16" ht="15.75">
      <c r="A24" s="248" t="s">
        <v>325</v>
      </c>
      <c r="B24" s="248">
        <v>13361.4496533425</v>
      </c>
      <c r="C24" s="273"/>
      <c r="D24" s="248"/>
      <c r="E24" s="247"/>
      <c r="F24" s="276"/>
      <c r="G24" s="275"/>
      <c r="K24" s="246"/>
      <c r="L24" s="271"/>
      <c r="M24" s="271"/>
      <c r="N24" s="271"/>
      <c r="O24" s="271"/>
      <c r="P24" s="271"/>
    </row>
    <row r="25" spans="1:16" ht="15.75">
      <c r="A25" s="249" t="s">
        <v>280</v>
      </c>
      <c r="B25" s="251">
        <v>153570.668110246</v>
      </c>
      <c r="C25" s="277">
        <v>0.039493208909558764</v>
      </c>
      <c r="D25" s="250">
        <v>4453.95143992632</v>
      </c>
      <c r="E25" s="277">
        <v>0.021465701831769435</v>
      </c>
      <c r="F25" s="278"/>
      <c r="G25" s="275"/>
      <c r="K25" s="246"/>
      <c r="L25" s="271"/>
      <c r="M25" s="271"/>
      <c r="N25" s="271"/>
      <c r="O25" s="271"/>
      <c r="P25" s="271"/>
    </row>
    <row r="26" spans="1:16" ht="15.75">
      <c r="A26" s="279" t="s">
        <v>238</v>
      </c>
      <c r="B26" s="279"/>
      <c r="C26" s="280"/>
      <c r="D26" s="281"/>
      <c r="E26" s="282"/>
      <c r="F26" s="279"/>
      <c r="K26" s="246"/>
      <c r="L26" s="271"/>
      <c r="M26" s="271"/>
      <c r="N26" s="271"/>
      <c r="O26" s="271"/>
      <c r="P26" s="271"/>
    </row>
    <row r="27" spans="1:16" ht="15.75">
      <c r="A27" s="279" t="s">
        <v>281</v>
      </c>
      <c r="B27" s="279"/>
      <c r="C27" s="279"/>
      <c r="D27" s="279"/>
      <c r="E27" s="279"/>
      <c r="F27" s="279"/>
      <c r="K27" s="246"/>
      <c r="L27" s="271"/>
      <c r="M27" s="271"/>
      <c r="N27" s="271"/>
      <c r="O27" s="271"/>
      <c r="P27" s="271"/>
    </row>
    <row r="28" spans="1:16" ht="15.75">
      <c r="A28" s="283" t="s">
        <v>282</v>
      </c>
      <c r="B28" s="279" t="s">
        <v>283</v>
      </c>
      <c r="C28" s="279"/>
      <c r="D28" s="279"/>
      <c r="E28" s="282"/>
      <c r="F28" s="279"/>
      <c r="K28" s="246"/>
      <c r="L28" s="271"/>
      <c r="M28" s="271"/>
      <c r="N28" s="271"/>
      <c r="O28" s="271"/>
      <c r="P28" s="271"/>
    </row>
    <row r="29" spans="1:16" ht="15.75">
      <c r="A29" s="283" t="s">
        <v>284</v>
      </c>
      <c r="B29" s="279" t="s">
        <v>261</v>
      </c>
      <c r="C29" s="279"/>
      <c r="D29" s="279"/>
      <c r="E29" s="282"/>
      <c r="F29" s="279"/>
      <c r="K29" s="246"/>
      <c r="L29" s="271"/>
      <c r="M29" s="271"/>
      <c r="N29" s="271"/>
      <c r="O29" s="271"/>
      <c r="P29" s="271"/>
    </row>
    <row r="30" spans="1:24" ht="15.75">
      <c r="A30" s="246" t="s">
        <v>268</v>
      </c>
      <c r="K30"/>
      <c r="L30"/>
      <c r="M30"/>
      <c r="N30"/>
      <c r="O30"/>
      <c r="P30"/>
      <c r="Q30"/>
      <c r="R30"/>
      <c r="S30"/>
      <c r="T30"/>
      <c r="U30"/>
      <c r="V30"/>
      <c r="W30"/>
      <c r="X30"/>
    </row>
    <row r="31" spans="1:24" ht="17.25">
      <c r="A31" s="246" t="s">
        <v>269</v>
      </c>
      <c r="J31" s="216"/>
      <c r="K31"/>
      <c r="L31"/>
      <c r="M31"/>
      <c r="N31"/>
      <c r="O31"/>
      <c r="P31"/>
      <c r="Q31"/>
      <c r="R31"/>
      <c r="S31"/>
      <c r="T31"/>
      <c r="U31"/>
      <c r="V31"/>
      <c r="W31"/>
      <c r="X31"/>
    </row>
    <row r="32" spans="1:7" ht="34.5">
      <c r="A32" s="217" t="s">
        <v>237</v>
      </c>
      <c r="B32" s="46" t="s">
        <v>265</v>
      </c>
      <c r="C32" s="46" t="s">
        <v>266</v>
      </c>
      <c r="D32" s="46" t="s">
        <v>267</v>
      </c>
      <c r="E32" s="46" t="s">
        <v>326</v>
      </c>
      <c r="F32" s="46" t="s">
        <v>327</v>
      </c>
      <c r="G32"/>
    </row>
    <row r="33" spans="1:7" ht="17.25">
      <c r="A33" s="236" t="s">
        <v>380</v>
      </c>
      <c r="B33" s="239">
        <v>23.4393270041951</v>
      </c>
      <c r="C33" s="208">
        <f>+B33/$B$45</f>
        <v>0.016764208199598826</v>
      </c>
      <c r="D33" s="239">
        <v>22.020006564133</v>
      </c>
      <c r="E33" s="240">
        <v>23.5941502492668</v>
      </c>
      <c r="F33" s="243">
        <v>0.07148697619817357</v>
      </c>
      <c r="G33"/>
    </row>
    <row r="34" spans="1:7" ht="17.25">
      <c r="A34" s="237" t="s">
        <v>381</v>
      </c>
      <c r="B34" s="241">
        <v>14.7887961602808</v>
      </c>
      <c r="C34" s="207">
        <f aca="true" t="shared" si="0" ref="C34:C45">+B34/$B$45</f>
        <v>0.010577200352552895</v>
      </c>
      <c r="D34" s="241">
        <v>59.9458896366521</v>
      </c>
      <c r="E34" s="242">
        <v>54.6305075499288</v>
      </c>
      <c r="F34" s="243">
        <v>-0.0886696672439301</v>
      </c>
      <c r="G34"/>
    </row>
    <row r="35" spans="1:7" ht="17.25">
      <c r="A35" s="237" t="s">
        <v>382</v>
      </c>
      <c r="B35" s="241">
        <v>149.755923311227</v>
      </c>
      <c r="C35" s="207">
        <f t="shared" si="0"/>
        <v>0.10710800173841321</v>
      </c>
      <c r="D35" s="241">
        <v>138.637761288142</v>
      </c>
      <c r="E35" s="242">
        <v>135.32563157629</v>
      </c>
      <c r="F35" s="243">
        <v>-0.023890530841508162</v>
      </c>
      <c r="G35"/>
    </row>
    <row r="36" spans="1:7" ht="17.25">
      <c r="A36" s="237" t="s">
        <v>383</v>
      </c>
      <c r="B36" s="241">
        <v>241.379114596586</v>
      </c>
      <c r="C36" s="207">
        <f t="shared" si="0"/>
        <v>0.17263847769211785</v>
      </c>
      <c r="D36" s="241">
        <v>320.024798089342</v>
      </c>
      <c r="E36" s="242">
        <v>354.532238572086</v>
      </c>
      <c r="F36" s="243">
        <v>0.10782739552923792</v>
      </c>
      <c r="G36"/>
    </row>
    <row r="37" spans="1:7" ht="17.25">
      <c r="A37" s="237" t="s">
        <v>384</v>
      </c>
      <c r="B37" s="241">
        <v>36.8209425582371</v>
      </c>
      <c r="C37" s="207">
        <f t="shared" si="0"/>
        <v>0.026334968876933963</v>
      </c>
      <c r="D37" s="241">
        <v>38.3485215189998</v>
      </c>
      <c r="E37" s="242">
        <v>38.0851849000254</v>
      </c>
      <c r="F37" s="243">
        <v>-0.006866930159065698</v>
      </c>
      <c r="G37"/>
    </row>
    <row r="38" spans="1:7" ht="17.25">
      <c r="A38" s="237" t="s">
        <v>385</v>
      </c>
      <c r="B38" s="241">
        <v>126.315913322848</v>
      </c>
      <c r="C38" s="207">
        <f t="shared" si="0"/>
        <v>0.09034330505682624</v>
      </c>
      <c r="D38" s="241">
        <v>125.396468798341</v>
      </c>
      <c r="E38" s="242">
        <v>120.173636010685</v>
      </c>
      <c r="F38" s="243">
        <v>-0.04165055713056176</v>
      </c>
      <c r="G38"/>
    </row>
    <row r="39" spans="1:7" ht="17.25">
      <c r="A39" s="237" t="s">
        <v>386</v>
      </c>
      <c r="B39" s="241">
        <v>110.122003365115</v>
      </c>
      <c r="C39" s="207">
        <f t="shared" si="0"/>
        <v>0.07876114324610513</v>
      </c>
      <c r="D39" s="241">
        <v>140.177462325838</v>
      </c>
      <c r="E39" s="242">
        <v>143.590412034249</v>
      </c>
      <c r="F39" s="243">
        <v>0.02434734979349029</v>
      </c>
      <c r="G39"/>
    </row>
    <row r="40" spans="1:7" ht="17.25">
      <c r="A40" s="237" t="s">
        <v>387</v>
      </c>
      <c r="B40" s="241">
        <v>115.197140754484</v>
      </c>
      <c r="C40" s="207">
        <f t="shared" si="0"/>
        <v>0.08239096844636462</v>
      </c>
      <c r="D40" s="241">
        <v>154.818680455932</v>
      </c>
      <c r="E40" s="242">
        <v>167.827338920607</v>
      </c>
      <c r="F40" s="243">
        <v>0.08402512168664167</v>
      </c>
      <c r="G40"/>
    </row>
    <row r="41" spans="1:7" ht="17.25">
      <c r="A41" s="237" t="s">
        <v>388</v>
      </c>
      <c r="B41" s="241">
        <v>175.77547769255</v>
      </c>
      <c r="C41" s="207">
        <f t="shared" si="0"/>
        <v>0.1257176327585877</v>
      </c>
      <c r="D41" s="241">
        <v>163.391669451156</v>
      </c>
      <c r="E41" s="242">
        <v>163.341637307224</v>
      </c>
      <c r="F41" s="243">
        <v>-0.000306209882670605</v>
      </c>
      <c r="G41"/>
    </row>
    <row r="42" spans="1:7" ht="17.25">
      <c r="A42" s="237" t="s">
        <v>389</v>
      </c>
      <c r="B42" s="241">
        <v>101.174606610067</v>
      </c>
      <c r="C42" s="207">
        <f t="shared" si="0"/>
        <v>0.07236181181396999</v>
      </c>
      <c r="D42" s="241">
        <v>110.379741549501</v>
      </c>
      <c r="E42" s="242">
        <v>113.044227662696</v>
      </c>
      <c r="F42" s="243">
        <v>0.02413926754847573</v>
      </c>
      <c r="G42"/>
    </row>
    <row r="43" spans="1:9" ht="15" customHeight="1">
      <c r="A43" s="237" t="s">
        <v>390</v>
      </c>
      <c r="B43" s="241">
        <v>143.358041209911</v>
      </c>
      <c r="C43" s="207">
        <f t="shared" si="0"/>
        <v>0.10253212686095824</v>
      </c>
      <c r="D43" s="241">
        <v>169.334147980235</v>
      </c>
      <c r="E43" s="242">
        <v>181.754022603533</v>
      </c>
      <c r="F43" s="244">
        <v>0.07334536342160392</v>
      </c>
      <c r="G43"/>
      <c r="H43" s="38"/>
      <c r="I43" s="38"/>
    </row>
    <row r="44" spans="1:9" ht="17.25">
      <c r="A44" s="237" t="s">
        <v>391</v>
      </c>
      <c r="B44" s="241">
        <v>160.049515153101</v>
      </c>
      <c r="C44" s="207">
        <f t="shared" si="0"/>
        <v>0.11447015495757273</v>
      </c>
      <c r="D44" s="241">
        <v>176.01914300182</v>
      </c>
      <c r="E44" s="242">
        <v>178.507067433744</v>
      </c>
      <c r="F44" s="244">
        <v>0.014134396915557401</v>
      </c>
      <c r="G44"/>
      <c r="H44" s="38"/>
      <c r="I44" s="38"/>
    </row>
    <row r="45" spans="1:9" s="1" customFormat="1" ht="17.25">
      <c r="A45" s="236" t="s">
        <v>392</v>
      </c>
      <c r="B45" s="239">
        <v>1398.1768017386</v>
      </c>
      <c r="C45" s="208">
        <f t="shared" si="0"/>
        <v>1</v>
      </c>
      <c r="D45" s="239">
        <v>1596.53151200625</v>
      </c>
      <c r="E45" s="240">
        <v>1654.8277086407</v>
      </c>
      <c r="F45" s="245">
        <v>0.03651427873239599</v>
      </c>
      <c r="G45"/>
      <c r="H45" s="39"/>
      <c r="I45" s="39"/>
    </row>
    <row r="46" spans="1:16" ht="15.75">
      <c r="A46" s="279" t="s">
        <v>238</v>
      </c>
      <c r="B46" s="279"/>
      <c r="C46" s="280"/>
      <c r="D46" s="281"/>
      <c r="E46" s="282"/>
      <c r="F46" s="279"/>
      <c r="K46" s="246"/>
      <c r="L46" s="271"/>
      <c r="M46" s="271"/>
      <c r="N46" s="271"/>
      <c r="O46" s="271"/>
      <c r="P46" s="271"/>
    </row>
    <row r="47" spans="1:7" ht="15.75">
      <c r="A47" s="238" t="s">
        <v>261</v>
      </c>
      <c r="B47" s="215"/>
      <c r="C47" s="215"/>
      <c r="D47" s="215"/>
      <c r="E47" s="215"/>
      <c r="F47" s="215"/>
      <c r="G47" s="215"/>
    </row>
    <row r="49" ht="15.75">
      <c r="A49" s="1" t="s">
        <v>13</v>
      </c>
    </row>
    <row r="50" ht="15.75">
      <c r="A50" s="1" t="s">
        <v>332</v>
      </c>
    </row>
    <row r="51" ht="15.75">
      <c r="A51" s="1"/>
    </row>
    <row r="52" spans="1:9" ht="15.75">
      <c r="A52" s="316" t="s">
        <v>15</v>
      </c>
      <c r="B52" s="312" t="s">
        <v>372</v>
      </c>
      <c r="C52" s="312">
        <v>0</v>
      </c>
      <c r="D52" s="312">
        <v>0</v>
      </c>
      <c r="E52" s="312">
        <v>0</v>
      </c>
      <c r="F52" s="312" t="s">
        <v>373</v>
      </c>
      <c r="G52" s="312">
        <v>0</v>
      </c>
      <c r="H52" s="312">
        <v>0</v>
      </c>
      <c r="I52" s="317" t="s">
        <v>374</v>
      </c>
    </row>
    <row r="53" spans="1:9" ht="15.75">
      <c r="A53" s="316">
        <v>0</v>
      </c>
      <c r="B53" s="160" t="s">
        <v>375</v>
      </c>
      <c r="C53" s="160" t="s">
        <v>376</v>
      </c>
      <c r="D53" s="160" t="s">
        <v>377</v>
      </c>
      <c r="E53" s="160" t="s">
        <v>155</v>
      </c>
      <c r="F53" s="160" t="s">
        <v>375</v>
      </c>
      <c r="G53" s="160" t="s">
        <v>376</v>
      </c>
      <c r="H53" s="160" t="s">
        <v>378</v>
      </c>
      <c r="I53" s="317">
        <v>0</v>
      </c>
    </row>
    <row r="54" spans="1:9" ht="15.75">
      <c r="A54" s="31" t="s">
        <v>243</v>
      </c>
      <c r="B54" s="233">
        <v>6875.66</v>
      </c>
      <c r="C54" s="233">
        <v>2334.563</v>
      </c>
      <c r="D54" s="233">
        <v>9210.223</v>
      </c>
      <c r="E54" s="6">
        <v>0.018099583817909624</v>
      </c>
      <c r="F54" s="233">
        <v>55522.6</v>
      </c>
      <c r="G54" s="233">
        <v>33486.35</v>
      </c>
      <c r="H54" s="233">
        <v>89008.95</v>
      </c>
      <c r="I54" s="6">
        <v>0.1034752460286297</v>
      </c>
    </row>
    <row r="55" spans="1:9" ht="15.75">
      <c r="A55" s="31" t="s">
        <v>244</v>
      </c>
      <c r="B55" s="233">
        <v>3132.17</v>
      </c>
      <c r="C55" s="233">
        <v>342.59128</v>
      </c>
      <c r="D55" s="233">
        <v>3474.761</v>
      </c>
      <c r="E55" s="6">
        <v>0.006828469621930269</v>
      </c>
      <c r="F55" s="233">
        <v>85254.11</v>
      </c>
      <c r="G55" s="233">
        <v>50944.38</v>
      </c>
      <c r="H55" s="233">
        <v>136198.5</v>
      </c>
      <c r="I55" s="6">
        <v>0.025512476275436218</v>
      </c>
    </row>
    <row r="56" spans="1:9" ht="15.75">
      <c r="A56" s="31" t="s">
        <v>245</v>
      </c>
      <c r="B56" s="233">
        <v>2742.817</v>
      </c>
      <c r="C56" s="233">
        <v>231.28079</v>
      </c>
      <c r="D56" s="233">
        <v>2974.098</v>
      </c>
      <c r="E56" s="6">
        <v>0.00584458552563574</v>
      </c>
      <c r="F56" s="233">
        <v>166481.8</v>
      </c>
      <c r="G56" s="233">
        <v>110362.8</v>
      </c>
      <c r="H56" s="233">
        <v>276844.6</v>
      </c>
      <c r="I56" s="6">
        <v>0.010742842735599684</v>
      </c>
    </row>
    <row r="57" spans="1:9" ht="15.75">
      <c r="A57" s="31" t="s">
        <v>246</v>
      </c>
      <c r="B57" s="233">
        <v>6553.529</v>
      </c>
      <c r="C57" s="233">
        <v>2380.36</v>
      </c>
      <c r="D57" s="233">
        <v>8933.889</v>
      </c>
      <c r="E57" s="6">
        <v>0.01755654263478754</v>
      </c>
      <c r="F57" s="233">
        <v>77757.97</v>
      </c>
      <c r="G57" s="233">
        <v>47917.67</v>
      </c>
      <c r="H57" s="233">
        <v>125675.6</v>
      </c>
      <c r="I57" s="6">
        <v>0.07108690151469338</v>
      </c>
    </row>
    <row r="58" spans="1:9" ht="15.75">
      <c r="A58" s="31" t="s">
        <v>247</v>
      </c>
      <c r="B58" s="233">
        <v>28654.756</v>
      </c>
      <c r="C58" s="233">
        <v>6277.152</v>
      </c>
      <c r="D58" s="233">
        <v>34931.91</v>
      </c>
      <c r="E58" s="6">
        <v>0.06864687564727537</v>
      </c>
      <c r="F58" s="233">
        <v>184972.6</v>
      </c>
      <c r="G58" s="233">
        <v>123106</v>
      </c>
      <c r="H58" s="233">
        <v>308078.6</v>
      </c>
      <c r="I58" s="6">
        <v>0.1133863565986083</v>
      </c>
    </row>
    <row r="59" spans="1:9" ht="15.75">
      <c r="A59" s="31" t="s">
        <v>248</v>
      </c>
      <c r="B59" s="233">
        <v>38904.276</v>
      </c>
      <c r="C59" s="233">
        <v>11222.2</v>
      </c>
      <c r="D59" s="233">
        <v>50126.48</v>
      </c>
      <c r="E59" s="6">
        <v>0.09850667310191843</v>
      </c>
      <c r="F59" s="233">
        <v>434712.8</v>
      </c>
      <c r="G59" s="233">
        <v>296743</v>
      </c>
      <c r="H59" s="233">
        <v>731455.8</v>
      </c>
      <c r="I59" s="6">
        <v>0.06852974574813679</v>
      </c>
    </row>
    <row r="60" spans="1:9" ht="15.75">
      <c r="A60" s="31" t="s">
        <v>274</v>
      </c>
      <c r="B60" s="233">
        <v>34745.1</v>
      </c>
      <c r="C60" s="233">
        <v>10830.74</v>
      </c>
      <c r="D60" s="233">
        <v>45575.84</v>
      </c>
      <c r="E60" s="6">
        <v>0.08956392653594145</v>
      </c>
      <c r="F60" s="233">
        <v>1903752.6</v>
      </c>
      <c r="G60" s="233">
        <v>1377896</v>
      </c>
      <c r="H60" s="233">
        <v>3281648.5</v>
      </c>
      <c r="I60" s="6">
        <v>0.013888093133679611</v>
      </c>
    </row>
    <row r="61" spans="1:9" ht="15.75">
      <c r="A61" s="31" t="s">
        <v>249</v>
      </c>
      <c r="B61" s="233">
        <v>45151.97</v>
      </c>
      <c r="C61" s="233">
        <v>12096.04</v>
      </c>
      <c r="D61" s="233">
        <v>57248.014</v>
      </c>
      <c r="E61" s="6">
        <v>0.11250164385833696</v>
      </c>
      <c r="F61" s="233">
        <v>231958.7</v>
      </c>
      <c r="G61" s="233">
        <v>141829.1</v>
      </c>
      <c r="H61" s="233">
        <v>373787.8</v>
      </c>
      <c r="I61" s="6">
        <v>0.15315645400946742</v>
      </c>
    </row>
    <row r="62" spans="1:9" ht="15.75">
      <c r="A62" s="31" t="s">
        <v>276</v>
      </c>
      <c r="B62" s="233">
        <v>60463.15</v>
      </c>
      <c r="C62" s="233">
        <v>24567.33</v>
      </c>
      <c r="D62" s="233">
        <v>85030.48</v>
      </c>
      <c r="E62" s="6">
        <v>0.16709870106696526</v>
      </c>
      <c r="F62" s="233">
        <v>257617.27</v>
      </c>
      <c r="G62" s="233">
        <v>175064</v>
      </c>
      <c r="H62" s="233">
        <v>432681.3</v>
      </c>
      <c r="I62" s="6">
        <v>0.19651988657702563</v>
      </c>
    </row>
    <row r="63" spans="1:9" ht="15.75">
      <c r="A63" s="31" t="s">
        <v>250</v>
      </c>
      <c r="B63" s="233">
        <v>28383.56</v>
      </c>
      <c r="C63" s="233">
        <v>6087.918</v>
      </c>
      <c r="D63" s="233">
        <v>34471.47</v>
      </c>
      <c r="E63" s="6">
        <v>0.06774203627768374</v>
      </c>
      <c r="F63" s="233">
        <v>109895.9</v>
      </c>
      <c r="G63" s="233">
        <v>67738.91</v>
      </c>
      <c r="H63" s="233">
        <v>177634.85</v>
      </c>
      <c r="I63" s="6">
        <v>0.19405803534610466</v>
      </c>
    </row>
    <row r="64" spans="1:9" ht="15.75">
      <c r="A64" s="31" t="s">
        <v>277</v>
      </c>
      <c r="B64" s="233">
        <v>31664.06</v>
      </c>
      <c r="C64" s="233">
        <v>6222.745</v>
      </c>
      <c r="D64" s="233">
        <v>37886.81</v>
      </c>
      <c r="E64" s="6">
        <v>0.07445373398540041</v>
      </c>
      <c r="F64" s="233">
        <v>349790.4</v>
      </c>
      <c r="G64" s="233">
        <v>231365</v>
      </c>
      <c r="H64" s="233">
        <v>581155.36</v>
      </c>
      <c r="I64" s="6">
        <v>0.06519222329808676</v>
      </c>
    </row>
    <row r="65" spans="1:9" ht="15.75">
      <c r="A65" s="31" t="s">
        <v>251</v>
      </c>
      <c r="B65" s="233">
        <v>48565.72</v>
      </c>
      <c r="C65" s="233">
        <v>10445.18</v>
      </c>
      <c r="D65" s="233">
        <v>59010.9</v>
      </c>
      <c r="E65" s="6">
        <v>0.11596600111857043</v>
      </c>
      <c r="F65" s="233">
        <v>196829.3</v>
      </c>
      <c r="G65" s="233">
        <v>138519.1</v>
      </c>
      <c r="H65" s="233">
        <v>335348.4</v>
      </c>
      <c r="I65" s="6">
        <v>0.1759689326085945</v>
      </c>
    </row>
    <row r="66" spans="1:9" ht="15.75">
      <c r="A66" s="31" t="s">
        <v>252</v>
      </c>
      <c r="B66" s="233">
        <v>16782.23</v>
      </c>
      <c r="C66" s="233">
        <v>5524.761</v>
      </c>
      <c r="D66" s="233">
        <v>22306.99</v>
      </c>
      <c r="E66" s="6">
        <v>0.04383685772106407</v>
      </c>
      <c r="F66" s="233">
        <v>88371.84</v>
      </c>
      <c r="G66" s="233">
        <v>59290.43</v>
      </c>
      <c r="H66" s="233">
        <v>147662.3</v>
      </c>
      <c r="I66" s="6">
        <v>0.15106760493368993</v>
      </c>
    </row>
    <row r="67" spans="1:9" ht="15.75">
      <c r="A67" s="31" t="s">
        <v>253</v>
      </c>
      <c r="B67" s="233">
        <v>38755.6</v>
      </c>
      <c r="C67" s="233">
        <v>7031.843</v>
      </c>
      <c r="D67" s="233">
        <v>45787.44</v>
      </c>
      <c r="E67" s="6">
        <v>0.08997975489708641</v>
      </c>
      <c r="F67" s="233">
        <v>201350.3</v>
      </c>
      <c r="G67" s="233">
        <v>124247.5</v>
      </c>
      <c r="H67" s="233">
        <v>325597.8</v>
      </c>
      <c r="I67" s="6">
        <v>0.14062576589890965</v>
      </c>
    </row>
    <row r="68" spans="1:9" ht="15.75">
      <c r="A68" s="31" t="s">
        <v>254</v>
      </c>
      <c r="B68" s="233">
        <v>4883.814</v>
      </c>
      <c r="C68" s="233">
        <v>651.42354</v>
      </c>
      <c r="D68" s="233">
        <v>5535.238</v>
      </c>
      <c r="E68" s="6">
        <v>0.0108776415221519</v>
      </c>
      <c r="F68" s="233">
        <v>28840.04</v>
      </c>
      <c r="G68" s="233">
        <v>22567.75</v>
      </c>
      <c r="H68" s="233">
        <v>51407.79</v>
      </c>
      <c r="I68" s="6">
        <v>0.10767313669776507</v>
      </c>
    </row>
    <row r="69" spans="1:9" s="1" customFormat="1" ht="15.75">
      <c r="A69" s="162" t="s">
        <v>119</v>
      </c>
      <c r="B69" s="234">
        <v>5135.164</v>
      </c>
      <c r="C69" s="234">
        <v>1224.122</v>
      </c>
      <c r="D69" s="234">
        <v>6359.286</v>
      </c>
      <c r="E69" s="235">
        <v>0.01249702965705165</v>
      </c>
      <c r="F69" s="234">
        <v>44692.75</v>
      </c>
      <c r="G69" s="234">
        <v>31643.67</v>
      </c>
      <c r="H69" s="234">
        <v>76336.43</v>
      </c>
      <c r="I69" s="235">
        <v>0.08330604404738341</v>
      </c>
    </row>
    <row r="70" spans="1:9" ht="15.75">
      <c r="A70" s="162" t="s">
        <v>2</v>
      </c>
      <c r="B70" s="234">
        <v>401393.6</v>
      </c>
      <c r="C70" s="234">
        <v>107470.3</v>
      </c>
      <c r="D70" s="234">
        <v>508863.8</v>
      </c>
      <c r="E70" s="235">
        <v>1</v>
      </c>
      <c r="F70" s="234">
        <v>4417801.1</v>
      </c>
      <c r="G70" s="234">
        <v>3032721.5</v>
      </c>
      <c r="H70" s="234">
        <v>7450522.6</v>
      </c>
      <c r="I70" s="235">
        <v>0.06829907475215229</v>
      </c>
    </row>
    <row r="71" ht="15.75">
      <c r="A71" s="7" t="s">
        <v>379</v>
      </c>
    </row>
    <row r="72" ht="15.75">
      <c r="A72" s="7"/>
    </row>
    <row r="73" spans="1:10" ht="15.75">
      <c r="A73" s="310"/>
      <c r="B73" s="310"/>
      <c r="C73" s="310"/>
      <c r="D73" s="310"/>
      <c r="E73" s="310"/>
      <c r="F73" s="310"/>
      <c r="G73" s="310"/>
      <c r="H73" s="310"/>
      <c r="I73" s="310"/>
      <c r="J73" s="310"/>
    </row>
    <row r="74" spans="1:10" ht="15.75">
      <c r="A74" s="311" t="s">
        <v>15</v>
      </c>
      <c r="B74" s="312" t="s">
        <v>313</v>
      </c>
      <c r="C74" s="312"/>
      <c r="D74" s="312"/>
      <c r="E74" s="312"/>
      <c r="F74" s="312"/>
      <c r="G74" s="312" t="s">
        <v>285</v>
      </c>
      <c r="H74" s="312"/>
      <c r="I74" s="312"/>
      <c r="J74" s="312"/>
    </row>
    <row r="75" spans="1:10" ht="31.5">
      <c r="A75" s="311"/>
      <c r="B75" s="284" t="s">
        <v>286</v>
      </c>
      <c r="C75" s="284" t="s">
        <v>287</v>
      </c>
      <c r="D75" s="284" t="s">
        <v>288</v>
      </c>
      <c r="E75" s="285" t="s">
        <v>329</v>
      </c>
      <c r="F75" s="284" t="s">
        <v>2</v>
      </c>
      <c r="G75" s="284" t="s">
        <v>286</v>
      </c>
      <c r="H75" s="284" t="s">
        <v>287</v>
      </c>
      <c r="I75" s="284" t="s">
        <v>288</v>
      </c>
      <c r="J75" s="285" t="s">
        <v>329</v>
      </c>
    </row>
    <row r="76" spans="1:10" ht="15.75">
      <c r="A76" s="252" t="s">
        <v>243</v>
      </c>
      <c r="B76" s="233">
        <v>278.254423</v>
      </c>
      <c r="C76" s="233">
        <v>3682.737</v>
      </c>
      <c r="D76" s="233">
        <v>4423.092</v>
      </c>
      <c r="E76" s="233">
        <v>826.1395</v>
      </c>
      <c r="F76" s="233">
        <v>9210.223</v>
      </c>
      <c r="G76" s="6">
        <v>0.03021147511846347</v>
      </c>
      <c r="H76" s="6">
        <v>0.3998531848794541</v>
      </c>
      <c r="I76" s="6">
        <v>0.4802372320409614</v>
      </c>
      <c r="J76" s="6">
        <v>0.08969809960084571</v>
      </c>
    </row>
    <row r="77" spans="1:10" ht="15.75">
      <c r="A77" s="252" t="s">
        <v>244</v>
      </c>
      <c r="B77" s="233">
        <v>73.226254</v>
      </c>
      <c r="C77" s="233">
        <v>2538.989</v>
      </c>
      <c r="D77" s="233">
        <v>862.545578</v>
      </c>
      <c r="E77" s="233">
        <v>0</v>
      </c>
      <c r="F77" s="233">
        <v>3474.761</v>
      </c>
      <c r="G77" s="6">
        <v>0.021073752698387026</v>
      </c>
      <c r="H77" s="6">
        <v>0.730694571511537</v>
      </c>
      <c r="I77" s="6">
        <v>0.2482316274414269</v>
      </c>
      <c r="J77" s="6">
        <v>0</v>
      </c>
    </row>
    <row r="78" spans="1:10" ht="15.75">
      <c r="A78" s="252" t="s">
        <v>245</v>
      </c>
      <c r="B78" s="233">
        <v>237.88765</v>
      </c>
      <c r="C78" s="233">
        <v>2075.232</v>
      </c>
      <c r="D78" s="233">
        <v>603.61536</v>
      </c>
      <c r="E78" s="233">
        <v>57.362711</v>
      </c>
      <c r="F78" s="233">
        <v>2974.098</v>
      </c>
      <c r="G78" s="6">
        <v>0.07998648665914843</v>
      </c>
      <c r="H78" s="6">
        <v>0.6977685335183978</v>
      </c>
      <c r="I78" s="6">
        <v>0.20295745466356524</v>
      </c>
      <c r="J78" s="6">
        <v>0.019287431348933355</v>
      </c>
    </row>
    <row r="79" spans="1:10" ht="15.75">
      <c r="A79" s="252" t="s">
        <v>246</v>
      </c>
      <c r="B79" s="233">
        <v>133.93042</v>
      </c>
      <c r="C79" s="233">
        <v>2732.89</v>
      </c>
      <c r="D79" s="233">
        <v>5735.444</v>
      </c>
      <c r="E79" s="233">
        <v>331.62541</v>
      </c>
      <c r="F79" s="233">
        <v>8933.889</v>
      </c>
      <c r="G79" s="6">
        <v>0.01499127871411879</v>
      </c>
      <c r="H79" s="6">
        <v>0.3059014948585101</v>
      </c>
      <c r="I79" s="6">
        <v>0.6419873808595563</v>
      </c>
      <c r="J79" s="6">
        <v>0.03711993847248382</v>
      </c>
    </row>
    <row r="80" spans="1:10" ht="15.75">
      <c r="A80" s="252" t="s">
        <v>247</v>
      </c>
      <c r="B80" s="233">
        <v>1067.624</v>
      </c>
      <c r="C80" s="233">
        <v>11362.65</v>
      </c>
      <c r="D80" s="233">
        <v>21288.79</v>
      </c>
      <c r="E80" s="233">
        <v>1212.8497</v>
      </c>
      <c r="F80" s="233">
        <v>34931.91</v>
      </c>
      <c r="G80" s="6">
        <v>0.030563000992502268</v>
      </c>
      <c r="H80" s="6">
        <v>0.3252799517690272</v>
      </c>
      <c r="I80" s="6">
        <v>0.6094367585396847</v>
      </c>
      <c r="J80" s="6">
        <v>0.0347203946191319</v>
      </c>
    </row>
    <row r="81" spans="1:10" ht="15.75">
      <c r="A81" s="252" t="s">
        <v>248</v>
      </c>
      <c r="B81" s="233">
        <v>2666.914</v>
      </c>
      <c r="C81" s="233">
        <v>7392.41</v>
      </c>
      <c r="D81" s="233">
        <v>39959.579052999994</v>
      </c>
      <c r="E81" s="233">
        <v>107.57289</v>
      </c>
      <c r="F81" s="233">
        <v>50126.48</v>
      </c>
      <c r="G81" s="6">
        <v>0.053203695930773516</v>
      </c>
      <c r="H81" s="6">
        <v>0.14747514686848148</v>
      </c>
      <c r="I81" s="6">
        <v>0.7971750470609544</v>
      </c>
      <c r="J81" s="6">
        <v>0.0021460292045242355</v>
      </c>
    </row>
    <row r="82" spans="1:10" ht="15.75">
      <c r="A82" s="252" t="s">
        <v>274</v>
      </c>
      <c r="B82" s="233">
        <v>2506.559</v>
      </c>
      <c r="C82" s="233">
        <v>6748.005</v>
      </c>
      <c r="D82" s="233">
        <v>36321.273610000004</v>
      </c>
      <c r="E82" s="233">
        <v>0</v>
      </c>
      <c r="F82" s="233">
        <v>45575.84</v>
      </c>
      <c r="G82" s="6">
        <v>0.05499753816934587</v>
      </c>
      <c r="H82" s="6">
        <v>0.14806101215029718</v>
      </c>
      <c r="I82" s="6">
        <v>0.7969413972402923</v>
      </c>
      <c r="J82" s="6">
        <v>0</v>
      </c>
    </row>
    <row r="83" spans="1:10" ht="15.75">
      <c r="A83" s="252" t="s">
        <v>249</v>
      </c>
      <c r="B83" s="233">
        <v>1800.907</v>
      </c>
      <c r="C83" s="233">
        <v>5162.143</v>
      </c>
      <c r="D83" s="233">
        <v>49762.72</v>
      </c>
      <c r="E83" s="233">
        <v>522.23975</v>
      </c>
      <c r="F83" s="233">
        <v>57248.014</v>
      </c>
      <c r="G83" s="6">
        <v>0.03145798210571986</v>
      </c>
      <c r="H83" s="6">
        <v>0.09017156472886552</v>
      </c>
      <c r="I83" s="6">
        <v>0.869247970768034</v>
      </c>
      <c r="J83" s="6">
        <v>0.009122408158997444</v>
      </c>
    </row>
    <row r="84" spans="1:10" ht="15.75">
      <c r="A84" s="252" t="s">
        <v>276</v>
      </c>
      <c r="B84" s="233">
        <v>3686.608</v>
      </c>
      <c r="C84" s="233">
        <v>10033.15</v>
      </c>
      <c r="D84" s="233">
        <v>70580.18311</v>
      </c>
      <c r="E84" s="233">
        <v>730.53283</v>
      </c>
      <c r="F84" s="233">
        <v>85030.48</v>
      </c>
      <c r="G84" s="6">
        <v>0.04335631176020646</v>
      </c>
      <c r="H84" s="6">
        <v>0.1179947472953228</v>
      </c>
      <c r="I84" s="6">
        <v>0.830057446576804</v>
      </c>
      <c r="J84" s="6">
        <v>0.008591423099105168</v>
      </c>
    </row>
    <row r="85" spans="1:10" ht="15.75">
      <c r="A85" s="252" t="s">
        <v>250</v>
      </c>
      <c r="B85" s="233">
        <v>1352.1064</v>
      </c>
      <c r="C85" s="233">
        <v>6478.704</v>
      </c>
      <c r="D85" s="233">
        <v>26036.38</v>
      </c>
      <c r="E85" s="233">
        <v>604.28582</v>
      </c>
      <c r="F85" s="233">
        <v>34471.47</v>
      </c>
      <c r="G85" s="6">
        <v>0.039223926336764865</v>
      </c>
      <c r="H85" s="6">
        <v>0.1879439432086882</v>
      </c>
      <c r="I85" s="6">
        <v>0.7553022833084867</v>
      </c>
      <c r="J85" s="6">
        <v>0.01753002758513054</v>
      </c>
    </row>
    <row r="86" spans="1:10" ht="15.75">
      <c r="A86" s="252" t="s">
        <v>277</v>
      </c>
      <c r="B86" s="233">
        <v>988.39018</v>
      </c>
      <c r="C86" s="233">
        <v>8725.168</v>
      </c>
      <c r="D86" s="233">
        <v>27589.73</v>
      </c>
      <c r="E86" s="233">
        <v>583.52412</v>
      </c>
      <c r="F86" s="233">
        <v>37886.81</v>
      </c>
      <c r="G86" s="6">
        <v>0.0260879757361467</v>
      </c>
      <c r="H86" s="6">
        <v>0.2302956622634632</v>
      </c>
      <c r="I86" s="6">
        <v>0.7282146477890327</v>
      </c>
      <c r="J86" s="6">
        <v>0.015401774918500663</v>
      </c>
    </row>
    <row r="87" spans="1:10" ht="15.75">
      <c r="A87" s="252" t="s">
        <v>251</v>
      </c>
      <c r="B87" s="233">
        <v>2351.34</v>
      </c>
      <c r="C87" s="233">
        <v>30462.5</v>
      </c>
      <c r="D87" s="233">
        <v>23745.24336</v>
      </c>
      <c r="E87" s="233">
        <v>2451.815</v>
      </c>
      <c r="F87" s="233">
        <v>59010.9</v>
      </c>
      <c r="G87" s="6">
        <v>0.03984585898537389</v>
      </c>
      <c r="H87" s="6">
        <v>0.5162181901987599</v>
      </c>
      <c r="I87" s="6">
        <v>0.4023874124949797</v>
      </c>
      <c r="J87" s="6">
        <v>0.041548510529410665</v>
      </c>
    </row>
    <row r="88" spans="1:10" ht="15.75">
      <c r="A88" s="252" t="s">
        <v>252</v>
      </c>
      <c r="B88" s="233">
        <v>888.00547</v>
      </c>
      <c r="C88" s="233">
        <v>5834.4349</v>
      </c>
      <c r="D88" s="233">
        <v>14853.89</v>
      </c>
      <c r="E88" s="233">
        <v>730.66411</v>
      </c>
      <c r="F88" s="233">
        <v>22306.99</v>
      </c>
      <c r="G88" s="6">
        <v>0.039808395036712706</v>
      </c>
      <c r="H88" s="6">
        <v>0.2615518678225973</v>
      </c>
      <c r="I88" s="6">
        <v>0.6658849983794317</v>
      </c>
      <c r="J88" s="6">
        <v>0.03275493959516725</v>
      </c>
    </row>
    <row r="89" spans="1:10" ht="15.75">
      <c r="A89" s="252" t="s">
        <v>253</v>
      </c>
      <c r="B89" s="233">
        <v>2096.1875</v>
      </c>
      <c r="C89" s="233">
        <v>14893.83</v>
      </c>
      <c r="D89" s="233">
        <v>28075.83</v>
      </c>
      <c r="E89" s="233">
        <v>721.59737</v>
      </c>
      <c r="F89" s="233">
        <v>45787.44</v>
      </c>
      <c r="G89" s="6">
        <v>0.04578084077205452</v>
      </c>
      <c r="H89" s="6">
        <v>0.32528199873152985</v>
      </c>
      <c r="I89" s="6">
        <v>0.6131775438853974</v>
      </c>
      <c r="J89" s="6">
        <v>0.015759722972063954</v>
      </c>
    </row>
    <row r="90" spans="1:10" ht="15.75">
      <c r="A90" s="252" t="s">
        <v>254</v>
      </c>
      <c r="B90" s="233">
        <v>757.08514</v>
      </c>
      <c r="C90" s="233">
        <v>2705.428</v>
      </c>
      <c r="D90" s="233">
        <v>1516.3221520000002</v>
      </c>
      <c r="E90" s="233">
        <v>556.40238</v>
      </c>
      <c r="F90" s="233">
        <v>5535.238</v>
      </c>
      <c r="G90" s="6">
        <v>0.1367755352163719</v>
      </c>
      <c r="H90" s="6">
        <v>0.4887645300888597</v>
      </c>
      <c r="I90" s="6">
        <v>0.273939829145558</v>
      </c>
      <c r="J90" s="6">
        <v>0.10052004629249907</v>
      </c>
    </row>
    <row r="91" spans="1:10" s="1" customFormat="1" ht="15.75">
      <c r="A91" s="253" t="s">
        <v>119</v>
      </c>
      <c r="B91" s="234">
        <v>41.161027</v>
      </c>
      <c r="C91" s="234">
        <v>266.68062</v>
      </c>
      <c r="D91" s="234">
        <v>5963.828</v>
      </c>
      <c r="E91" s="234">
        <v>87.615613</v>
      </c>
      <c r="F91" s="234">
        <v>6359.286</v>
      </c>
      <c r="G91" s="235">
        <v>0.0064725862305925535</v>
      </c>
      <c r="H91" s="235">
        <v>0.041935622961445665</v>
      </c>
      <c r="I91" s="235">
        <v>0.9378140879337712</v>
      </c>
      <c r="J91" s="235">
        <v>0.013777586508925688</v>
      </c>
    </row>
    <row r="92" spans="1:10" s="1" customFormat="1" ht="15.75">
      <c r="A92" s="253" t="s">
        <v>2</v>
      </c>
      <c r="B92" s="234">
        <v>20926.19</v>
      </c>
      <c r="C92" s="234">
        <v>121095</v>
      </c>
      <c r="D92" s="234">
        <v>357318.416</v>
      </c>
      <c r="E92" s="234">
        <v>9524.227</v>
      </c>
      <c r="F92" s="234">
        <v>508863.8</v>
      </c>
      <c r="G92" s="235">
        <v>0.04112336149673056</v>
      </c>
      <c r="H92" s="235">
        <v>0.2379713392856792</v>
      </c>
      <c r="I92" s="235">
        <v>0.7021887113997891</v>
      </c>
      <c r="J92" s="235">
        <v>0.01871665266815993</v>
      </c>
    </row>
    <row r="93" ht="15.75">
      <c r="A93" s="7" t="s">
        <v>312</v>
      </c>
    </row>
    <row r="94" spans="1:8" ht="15.75">
      <c r="A94" s="1" t="s">
        <v>53</v>
      </c>
      <c r="G94" s="110"/>
      <c r="H94" s="110"/>
    </row>
    <row r="95" spans="1:8" ht="15.75">
      <c r="A95" s="1"/>
      <c r="G95" s="110"/>
      <c r="H95" s="110"/>
    </row>
    <row r="96" spans="1:8" ht="15.75">
      <c r="A96" s="1" t="s">
        <v>166</v>
      </c>
      <c r="G96" s="110"/>
      <c r="H96" s="110"/>
    </row>
    <row r="97" spans="7:8" ht="15.75">
      <c r="G97" s="110"/>
      <c r="H97" s="110"/>
    </row>
    <row r="98" spans="1:9" ht="15.75" customHeight="1">
      <c r="A98" s="315" t="s">
        <v>167</v>
      </c>
      <c r="B98" s="315"/>
      <c r="C98" s="315"/>
      <c r="D98" s="315"/>
      <c r="E98" s="315"/>
      <c r="F98" s="315"/>
      <c r="G98" s="315"/>
      <c r="H98" s="315"/>
      <c r="I98" s="315"/>
    </row>
    <row r="99" spans="1:9" ht="15.75">
      <c r="A99" s="315"/>
      <c r="B99" s="315"/>
      <c r="C99" s="315"/>
      <c r="D99" s="315"/>
      <c r="E99" s="315"/>
      <c r="F99" s="315"/>
      <c r="G99" s="315"/>
      <c r="H99" s="315"/>
      <c r="I99" s="315"/>
    </row>
    <row r="100" spans="7:8" ht="15.75">
      <c r="G100" s="110"/>
      <c r="H100" s="110"/>
    </row>
    <row r="101" spans="1:9" ht="15.75">
      <c r="A101" s="314" t="s">
        <v>168</v>
      </c>
      <c r="B101" s="314"/>
      <c r="C101" s="314"/>
      <c r="D101" s="314"/>
      <c r="E101" s="314"/>
      <c r="F101" s="314"/>
      <c r="G101" s="314"/>
      <c r="H101" s="314"/>
      <c r="I101" s="314"/>
    </row>
    <row r="102" spans="1:9" ht="15.75">
      <c r="A102" s="314" t="s">
        <v>333</v>
      </c>
      <c r="B102" s="314"/>
      <c r="C102" s="314"/>
      <c r="D102" s="314"/>
      <c r="E102" s="314"/>
      <c r="F102" s="314"/>
      <c r="G102" s="314"/>
      <c r="H102" s="314"/>
      <c r="I102" s="314"/>
    </row>
    <row r="103" spans="1:9" ht="15.75">
      <c r="A103" s="314" t="s">
        <v>169</v>
      </c>
      <c r="B103" s="314"/>
      <c r="C103" s="314"/>
      <c r="D103" s="314"/>
      <c r="E103" s="314"/>
      <c r="F103" s="314"/>
      <c r="G103" s="314"/>
      <c r="H103" s="314"/>
      <c r="I103" s="314"/>
    </row>
    <row r="104" spans="1:9" s="1" customFormat="1" ht="47.25">
      <c r="A104" s="29" t="s">
        <v>15</v>
      </c>
      <c r="B104" s="29" t="s">
        <v>170</v>
      </c>
      <c r="C104" s="29" t="s">
        <v>171</v>
      </c>
      <c r="D104" s="29" t="s">
        <v>172</v>
      </c>
      <c r="E104" s="29" t="s">
        <v>173</v>
      </c>
      <c r="F104" s="29" t="s">
        <v>174</v>
      </c>
      <c r="G104" s="29" t="s">
        <v>260</v>
      </c>
      <c r="H104" s="29" t="s">
        <v>175</v>
      </c>
      <c r="I104" s="29" t="s">
        <v>176</v>
      </c>
    </row>
    <row r="105" spans="1:9" ht="15.75">
      <c r="A105" s="229" t="s">
        <v>243</v>
      </c>
      <c r="B105" s="150">
        <v>29748.8396</v>
      </c>
      <c r="C105" s="150">
        <v>2796.7544</v>
      </c>
      <c r="D105" s="150">
        <v>2156.639</v>
      </c>
      <c r="E105" s="150">
        <v>34702.233</v>
      </c>
      <c r="F105" s="151">
        <v>0.005769834409671038</v>
      </c>
      <c r="G105" s="150">
        <v>4789.9362</v>
      </c>
      <c r="H105" s="150">
        <v>228584.58690000002</v>
      </c>
      <c r="I105" s="151">
        <v>0.15181352982115698</v>
      </c>
    </row>
    <row r="106" spans="1:9" ht="15.75">
      <c r="A106" s="230" t="s">
        <v>244</v>
      </c>
      <c r="B106" s="152">
        <v>1713.0622</v>
      </c>
      <c r="C106" s="152">
        <v>94.7416</v>
      </c>
      <c r="D106" s="152">
        <v>822.4222</v>
      </c>
      <c r="E106" s="152">
        <v>2630.226</v>
      </c>
      <c r="F106" s="153">
        <v>0.0004373196526002064</v>
      </c>
      <c r="G106" s="152">
        <v>5240.1268</v>
      </c>
      <c r="H106" s="152">
        <v>847688.3523000001</v>
      </c>
      <c r="I106" s="153">
        <v>0.0031028219190030264</v>
      </c>
    </row>
    <row r="107" spans="1:9" ht="15.75">
      <c r="A107" s="230" t="s">
        <v>245</v>
      </c>
      <c r="B107" s="152">
        <v>6365.1452</v>
      </c>
      <c r="C107" s="152">
        <v>285.9923</v>
      </c>
      <c r="D107" s="152">
        <v>726.8613</v>
      </c>
      <c r="E107" s="152">
        <v>7377.998799999999</v>
      </c>
      <c r="F107" s="153">
        <v>0.001226717351322943</v>
      </c>
      <c r="G107" s="152">
        <v>19493.890799999997</v>
      </c>
      <c r="H107" s="152">
        <v>1021251.3948999998</v>
      </c>
      <c r="I107" s="153">
        <v>0.007224468761408593</v>
      </c>
    </row>
    <row r="108" spans="1:9" ht="15.75">
      <c r="A108" s="230" t="s">
        <v>246</v>
      </c>
      <c r="B108" s="152">
        <v>4216.7623</v>
      </c>
      <c r="C108" s="152">
        <v>30935.9631</v>
      </c>
      <c r="D108" s="152">
        <v>1180.0192</v>
      </c>
      <c r="E108" s="152">
        <v>36332.744600000005</v>
      </c>
      <c r="F108" s="153">
        <v>0.006040934598959947</v>
      </c>
      <c r="G108" s="152">
        <v>5184.351500000001</v>
      </c>
      <c r="H108" s="152">
        <v>334856.99239999993</v>
      </c>
      <c r="I108" s="153">
        <v>0.10850227238677192</v>
      </c>
    </row>
    <row r="109" spans="1:9" ht="15.75">
      <c r="A109" s="230" t="s">
        <v>334</v>
      </c>
      <c r="B109" s="152">
        <v>81386.195</v>
      </c>
      <c r="C109" s="152">
        <v>146039.9515</v>
      </c>
      <c r="D109" s="152">
        <v>6452.0419</v>
      </c>
      <c r="E109" s="152">
        <v>233878.1884</v>
      </c>
      <c r="F109" s="153">
        <v>0.03888621285845916</v>
      </c>
      <c r="G109" s="152">
        <v>31688.0236</v>
      </c>
      <c r="H109" s="152">
        <v>1251221.0383000001</v>
      </c>
      <c r="I109" s="153">
        <v>0.1869199615743066</v>
      </c>
    </row>
    <row r="110" spans="1:9" ht="15.75">
      <c r="A110" s="230" t="s">
        <v>248</v>
      </c>
      <c r="B110" s="152">
        <v>94699.216</v>
      </c>
      <c r="C110" s="152">
        <v>187892.8321</v>
      </c>
      <c r="D110" s="152">
        <v>19229.9058</v>
      </c>
      <c r="E110" s="152">
        <v>301821.9539</v>
      </c>
      <c r="F110" s="153">
        <v>0.05018301546204148</v>
      </c>
      <c r="G110" s="152">
        <v>57417.5618</v>
      </c>
      <c r="H110" s="152">
        <v>2919785.8626999995</v>
      </c>
      <c r="I110" s="153">
        <v>0.10337126354221664</v>
      </c>
    </row>
    <row r="111" spans="1:9" ht="15.75">
      <c r="A111" s="230" t="s">
        <v>274</v>
      </c>
      <c r="B111" s="152">
        <v>1490903.6895</v>
      </c>
      <c r="C111" s="152">
        <v>1094925.4204</v>
      </c>
      <c r="D111" s="152">
        <v>260228.4453</v>
      </c>
      <c r="E111" s="152">
        <v>2846057.5552</v>
      </c>
      <c r="F111" s="153">
        <v>0.4732053068140367</v>
      </c>
      <c r="G111" s="152">
        <v>2896294.2172</v>
      </c>
      <c r="H111" s="152">
        <v>83495216.114</v>
      </c>
      <c r="I111" s="153">
        <v>0.034086474503091796</v>
      </c>
    </row>
    <row r="112" spans="1:9" ht="15.75">
      <c r="A112" s="230" t="s">
        <v>335</v>
      </c>
      <c r="B112" s="152">
        <v>181256.5046</v>
      </c>
      <c r="C112" s="152">
        <v>367404.7471</v>
      </c>
      <c r="D112" s="152">
        <v>20823.1439</v>
      </c>
      <c r="E112" s="152">
        <v>569484.3955999999</v>
      </c>
      <c r="F112" s="153">
        <v>0.09468643304606922</v>
      </c>
      <c r="G112" s="152">
        <v>48830.0147</v>
      </c>
      <c r="H112" s="152">
        <v>1538135.5526000003</v>
      </c>
      <c r="I112" s="153">
        <v>0.3702433082944915</v>
      </c>
    </row>
    <row r="113" spans="1:9" ht="15.75">
      <c r="A113" s="230" t="s">
        <v>276</v>
      </c>
      <c r="B113" s="152">
        <v>272698.258</v>
      </c>
      <c r="C113" s="152">
        <v>318599.955</v>
      </c>
      <c r="D113" s="152">
        <v>38113.4874</v>
      </c>
      <c r="E113" s="152">
        <v>629411.7004</v>
      </c>
      <c r="F113" s="153">
        <v>0.10465036318606581</v>
      </c>
      <c r="G113" s="152">
        <v>172385.5954</v>
      </c>
      <c r="H113" s="152">
        <v>2256819.7010999997</v>
      </c>
      <c r="I113" s="153">
        <v>0.2788932142400288</v>
      </c>
    </row>
    <row r="114" spans="1:9" ht="15.75">
      <c r="A114" s="230" t="s">
        <v>250</v>
      </c>
      <c r="B114" s="152">
        <v>117733.2674</v>
      </c>
      <c r="C114" s="152">
        <v>42684.1245</v>
      </c>
      <c r="D114" s="152">
        <v>24125.0767</v>
      </c>
      <c r="E114" s="152">
        <v>184542.4686</v>
      </c>
      <c r="F114" s="153">
        <v>0.030683313243096404</v>
      </c>
      <c r="G114" s="152">
        <v>34295.3755</v>
      </c>
      <c r="H114" s="152">
        <v>584094.1043999998</v>
      </c>
      <c r="I114" s="153">
        <v>0.31594646686182176</v>
      </c>
    </row>
    <row r="115" spans="1:9" ht="15.75">
      <c r="A115" s="230" t="s">
        <v>277</v>
      </c>
      <c r="B115" s="152">
        <v>149141.6014</v>
      </c>
      <c r="C115" s="152">
        <v>43838.4986</v>
      </c>
      <c r="D115" s="152">
        <v>88715.5576</v>
      </c>
      <c r="E115" s="152">
        <v>281695.65760000004</v>
      </c>
      <c r="F115" s="153">
        <v>0.046836677578511766</v>
      </c>
      <c r="G115" s="152">
        <v>172562.725</v>
      </c>
      <c r="H115" s="152">
        <v>2668247.6699</v>
      </c>
      <c r="I115" s="153">
        <v>0.1055732797137821</v>
      </c>
    </row>
    <row r="116" spans="1:9" ht="15.75">
      <c r="A116" s="230" t="s">
        <v>251</v>
      </c>
      <c r="B116" s="152">
        <v>238968.6141</v>
      </c>
      <c r="C116" s="152">
        <v>23277.1022</v>
      </c>
      <c r="D116" s="152">
        <v>38723.0044</v>
      </c>
      <c r="E116" s="152">
        <v>300968.7207</v>
      </c>
      <c r="F116" s="153">
        <v>0.0500411509809623</v>
      </c>
      <c r="G116" s="152">
        <v>128568.9207</v>
      </c>
      <c r="H116" s="152">
        <v>1761797.8468999998</v>
      </c>
      <c r="I116" s="153">
        <v>0.17083045096778524</v>
      </c>
    </row>
    <row r="117" spans="1:9" ht="15.75">
      <c r="A117" s="230" t="s">
        <v>252</v>
      </c>
      <c r="B117" s="152">
        <v>118848.3895</v>
      </c>
      <c r="C117" s="152">
        <v>14442.9408</v>
      </c>
      <c r="D117" s="152">
        <v>25438.4958</v>
      </c>
      <c r="E117" s="152">
        <v>158729.8261</v>
      </c>
      <c r="F117" s="153">
        <v>0.02639152392507076</v>
      </c>
      <c r="G117" s="152">
        <v>17162.0952</v>
      </c>
      <c r="H117" s="152">
        <v>569463.3119999999</v>
      </c>
      <c r="I117" s="153">
        <v>0.2787358250394189</v>
      </c>
    </row>
    <row r="118" spans="1:9" ht="15.75">
      <c r="A118" s="230" t="s">
        <v>253</v>
      </c>
      <c r="B118" s="152">
        <v>297245.3678</v>
      </c>
      <c r="C118" s="152">
        <v>23478.208</v>
      </c>
      <c r="D118" s="152">
        <v>14272.322</v>
      </c>
      <c r="E118" s="152">
        <v>334995.8978</v>
      </c>
      <c r="F118" s="153">
        <v>0.055698745905633285</v>
      </c>
      <c r="G118" s="152">
        <v>206449.44489999997</v>
      </c>
      <c r="H118" s="152">
        <v>2054385.0968</v>
      </c>
      <c r="I118" s="153">
        <v>0.16306382786839926</v>
      </c>
    </row>
    <row r="119" spans="1:9" ht="15.75">
      <c r="A119" s="230" t="s">
        <v>254</v>
      </c>
      <c r="B119" s="152">
        <v>12045.2722</v>
      </c>
      <c r="C119" s="152">
        <v>1800.9811</v>
      </c>
      <c r="D119" s="152">
        <v>1149.9235</v>
      </c>
      <c r="E119" s="152">
        <v>14996.176800000001</v>
      </c>
      <c r="F119" s="153">
        <v>0.0024933685654796485</v>
      </c>
      <c r="G119" s="152">
        <v>7613.2995</v>
      </c>
      <c r="H119" s="152">
        <v>181254.91870000004</v>
      </c>
      <c r="I119" s="153">
        <v>0.08273528193086215</v>
      </c>
    </row>
    <row r="120" spans="1:9" s="1" customFormat="1" ht="15.75">
      <c r="A120" s="231" t="s">
        <v>119</v>
      </c>
      <c r="B120" s="154">
        <v>73402.4489</v>
      </c>
      <c r="C120" s="154">
        <v>908.4359</v>
      </c>
      <c r="D120" s="154">
        <v>2487.7964</v>
      </c>
      <c r="E120" s="154">
        <v>76798.6812</v>
      </c>
      <c r="F120" s="155">
        <v>0.012769082422019249</v>
      </c>
      <c r="G120" s="154">
        <v>28084.435599999997</v>
      </c>
      <c r="H120" s="156">
        <v>570743.1876000002</v>
      </c>
      <c r="I120" s="157">
        <v>0.13455908518670506</v>
      </c>
    </row>
    <row r="121" spans="1:9" ht="15.75">
      <c r="A121" s="232" t="s">
        <v>336</v>
      </c>
      <c r="B121" s="227">
        <v>3170372.6337</v>
      </c>
      <c r="C121" s="227">
        <v>2299406.6486</v>
      </c>
      <c r="D121" s="227">
        <v>544645.1424</v>
      </c>
      <c r="E121" s="227">
        <v>6014424.4247</v>
      </c>
      <c r="F121" s="228">
        <v>1</v>
      </c>
      <c r="G121" s="227">
        <v>3836060.0144</v>
      </c>
      <c r="H121" s="227">
        <v>102283545.73149998</v>
      </c>
      <c r="I121" s="228">
        <v>0.058801485436261666</v>
      </c>
    </row>
    <row r="122" ht="15.75">
      <c r="A122" s="1" t="s">
        <v>177</v>
      </c>
    </row>
    <row r="123" spans="1:8" ht="15.75">
      <c r="A123" s="313" t="s">
        <v>328</v>
      </c>
      <c r="B123" s="313"/>
      <c r="C123" s="313"/>
      <c r="D123" s="313"/>
      <c r="E123" s="313"/>
      <c r="F123" s="313"/>
      <c r="G123" s="59"/>
      <c r="H123" s="59"/>
    </row>
  </sheetData>
  <sheetProtection/>
  <mergeCells count="16">
    <mergeCell ref="A123:F123"/>
    <mergeCell ref="A103:I103"/>
    <mergeCell ref="A98:I99"/>
    <mergeCell ref="A101:I101"/>
    <mergeCell ref="A102:I102"/>
    <mergeCell ref="A52:A53"/>
    <mergeCell ref="B52:E52"/>
    <mergeCell ref="F52:H52"/>
    <mergeCell ref="I52:I53"/>
    <mergeCell ref="A5:A6"/>
    <mergeCell ref="B5:E5"/>
    <mergeCell ref="F5:F6"/>
    <mergeCell ref="A73:J73"/>
    <mergeCell ref="A74:A75"/>
    <mergeCell ref="B74:F74"/>
    <mergeCell ref="G74:J74"/>
  </mergeCells>
  <printOptions horizontalCentered="1"/>
  <pageMargins left="0.5905511811023623" right="0.5905511811023623" top="0.5905511811023623" bottom="0.5905511811023623" header="0.31496062992125984" footer="0.31496062992125984"/>
  <pageSetup horizontalDpi="600" verticalDpi="600" orientation="landscape" scale="57" r:id="rId1"/>
  <headerFooter>
    <oddHeader>&amp;R&amp;12Región de Magallanes</oddHeader>
  </headerFooter>
  <rowBreaks count="2" manualBreakCount="2">
    <brk id="48" max="9" man="1"/>
    <brk id="93" max="9" man="1"/>
  </rowBreaks>
</worksheet>
</file>

<file path=xl/worksheets/sheet3.xml><?xml version="1.0" encoding="utf-8"?>
<worksheet xmlns="http://schemas.openxmlformats.org/spreadsheetml/2006/main" xmlns:r="http://schemas.openxmlformats.org/officeDocument/2006/relationships">
  <dimension ref="A1:K28"/>
  <sheetViews>
    <sheetView view="pageBreakPreview" zoomScale="106" zoomScaleSheetLayoutView="106" zoomScalePageLayoutView="0" workbookViewId="0" topLeftCell="A1">
      <selection activeCell="G23" sqref="G23:K23"/>
    </sheetView>
  </sheetViews>
  <sheetFormatPr defaultColWidth="11.421875" defaultRowHeight="15"/>
  <cols>
    <col min="1" max="1" width="16.00390625" style="0" customWidth="1"/>
    <col min="7" max="7" width="16.421875" style="0" customWidth="1"/>
  </cols>
  <sheetData>
    <row r="1" spans="1:11" s="54" customFormat="1" ht="37.5" customHeight="1">
      <c r="A1" s="319" t="s">
        <v>242</v>
      </c>
      <c r="B1" s="319"/>
      <c r="C1" s="319"/>
      <c r="D1" s="319"/>
      <c r="E1" s="319"/>
      <c r="F1" s="319"/>
      <c r="G1" s="319"/>
      <c r="H1" s="319"/>
      <c r="I1" s="319"/>
      <c r="J1" s="319"/>
      <c r="K1" s="319"/>
    </row>
    <row r="2" spans="1:7" s="54" customFormat="1" ht="21">
      <c r="A2" s="55"/>
      <c r="B2" s="223"/>
      <c r="C2" s="223"/>
      <c r="D2" s="223"/>
      <c r="E2" s="223"/>
      <c r="F2" s="223"/>
      <c r="G2" s="223"/>
    </row>
    <row r="3" spans="1:7" s="53" customFormat="1" ht="21">
      <c r="A3" s="56" t="s">
        <v>82</v>
      </c>
      <c r="B3" s="224"/>
      <c r="C3" s="224"/>
      <c r="D3" s="224"/>
      <c r="E3" s="224"/>
      <c r="F3" s="224"/>
      <c r="G3" s="224"/>
    </row>
    <row r="4" spans="2:7" s="54" customFormat="1" ht="21">
      <c r="B4" s="223"/>
      <c r="C4" s="223"/>
      <c r="D4" s="223"/>
      <c r="E4" s="223"/>
      <c r="F4" s="223"/>
      <c r="G4" s="223"/>
    </row>
    <row r="5" spans="1:11" ht="15">
      <c r="A5" s="318" t="s">
        <v>314</v>
      </c>
      <c r="B5" s="318"/>
      <c r="C5" s="318"/>
      <c r="D5" s="318"/>
      <c r="E5" s="318"/>
      <c r="G5" s="318" t="s">
        <v>315</v>
      </c>
      <c r="H5" s="318"/>
      <c r="I5" s="318"/>
      <c r="J5" s="318"/>
      <c r="K5" s="318"/>
    </row>
    <row r="6" spans="1:11" ht="15">
      <c r="A6" s="321" t="s">
        <v>15</v>
      </c>
      <c r="B6" s="318" t="s">
        <v>316</v>
      </c>
      <c r="C6" s="318"/>
      <c r="D6" s="318" t="s">
        <v>317</v>
      </c>
      <c r="E6" s="318"/>
      <c r="G6" s="321" t="s">
        <v>15</v>
      </c>
      <c r="H6" s="318" t="s">
        <v>316</v>
      </c>
      <c r="I6" s="318"/>
      <c r="J6" s="318" t="s">
        <v>317</v>
      </c>
      <c r="K6" s="318"/>
    </row>
    <row r="7" spans="1:11" ht="15">
      <c r="A7" s="321"/>
      <c r="B7" s="260" t="s">
        <v>224</v>
      </c>
      <c r="C7" s="260" t="s">
        <v>16</v>
      </c>
      <c r="D7" s="260" t="s">
        <v>224</v>
      </c>
      <c r="E7" s="260" t="s">
        <v>16</v>
      </c>
      <c r="G7" s="321"/>
      <c r="H7" s="260" t="s">
        <v>224</v>
      </c>
      <c r="I7" s="260" t="s">
        <v>16</v>
      </c>
      <c r="J7" s="260" t="s">
        <v>224</v>
      </c>
      <c r="K7" s="260" t="s">
        <v>16</v>
      </c>
    </row>
    <row r="8" spans="1:11" ht="15">
      <c r="A8" s="261" t="s">
        <v>243</v>
      </c>
      <c r="B8" s="262">
        <v>7.32</v>
      </c>
      <c r="C8" s="262">
        <v>18.7</v>
      </c>
      <c r="D8" s="262">
        <v>17.94</v>
      </c>
      <c r="E8" s="262">
        <v>59.25</v>
      </c>
      <c r="G8" s="261" t="s">
        <v>243</v>
      </c>
      <c r="H8" s="262">
        <v>8.4</v>
      </c>
      <c r="I8" s="262">
        <v>16.4</v>
      </c>
      <c r="J8" s="262">
        <v>21.59</v>
      </c>
      <c r="K8" s="262">
        <v>55.56</v>
      </c>
    </row>
    <row r="9" spans="1:11" ht="15">
      <c r="A9" s="261" t="s">
        <v>244</v>
      </c>
      <c r="B9" s="262">
        <v>5.76</v>
      </c>
      <c r="C9" s="262">
        <v>16.6</v>
      </c>
      <c r="D9" s="262">
        <v>22.72</v>
      </c>
      <c r="E9" s="262">
        <v>59.52</v>
      </c>
      <c r="G9" s="261" t="s">
        <v>244</v>
      </c>
      <c r="H9" s="262">
        <v>6.04</v>
      </c>
      <c r="I9" s="262">
        <v>11.04</v>
      </c>
      <c r="J9" s="262">
        <v>23.04</v>
      </c>
      <c r="K9" s="262">
        <v>47.66</v>
      </c>
    </row>
    <row r="10" spans="1:11" ht="15">
      <c r="A10" s="263" t="s">
        <v>245</v>
      </c>
      <c r="B10" s="262">
        <v>5.09</v>
      </c>
      <c r="C10" s="262">
        <v>7.6</v>
      </c>
      <c r="D10" s="262">
        <v>16.17</v>
      </c>
      <c r="E10" s="262">
        <v>33.71</v>
      </c>
      <c r="G10" s="263" t="s">
        <v>245</v>
      </c>
      <c r="H10" s="262">
        <v>4.9</v>
      </c>
      <c r="I10" s="262">
        <v>7.06</v>
      </c>
      <c r="J10" s="262">
        <v>15.86</v>
      </c>
      <c r="K10" s="262">
        <v>21.73</v>
      </c>
    </row>
    <row r="11" spans="1:11" ht="15">
      <c r="A11" s="263" t="s">
        <v>246</v>
      </c>
      <c r="B11" s="262">
        <v>7.68</v>
      </c>
      <c r="C11" s="262">
        <v>10.49</v>
      </c>
      <c r="D11" s="262">
        <v>22.29</v>
      </c>
      <c r="E11" s="262">
        <v>32.74</v>
      </c>
      <c r="G11" s="263" t="s">
        <v>246</v>
      </c>
      <c r="H11" s="262">
        <v>5.9</v>
      </c>
      <c r="I11" s="262">
        <v>10.01</v>
      </c>
      <c r="J11" s="262">
        <v>23.4</v>
      </c>
      <c r="K11" s="262">
        <v>22.97</v>
      </c>
    </row>
    <row r="12" spans="1:11" ht="15">
      <c r="A12" s="261" t="s">
        <v>247</v>
      </c>
      <c r="B12" s="262">
        <v>10.55</v>
      </c>
      <c r="C12" s="262">
        <v>17.97</v>
      </c>
      <c r="D12" s="262">
        <v>18.94</v>
      </c>
      <c r="E12" s="262">
        <v>39.04</v>
      </c>
      <c r="G12" s="261" t="s">
        <v>247</v>
      </c>
      <c r="H12" s="262">
        <v>10.5</v>
      </c>
      <c r="I12" s="262">
        <v>15.6</v>
      </c>
      <c r="J12" s="262">
        <v>20.3</v>
      </c>
      <c r="K12" s="262">
        <v>28.68</v>
      </c>
    </row>
    <row r="13" spans="1:11" ht="15">
      <c r="A13" s="261" t="s">
        <v>248</v>
      </c>
      <c r="B13" s="262">
        <v>6.73</v>
      </c>
      <c r="C13" s="262">
        <v>11.1</v>
      </c>
      <c r="D13" s="262">
        <v>17.94</v>
      </c>
      <c r="E13" s="262">
        <v>30.41</v>
      </c>
      <c r="G13" s="261" t="s">
        <v>248</v>
      </c>
      <c r="H13" s="262">
        <v>6.65</v>
      </c>
      <c r="I13" s="262">
        <v>8.17</v>
      </c>
      <c r="J13" s="262">
        <v>16.85</v>
      </c>
      <c r="K13" s="262">
        <v>24</v>
      </c>
    </row>
    <row r="14" spans="1:11" ht="15">
      <c r="A14" s="261" t="s">
        <v>274</v>
      </c>
      <c r="B14" s="262">
        <v>5.4</v>
      </c>
      <c r="C14" s="262">
        <v>4.64</v>
      </c>
      <c r="D14" s="262">
        <v>19.61</v>
      </c>
      <c r="E14" s="262">
        <v>30.08</v>
      </c>
      <c r="G14" s="261" t="s">
        <v>274</v>
      </c>
      <c r="H14" s="262">
        <v>5.3</v>
      </c>
      <c r="I14" s="262">
        <v>6.59</v>
      </c>
      <c r="J14" s="262">
        <v>19.77</v>
      </c>
      <c r="K14" s="262">
        <v>25.67</v>
      </c>
    </row>
    <row r="15" spans="1:11" ht="15">
      <c r="A15" s="261" t="s">
        <v>249</v>
      </c>
      <c r="B15" s="262">
        <v>9.55</v>
      </c>
      <c r="C15" s="262">
        <v>11.4</v>
      </c>
      <c r="D15" s="262">
        <v>15.47</v>
      </c>
      <c r="E15" s="262">
        <v>26.14</v>
      </c>
      <c r="G15" s="261" t="s">
        <v>249</v>
      </c>
      <c r="H15" s="262">
        <v>10.1</v>
      </c>
      <c r="I15" s="262">
        <v>10.06</v>
      </c>
      <c r="J15" s="262">
        <v>15.1</v>
      </c>
      <c r="K15" s="262">
        <v>21.35</v>
      </c>
    </row>
    <row r="16" spans="1:11" ht="15">
      <c r="A16" s="263" t="s">
        <v>276</v>
      </c>
      <c r="B16" s="262">
        <v>10.76</v>
      </c>
      <c r="C16" s="262">
        <v>16.8</v>
      </c>
      <c r="D16" s="262">
        <v>17.78</v>
      </c>
      <c r="E16" s="262">
        <v>32.43</v>
      </c>
      <c r="G16" s="263" t="s">
        <v>276</v>
      </c>
      <c r="H16" s="262">
        <v>8.8</v>
      </c>
      <c r="I16" s="262">
        <v>16.1</v>
      </c>
      <c r="J16" s="262">
        <v>17.6</v>
      </c>
      <c r="K16" s="262">
        <v>26.78</v>
      </c>
    </row>
    <row r="17" spans="1:11" ht="15">
      <c r="A17" s="261" t="s">
        <v>250</v>
      </c>
      <c r="B17" s="262">
        <v>13.02</v>
      </c>
      <c r="C17" s="262">
        <v>23.6</v>
      </c>
      <c r="D17" s="262">
        <v>18.97</v>
      </c>
      <c r="E17" s="262">
        <v>38.05</v>
      </c>
      <c r="G17" s="261" t="s">
        <v>250</v>
      </c>
      <c r="H17" s="262">
        <v>11.56</v>
      </c>
      <c r="I17" s="262">
        <v>18.75</v>
      </c>
      <c r="J17" s="262">
        <v>17.1</v>
      </c>
      <c r="K17" s="262">
        <v>28.88</v>
      </c>
    </row>
    <row r="18" spans="1:11" ht="15">
      <c r="A18" s="263" t="s">
        <v>277</v>
      </c>
      <c r="B18" s="262">
        <v>11.33</v>
      </c>
      <c r="C18" s="262">
        <v>19.8</v>
      </c>
      <c r="D18" s="262">
        <v>15.17</v>
      </c>
      <c r="E18" s="262">
        <v>34.15</v>
      </c>
      <c r="G18" s="263" t="s">
        <v>277</v>
      </c>
      <c r="H18" s="262">
        <v>10.97</v>
      </c>
      <c r="I18" s="262">
        <v>15.1</v>
      </c>
      <c r="J18" s="262">
        <v>15.02</v>
      </c>
      <c r="K18" s="262">
        <v>22.24</v>
      </c>
    </row>
    <row r="19" spans="1:11" ht="15">
      <c r="A19" s="263" t="s">
        <v>251</v>
      </c>
      <c r="B19" s="262">
        <v>12.01</v>
      </c>
      <c r="C19" s="262">
        <v>28.01</v>
      </c>
      <c r="D19" s="262">
        <v>16.44</v>
      </c>
      <c r="E19" s="262">
        <v>54.17</v>
      </c>
      <c r="G19" s="263" t="s">
        <v>251</v>
      </c>
      <c r="H19" s="262">
        <v>10.4</v>
      </c>
      <c r="I19" s="262">
        <v>20.6</v>
      </c>
      <c r="J19" s="262">
        <v>16.1</v>
      </c>
      <c r="K19" s="262">
        <v>34.91</v>
      </c>
    </row>
    <row r="20" spans="1:11" ht="15">
      <c r="A20" s="261" t="s">
        <v>252</v>
      </c>
      <c r="B20" s="262">
        <v>10.62</v>
      </c>
      <c r="C20" s="262">
        <v>15.4</v>
      </c>
      <c r="D20" s="262">
        <v>14.69</v>
      </c>
      <c r="E20" s="262">
        <v>39.22</v>
      </c>
      <c r="G20" s="261" t="s">
        <v>252</v>
      </c>
      <c r="H20" s="262">
        <v>7.5</v>
      </c>
      <c r="I20" s="262">
        <v>15.4</v>
      </c>
      <c r="J20" s="262">
        <v>13.7</v>
      </c>
      <c r="K20" s="262">
        <v>28.3</v>
      </c>
    </row>
    <row r="21" spans="1:11" ht="15">
      <c r="A21" s="263" t="s">
        <v>253</v>
      </c>
      <c r="B21" s="262">
        <v>9.58</v>
      </c>
      <c r="C21" s="262">
        <v>16.95</v>
      </c>
      <c r="D21" s="262">
        <v>17.8</v>
      </c>
      <c r="E21" s="262">
        <v>44.7</v>
      </c>
      <c r="G21" s="263" t="s">
        <v>253</v>
      </c>
      <c r="H21" s="262">
        <v>10.2</v>
      </c>
      <c r="I21" s="262">
        <v>13.15</v>
      </c>
      <c r="J21" s="262">
        <v>21.45</v>
      </c>
      <c r="K21" s="262">
        <v>29.55</v>
      </c>
    </row>
    <row r="22" spans="1:11" ht="15">
      <c r="A22" s="263" t="s">
        <v>254</v>
      </c>
      <c r="B22" s="262">
        <v>4.42</v>
      </c>
      <c r="C22" s="262">
        <v>5.88</v>
      </c>
      <c r="D22" s="262">
        <v>16.85</v>
      </c>
      <c r="E22" s="262">
        <v>34.42</v>
      </c>
      <c r="G22" s="263" t="s">
        <v>254</v>
      </c>
      <c r="H22" s="262">
        <v>2.97</v>
      </c>
      <c r="I22" s="262">
        <v>7.8</v>
      </c>
      <c r="J22" s="262">
        <v>18.8</v>
      </c>
      <c r="K22" s="262">
        <v>19.31</v>
      </c>
    </row>
    <row r="23" spans="1:11" ht="15">
      <c r="A23" s="266" t="s">
        <v>119</v>
      </c>
      <c r="B23" s="267">
        <v>2.11</v>
      </c>
      <c r="C23" s="267">
        <v>2.5</v>
      </c>
      <c r="D23" s="267">
        <v>10.24</v>
      </c>
      <c r="E23" s="267">
        <v>23.05</v>
      </c>
      <c r="G23" s="266" t="s">
        <v>119</v>
      </c>
      <c r="H23" s="267">
        <v>2.2</v>
      </c>
      <c r="I23" s="267">
        <v>1.8</v>
      </c>
      <c r="J23" s="267">
        <v>10.5</v>
      </c>
      <c r="K23" s="267">
        <v>12.08</v>
      </c>
    </row>
    <row r="24" spans="1:11" ht="15">
      <c r="A24" s="264" t="s">
        <v>318</v>
      </c>
      <c r="B24" s="260">
        <v>7.4</v>
      </c>
      <c r="C24" s="265">
        <v>16.5</v>
      </c>
      <c r="D24" s="265">
        <v>18.28</v>
      </c>
      <c r="E24" s="265">
        <v>37.42</v>
      </c>
      <c r="G24" s="264" t="s">
        <v>318</v>
      </c>
      <c r="H24" s="260">
        <v>6.8</v>
      </c>
      <c r="I24" s="265">
        <v>13.8</v>
      </c>
      <c r="J24" s="265">
        <v>18.6</v>
      </c>
      <c r="K24" s="265">
        <v>26.8</v>
      </c>
    </row>
    <row r="25" spans="1:7" ht="15">
      <c r="A25" t="s">
        <v>319</v>
      </c>
      <c r="G25" t="s">
        <v>319</v>
      </c>
    </row>
    <row r="27" spans="1:11" ht="33" customHeight="1">
      <c r="A27" s="320" t="s">
        <v>320</v>
      </c>
      <c r="B27" s="320"/>
      <c r="C27" s="320"/>
      <c r="D27" s="320"/>
      <c r="E27" s="320"/>
      <c r="F27" s="320"/>
      <c r="G27" s="320"/>
      <c r="H27" s="320"/>
      <c r="I27" s="320"/>
      <c r="J27" s="320"/>
      <c r="K27" s="320"/>
    </row>
    <row r="28" spans="1:11" ht="35.25" customHeight="1">
      <c r="A28" s="320" t="s">
        <v>321</v>
      </c>
      <c r="B28" s="320"/>
      <c r="C28" s="320"/>
      <c r="D28" s="320"/>
      <c r="E28" s="320"/>
      <c r="F28" s="320"/>
      <c r="G28" s="320"/>
      <c r="H28" s="320"/>
      <c r="I28" s="320"/>
      <c r="J28" s="320"/>
      <c r="K28" s="320"/>
    </row>
  </sheetData>
  <sheetProtection/>
  <mergeCells count="11">
    <mergeCell ref="A28:K28"/>
    <mergeCell ref="A6:A7"/>
    <mergeCell ref="B6:C6"/>
    <mergeCell ref="D6:E6"/>
    <mergeCell ref="G6:G7"/>
    <mergeCell ref="H6:I6"/>
    <mergeCell ref="J6:K6"/>
    <mergeCell ref="A1:K1"/>
    <mergeCell ref="A5:E5"/>
    <mergeCell ref="G5:K5"/>
    <mergeCell ref="A27:K27"/>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Magallanes</oddHeader>
  </headerFooter>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F1"/>
    </sheetView>
  </sheetViews>
  <sheetFormatPr defaultColWidth="11.421875" defaultRowHeight="15"/>
  <sheetData>
    <row r="1" spans="1:6" ht="15">
      <c r="A1" s="322" t="s">
        <v>292</v>
      </c>
      <c r="B1" s="322"/>
      <c r="C1" s="322"/>
      <c r="D1" s="322"/>
      <c r="E1" s="322"/>
      <c r="F1" s="322"/>
    </row>
    <row r="3" ht="15">
      <c r="A3" s="256" t="s">
        <v>293</v>
      </c>
    </row>
    <row r="5" ht="15">
      <c r="A5" s="257" t="s">
        <v>119</v>
      </c>
    </row>
    <row r="6" ht="15">
      <c r="A6" s="258" t="s">
        <v>295</v>
      </c>
    </row>
    <row r="7" ht="18">
      <c r="A7" s="259" t="s">
        <v>296</v>
      </c>
    </row>
    <row r="8" ht="18">
      <c r="A8" s="259" t="s">
        <v>297</v>
      </c>
    </row>
    <row r="9" ht="18">
      <c r="A9" s="259" t="s">
        <v>298</v>
      </c>
    </row>
    <row r="10" ht="15">
      <c r="A10" s="259" t="s">
        <v>299</v>
      </c>
    </row>
    <row r="11" ht="15">
      <c r="A11" s="258" t="s">
        <v>300</v>
      </c>
    </row>
    <row r="12" spans="1:7" ht="43.5" customHeight="1">
      <c r="A12" s="323" t="s">
        <v>301</v>
      </c>
      <c r="B12" s="323"/>
      <c r="C12" s="323"/>
      <c r="D12" s="323"/>
      <c r="E12" s="323"/>
      <c r="F12" s="323"/>
      <c r="G12" s="323"/>
    </row>
    <row r="13" ht="18">
      <c r="A13" s="258" t="s">
        <v>303</v>
      </c>
    </row>
    <row r="14" spans="1:7" ht="43.5" customHeight="1">
      <c r="A14" s="323" t="s">
        <v>302</v>
      </c>
      <c r="B14" s="323"/>
      <c r="C14" s="323"/>
      <c r="D14" s="323"/>
      <c r="E14" s="323"/>
      <c r="F14" s="323"/>
      <c r="G14" s="323"/>
    </row>
    <row r="16" ht="15">
      <c r="A16" t="s">
        <v>294</v>
      </c>
    </row>
  </sheetData>
  <sheetProtection/>
  <mergeCells count="3">
    <mergeCell ref="A1:F1"/>
    <mergeCell ref="A12:G12"/>
    <mergeCell ref="A14:G1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62"/>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9.8515625" style="10" customWidth="1"/>
    <col min="10" max="14" width="11.421875" style="10" customWidth="1"/>
    <col min="15" max="15" width="12.8515625" style="10" bestFit="1" customWidth="1"/>
    <col min="16" max="16384" width="11.421875" style="10" customWidth="1"/>
  </cols>
  <sheetData>
    <row r="1" ht="12.75">
      <c r="A1" s="9" t="s">
        <v>57</v>
      </c>
    </row>
    <row r="2" ht="12.75">
      <c r="A2" s="9"/>
    </row>
    <row r="3" spans="1:8" ht="12.75" customHeight="1">
      <c r="A3" s="326" t="s">
        <v>227</v>
      </c>
      <c r="B3" s="326"/>
      <c r="C3" s="326"/>
      <c r="D3" s="326"/>
      <c r="E3" s="326"/>
      <c r="F3" s="326"/>
      <c r="G3" s="326"/>
      <c r="H3" s="326"/>
    </row>
    <row r="4" spans="1:8" ht="12.75">
      <c r="A4" s="326"/>
      <c r="B4" s="326"/>
      <c r="C4" s="326"/>
      <c r="D4" s="326"/>
      <c r="E4" s="326"/>
      <c r="F4" s="326"/>
      <c r="G4" s="326"/>
      <c r="H4" s="326"/>
    </row>
    <row r="5" spans="1:8" ht="12.75">
      <c r="A5" s="326"/>
      <c r="B5" s="326"/>
      <c r="C5" s="326"/>
      <c r="D5" s="326"/>
      <c r="E5" s="326"/>
      <c r="F5" s="326"/>
      <c r="G5" s="326"/>
      <c r="H5" s="326"/>
    </row>
    <row r="6" spans="1:8" ht="12.75">
      <c r="A6" s="326"/>
      <c r="B6" s="326"/>
      <c r="C6" s="326"/>
      <c r="D6" s="326"/>
      <c r="E6" s="326"/>
      <c r="F6" s="326"/>
      <c r="G6" s="326"/>
      <c r="H6" s="326"/>
    </row>
    <row r="7" spans="1:12" ht="12.75">
      <c r="A7" s="326"/>
      <c r="B7" s="326"/>
      <c r="C7" s="326"/>
      <c r="D7" s="326"/>
      <c r="E7" s="326"/>
      <c r="F7" s="326"/>
      <c r="G7" s="326"/>
      <c r="H7" s="326"/>
      <c r="J7" s="203"/>
      <c r="L7" s="204"/>
    </row>
    <row r="8" spans="1:12" ht="12.75">
      <c r="A8" s="326"/>
      <c r="B8" s="326"/>
      <c r="C8" s="326"/>
      <c r="D8" s="326"/>
      <c r="E8" s="326"/>
      <c r="F8" s="326"/>
      <c r="G8" s="326"/>
      <c r="H8" s="326"/>
      <c r="J8" s="203"/>
      <c r="L8" s="204"/>
    </row>
    <row r="9" spans="1:12" ht="12.75">
      <c r="A9" s="326"/>
      <c r="B9" s="326"/>
      <c r="C9" s="326"/>
      <c r="D9" s="326"/>
      <c r="E9" s="326"/>
      <c r="F9" s="326"/>
      <c r="G9" s="326"/>
      <c r="H9" s="326"/>
      <c r="J9" s="203"/>
      <c r="L9" s="204"/>
    </row>
    <row r="10" spans="6:12" ht="12.75">
      <c r="F10" s="11"/>
      <c r="G10" s="11"/>
      <c r="L10" s="204"/>
    </row>
    <row r="11" spans="1:11" ht="38.25">
      <c r="A11" s="12" t="s">
        <v>0</v>
      </c>
      <c r="B11" s="12" t="s">
        <v>1</v>
      </c>
      <c r="C11" s="13" t="s">
        <v>4</v>
      </c>
      <c r="D11" s="13" t="s">
        <v>3</v>
      </c>
      <c r="E11" s="13" t="s">
        <v>5</v>
      </c>
      <c r="F11" s="335" t="s">
        <v>229</v>
      </c>
      <c r="G11" s="335"/>
      <c r="H11" s="211" t="s">
        <v>256</v>
      </c>
      <c r="I11" s="222" t="s">
        <v>257</v>
      </c>
      <c r="J11" s="204"/>
      <c r="K11" s="205"/>
    </row>
    <row r="12" spans="1:11" ht="12.75">
      <c r="A12" s="336">
        <v>132297.2</v>
      </c>
      <c r="B12" s="336">
        <v>17.5</v>
      </c>
      <c r="C12" s="338">
        <v>166533</v>
      </c>
      <c r="D12" s="327">
        <v>0.9</v>
      </c>
      <c r="E12" s="327">
        <f>+C12/A12</f>
        <v>1.2587794753025763</v>
      </c>
      <c r="F12" s="14">
        <v>48.8</v>
      </c>
      <c r="G12" s="15" t="s">
        <v>59</v>
      </c>
      <c r="H12" s="329">
        <v>8.1</v>
      </c>
      <c r="I12" s="329">
        <v>21</v>
      </c>
      <c r="J12" s="204"/>
      <c r="K12" s="205"/>
    </row>
    <row r="13" spans="1:12" ht="12.75">
      <c r="A13" s="337"/>
      <c r="B13" s="337"/>
      <c r="C13" s="339"/>
      <c r="D13" s="328"/>
      <c r="E13" s="328"/>
      <c r="F13" s="16">
        <v>51.2</v>
      </c>
      <c r="G13" s="17" t="s">
        <v>230</v>
      </c>
      <c r="H13" s="329"/>
      <c r="I13" s="329"/>
      <c r="J13" s="204"/>
      <c r="L13" s="205"/>
    </row>
    <row r="14" spans="1:7" ht="12.75">
      <c r="A14" s="18" t="s">
        <v>149</v>
      </c>
      <c r="F14" s="19"/>
      <c r="G14" s="19"/>
    </row>
    <row r="15" spans="1:8" ht="12.75" customHeight="1">
      <c r="A15" s="332" t="s">
        <v>228</v>
      </c>
      <c r="B15" s="332"/>
      <c r="C15" s="332"/>
      <c r="D15" s="332"/>
      <c r="E15" s="332"/>
      <c r="F15" s="332"/>
      <c r="G15" s="332"/>
      <c r="H15" s="332"/>
    </row>
    <row r="16" spans="1:8" ht="12.75">
      <c r="A16" s="115"/>
      <c r="B16" s="115"/>
      <c r="C16" s="115"/>
      <c r="D16" s="115"/>
      <c r="E16" s="115"/>
      <c r="F16" s="115"/>
      <c r="G16" s="115"/>
      <c r="H16" s="115"/>
    </row>
    <row r="17" spans="1:8" ht="24" customHeight="1">
      <c r="A17" s="333" t="s">
        <v>258</v>
      </c>
      <c r="B17" s="333"/>
      <c r="C17" s="333"/>
      <c r="D17" s="333"/>
      <c r="E17" s="333"/>
      <c r="F17" s="333"/>
      <c r="G17" s="333"/>
      <c r="H17" s="333"/>
    </row>
    <row r="18" spans="1:8" ht="39" customHeight="1">
      <c r="A18" s="333" t="s">
        <v>259</v>
      </c>
      <c r="B18" s="333"/>
      <c r="C18" s="333"/>
      <c r="D18" s="333"/>
      <c r="E18" s="333"/>
      <c r="F18" s="333"/>
      <c r="G18" s="333"/>
      <c r="H18" s="333"/>
    </row>
    <row r="19" spans="1:8" ht="12.75">
      <c r="A19" s="115"/>
      <c r="B19" s="115"/>
      <c r="C19" s="115"/>
      <c r="D19" s="115"/>
      <c r="E19" s="115"/>
      <c r="F19" s="115"/>
      <c r="G19" s="115"/>
      <c r="H19" s="115"/>
    </row>
    <row r="20" spans="1:12" ht="12.75">
      <c r="A20" s="9" t="s">
        <v>56</v>
      </c>
      <c r="F20" s="20"/>
      <c r="K20" s="330"/>
      <c r="L20" s="330"/>
    </row>
    <row r="21" spans="1:12" ht="12.75">
      <c r="A21" s="9"/>
      <c r="F21" s="20"/>
      <c r="K21" s="114"/>
      <c r="L21" s="114"/>
    </row>
    <row r="22" spans="1:12" ht="12.75">
      <c r="A22" s="326" t="s">
        <v>202</v>
      </c>
      <c r="B22" s="326"/>
      <c r="C22" s="326"/>
      <c r="D22" s="326"/>
      <c r="E22" s="326"/>
      <c r="F22" s="326"/>
      <c r="G22" s="326"/>
      <c r="H22" s="326"/>
      <c r="K22" s="114"/>
      <c r="L22" s="114"/>
    </row>
    <row r="23" spans="1:12" ht="12.75">
      <c r="A23" s="326"/>
      <c r="B23" s="326"/>
      <c r="C23" s="326"/>
      <c r="D23" s="326"/>
      <c r="E23" s="326"/>
      <c r="F23" s="326"/>
      <c r="G23" s="326"/>
      <c r="H23" s="326"/>
      <c r="K23" s="114"/>
      <c r="L23" s="114"/>
    </row>
    <row r="24" spans="1:12" ht="12.75">
      <c r="A24" s="326"/>
      <c r="B24" s="326"/>
      <c r="C24" s="326"/>
      <c r="D24" s="326"/>
      <c r="E24" s="326"/>
      <c r="F24" s="326"/>
      <c r="G24" s="326"/>
      <c r="H24" s="326"/>
      <c r="K24" s="114"/>
      <c r="L24" s="114"/>
    </row>
    <row r="25" spans="1:12" ht="12.75">
      <c r="A25" s="326"/>
      <c r="B25" s="326"/>
      <c r="C25" s="326"/>
      <c r="D25" s="326"/>
      <c r="E25" s="326"/>
      <c r="F25" s="326"/>
      <c r="G25" s="326"/>
      <c r="H25" s="326"/>
      <c r="K25" s="114"/>
      <c r="L25" s="114"/>
    </row>
    <row r="26" spans="1:12" ht="12.75">
      <c r="A26" s="326"/>
      <c r="B26" s="326"/>
      <c r="C26" s="326"/>
      <c r="D26" s="326"/>
      <c r="E26" s="326"/>
      <c r="F26" s="326"/>
      <c r="G26" s="326"/>
      <c r="H26" s="326"/>
      <c r="K26" s="114"/>
      <c r="L26" s="114"/>
    </row>
    <row r="27" spans="1:12" ht="12.75">
      <c r="A27" s="326"/>
      <c r="B27" s="326"/>
      <c r="C27" s="326"/>
      <c r="D27" s="326"/>
      <c r="E27" s="326"/>
      <c r="F27" s="326"/>
      <c r="G27" s="326"/>
      <c r="H27" s="326"/>
      <c r="K27" s="114"/>
      <c r="L27" s="114"/>
    </row>
    <row r="28" spans="1:12" ht="12.75">
      <c r="A28" s="326"/>
      <c r="B28" s="326"/>
      <c r="C28" s="326"/>
      <c r="D28" s="326"/>
      <c r="E28" s="326"/>
      <c r="F28" s="326"/>
      <c r="G28" s="326"/>
      <c r="H28" s="326"/>
      <c r="K28" s="114"/>
      <c r="L28" s="114"/>
    </row>
    <row r="29" spans="1:25" ht="12.75">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ht="15" customHeight="1">
      <c r="A30" s="331" t="s">
        <v>15</v>
      </c>
      <c r="B30" s="331" t="s">
        <v>19</v>
      </c>
      <c r="C30" s="331" t="s">
        <v>20</v>
      </c>
      <c r="D30" s="331" t="s">
        <v>26</v>
      </c>
      <c r="E30" s="331"/>
      <c r="F30" s="21"/>
      <c r="H30" s="21"/>
      <c r="I30" s="21"/>
      <c r="J30" s="21"/>
      <c r="K30" s="21"/>
      <c r="L30" s="21"/>
      <c r="M30" s="21"/>
      <c r="N30" s="21"/>
      <c r="O30" s="21"/>
      <c r="P30" s="21"/>
      <c r="Q30" s="21"/>
      <c r="R30" s="21"/>
      <c r="S30" s="21"/>
      <c r="T30" s="21"/>
      <c r="U30" s="21"/>
      <c r="V30" s="21"/>
      <c r="W30" s="21"/>
      <c r="X30" s="21"/>
      <c r="Y30" s="21"/>
    </row>
    <row r="31" spans="1:25" ht="15" customHeight="1">
      <c r="A31" s="331"/>
      <c r="B31" s="331"/>
      <c r="C31" s="331"/>
      <c r="D31" s="331"/>
      <c r="E31" s="331"/>
      <c r="F31" s="21"/>
      <c r="H31" s="21"/>
      <c r="I31" s="21"/>
      <c r="J31" s="21"/>
      <c r="K31" s="21"/>
      <c r="L31" s="21"/>
      <c r="M31" s="21"/>
      <c r="N31" s="21"/>
      <c r="O31" s="21"/>
      <c r="P31" s="21"/>
      <c r="Q31" s="21"/>
      <c r="R31" s="21"/>
      <c r="S31" s="21"/>
      <c r="T31" s="21"/>
      <c r="U31" s="21"/>
      <c r="V31" s="21"/>
      <c r="W31" s="21"/>
      <c r="X31" s="21"/>
      <c r="Y31" s="21"/>
    </row>
    <row r="32" spans="1:25" ht="12.75">
      <c r="A32" s="342" t="s">
        <v>119</v>
      </c>
      <c r="B32" s="22" t="s">
        <v>21</v>
      </c>
      <c r="C32" s="23">
        <v>566</v>
      </c>
      <c r="D32" s="324">
        <v>2078.5</v>
      </c>
      <c r="E32" s="325"/>
      <c r="G32" s="21"/>
      <c r="H32" s="21"/>
      <c r="I32" s="21"/>
      <c r="J32" s="21"/>
      <c r="K32" s="21"/>
      <c r="L32" s="21"/>
      <c r="M32" s="21"/>
      <c r="N32" s="21"/>
      <c r="O32" s="21"/>
      <c r="P32" s="21"/>
      <c r="Q32" s="21"/>
      <c r="R32" s="21"/>
      <c r="S32" s="21"/>
      <c r="T32" s="21"/>
      <c r="U32" s="21"/>
      <c r="V32" s="21"/>
      <c r="W32" s="21"/>
      <c r="X32" s="21"/>
      <c r="Y32" s="21"/>
    </row>
    <row r="33" spans="1:25" ht="12.75">
      <c r="A33" s="342"/>
      <c r="B33" s="22" t="s">
        <v>22</v>
      </c>
      <c r="C33" s="24">
        <v>76</v>
      </c>
      <c r="D33" s="324">
        <v>2374</v>
      </c>
      <c r="E33" s="325"/>
      <c r="H33" s="21"/>
      <c r="I33" s="21"/>
      <c r="J33" s="21"/>
      <c r="K33" s="21"/>
      <c r="L33" s="21"/>
      <c r="M33" s="21"/>
      <c r="N33" s="21"/>
      <c r="O33" s="21"/>
      <c r="P33" s="21"/>
      <c r="Q33" s="21"/>
      <c r="R33" s="21"/>
      <c r="S33" s="21"/>
      <c r="T33" s="21"/>
      <c r="U33" s="21"/>
      <c r="V33" s="21"/>
      <c r="W33" s="21"/>
      <c r="X33" s="21"/>
      <c r="Y33" s="21"/>
    </row>
    <row r="34" spans="1:25" ht="12.75">
      <c r="A34" s="342"/>
      <c r="B34" s="22" t="s">
        <v>23</v>
      </c>
      <c r="C34" s="24">
        <v>32</v>
      </c>
      <c r="D34" s="324">
        <v>2236.3</v>
      </c>
      <c r="E34" s="325"/>
      <c r="H34" s="21"/>
      <c r="I34" s="21"/>
      <c r="J34" s="21"/>
      <c r="K34" s="21"/>
      <c r="L34" s="21"/>
      <c r="M34" s="21"/>
      <c r="N34" s="21"/>
      <c r="O34" s="21"/>
      <c r="P34" s="21"/>
      <c r="Q34" s="21"/>
      <c r="R34" s="21"/>
      <c r="S34" s="21"/>
      <c r="T34" s="21"/>
      <c r="U34" s="21"/>
      <c r="V34" s="21"/>
      <c r="W34" s="21"/>
      <c r="X34" s="21"/>
      <c r="Y34" s="21"/>
    </row>
    <row r="35" spans="1:25" ht="12.75">
      <c r="A35" s="342"/>
      <c r="B35" s="22" t="s">
        <v>24</v>
      </c>
      <c r="C35" s="23">
        <v>718</v>
      </c>
      <c r="D35" s="324">
        <v>12340514.2</v>
      </c>
      <c r="E35" s="325"/>
      <c r="G35" s="21"/>
      <c r="H35" s="21"/>
      <c r="I35" s="21"/>
      <c r="J35" s="21"/>
      <c r="K35" s="21"/>
      <c r="L35" s="21"/>
      <c r="M35" s="21"/>
      <c r="N35" s="21"/>
      <c r="O35" s="21"/>
      <c r="P35" s="21"/>
      <c r="Q35" s="21"/>
      <c r="R35" s="21"/>
      <c r="S35" s="21"/>
      <c r="T35" s="21"/>
      <c r="U35" s="21"/>
      <c r="V35" s="21"/>
      <c r="W35" s="21"/>
      <c r="X35" s="21"/>
      <c r="Y35" s="21"/>
    </row>
    <row r="36" spans="1:5" ht="12.75">
      <c r="A36" s="25" t="s">
        <v>25</v>
      </c>
      <c r="B36" s="26"/>
      <c r="C36" s="27">
        <v>1392</v>
      </c>
      <c r="D36" s="340">
        <v>12347203</v>
      </c>
      <c r="E36" s="341"/>
    </row>
    <row r="37" spans="1:8" ht="12.75">
      <c r="A37" s="334" t="s">
        <v>27</v>
      </c>
      <c r="B37" s="334"/>
      <c r="C37" s="334"/>
      <c r="D37" s="334"/>
      <c r="E37" s="334"/>
      <c r="F37" s="334"/>
      <c r="G37" s="334"/>
      <c r="H37" s="334"/>
    </row>
    <row r="38" spans="1:8" ht="12.75">
      <c r="A38" s="334"/>
      <c r="B38" s="334"/>
      <c r="C38" s="334"/>
      <c r="D38" s="334"/>
      <c r="E38" s="334"/>
      <c r="F38" s="334"/>
      <c r="G38" s="334"/>
      <c r="H38" s="334"/>
    </row>
    <row r="53" ht="12.75">
      <c r="G53" s="111"/>
    </row>
    <row r="54" ht="12.75">
      <c r="G54" s="111"/>
    </row>
    <row r="55" ht="12.75">
      <c r="G55" s="111"/>
    </row>
    <row r="56" ht="12.75">
      <c r="G56" s="111"/>
    </row>
    <row r="57" ht="12.75">
      <c r="G57" s="111"/>
    </row>
    <row r="58" ht="12.75">
      <c r="G58" s="111"/>
    </row>
    <row r="59" ht="12.75">
      <c r="G59" s="111"/>
    </row>
    <row r="60" ht="12.75">
      <c r="G60" s="111"/>
    </row>
    <row r="61" ht="12.75">
      <c r="G61" s="111"/>
    </row>
    <row r="62" ht="12.75">
      <c r="G62" s="111"/>
    </row>
  </sheetData>
  <sheetProtection/>
  <mergeCells count="25">
    <mergeCell ref="I12:I13"/>
    <mergeCell ref="A37:H38"/>
    <mergeCell ref="F11:G11"/>
    <mergeCell ref="A12:A13"/>
    <mergeCell ref="B12:B13"/>
    <mergeCell ref="C12:C13"/>
    <mergeCell ref="D12:D13"/>
    <mergeCell ref="D32:E32"/>
    <mergeCell ref="D36:E36"/>
    <mergeCell ref="A32:A35"/>
    <mergeCell ref="K20:L20"/>
    <mergeCell ref="A30:A31"/>
    <mergeCell ref="A15:H15"/>
    <mergeCell ref="D30:E31"/>
    <mergeCell ref="B30:B31"/>
    <mergeCell ref="C30:C31"/>
    <mergeCell ref="A17:H17"/>
    <mergeCell ref="A18:H18"/>
    <mergeCell ref="D33:E33"/>
    <mergeCell ref="D34:E34"/>
    <mergeCell ref="D35:E35"/>
    <mergeCell ref="A3:H9"/>
    <mergeCell ref="A22:H28"/>
    <mergeCell ref="E12:E13"/>
    <mergeCell ref="H12:H13"/>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Magallanes</oddHeader>
  </headerFooter>
</worksheet>
</file>

<file path=xl/worksheets/sheet6.xml><?xml version="1.0" encoding="utf-8"?>
<worksheet xmlns="http://schemas.openxmlformats.org/spreadsheetml/2006/main" xmlns:r="http://schemas.openxmlformats.org/officeDocument/2006/relationships">
  <dimension ref="A1:G95"/>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49</v>
      </c>
    </row>
    <row r="2" ht="15.75">
      <c r="A2" s="1"/>
    </row>
    <row r="3" ht="15.75">
      <c r="A3" s="1" t="s">
        <v>40</v>
      </c>
    </row>
    <row r="4" ht="15.75">
      <c r="A4" s="1"/>
    </row>
    <row r="5" spans="1:6" ht="15" customHeight="1">
      <c r="A5" s="315" t="s">
        <v>196</v>
      </c>
      <c r="B5" s="315"/>
      <c r="C5" s="315"/>
      <c r="D5" s="315"/>
      <c r="E5" s="315"/>
      <c r="F5" s="315"/>
    </row>
    <row r="6" spans="1:6" ht="15" customHeight="1">
      <c r="A6" s="315"/>
      <c r="B6" s="315"/>
      <c r="C6" s="315"/>
      <c r="D6" s="315"/>
      <c r="E6" s="315"/>
      <c r="F6" s="315"/>
    </row>
    <row r="7" spans="1:6" ht="15.75">
      <c r="A7" s="315"/>
      <c r="B7" s="315"/>
      <c r="C7" s="315"/>
      <c r="D7" s="315"/>
      <c r="E7" s="315"/>
      <c r="F7" s="315"/>
    </row>
    <row r="8" spans="1:6" ht="15.75">
      <c r="A8" s="38"/>
      <c r="B8" s="38"/>
      <c r="C8" s="38"/>
      <c r="D8" s="38"/>
      <c r="E8" s="38"/>
      <c r="F8" s="38"/>
    </row>
    <row r="9" ht="15.75">
      <c r="A9" s="28" t="s">
        <v>197</v>
      </c>
    </row>
    <row r="10" spans="1:5" ht="15.75">
      <c r="A10" s="4" t="s">
        <v>198</v>
      </c>
      <c r="B10" s="4" t="s">
        <v>28</v>
      </c>
      <c r="C10" s="4" t="s">
        <v>65</v>
      </c>
      <c r="D10" s="4" t="s">
        <v>29</v>
      </c>
      <c r="E10" s="4" t="s">
        <v>62</v>
      </c>
    </row>
    <row r="11" spans="1:5" ht="15" customHeight="1">
      <c r="A11" s="31" t="s">
        <v>34</v>
      </c>
      <c r="B11" s="33">
        <v>6505.45000000134</v>
      </c>
      <c r="C11" s="32">
        <f>B11/$B$23</f>
        <v>0.961169800838718</v>
      </c>
      <c r="D11" s="33">
        <v>513190.82013781375</v>
      </c>
      <c r="E11" s="32">
        <f>B11/D11</f>
        <v>0.012676473827521599</v>
      </c>
    </row>
    <row r="12" spans="1:5" ht="15.75">
      <c r="A12" s="31" t="s">
        <v>32</v>
      </c>
      <c r="B12" s="33">
        <v>133.02</v>
      </c>
      <c r="C12" s="32">
        <f aca="true" t="shared" si="0" ref="C12:C23">B12/$B$23</f>
        <v>0.019653491596667398</v>
      </c>
      <c r="D12" s="33">
        <v>71389.60000000002</v>
      </c>
      <c r="E12" s="32">
        <f aca="true" t="shared" si="1" ref="E12:E23">B12/D12</f>
        <v>0.0018632966146329432</v>
      </c>
    </row>
    <row r="13" spans="1:5" ht="15" customHeight="1">
      <c r="A13" s="31" t="s">
        <v>30</v>
      </c>
      <c r="B13" s="33">
        <v>84.28320025437601</v>
      </c>
      <c r="C13" s="32">
        <f t="shared" si="0"/>
        <v>0.01245270762245989</v>
      </c>
      <c r="D13" s="33">
        <v>95953.72188329409</v>
      </c>
      <c r="E13" s="32">
        <f t="shared" si="1"/>
        <v>0.0008783734346113993</v>
      </c>
    </row>
    <row r="14" spans="1:5" ht="15" customHeight="1">
      <c r="A14" s="31" t="s">
        <v>35</v>
      </c>
      <c r="B14" s="33">
        <v>16.17999994755</v>
      </c>
      <c r="C14" s="32">
        <f t="shared" si="0"/>
        <v>0.0023905690347560734</v>
      </c>
      <c r="D14" s="33">
        <v>2706038.8198307166</v>
      </c>
      <c r="E14" s="32">
        <f t="shared" si="1"/>
        <v>5.979219451316735E-06</v>
      </c>
    </row>
    <row r="15" spans="1:5" ht="15" customHeight="1">
      <c r="A15" s="31" t="s">
        <v>68</v>
      </c>
      <c r="B15" s="33">
        <v>15</v>
      </c>
      <c r="C15" s="32">
        <f t="shared" si="0"/>
        <v>0.00221622593557368</v>
      </c>
      <c r="D15" s="33">
        <v>480602.55000000005</v>
      </c>
      <c r="E15" s="32">
        <f t="shared" si="1"/>
        <v>3.1210820666681856E-05</v>
      </c>
    </row>
    <row r="16" spans="1:5" ht="15.75">
      <c r="A16" s="31" t="s">
        <v>31</v>
      </c>
      <c r="B16" s="33">
        <v>8.620000036435119</v>
      </c>
      <c r="C16" s="32">
        <f t="shared" si="0"/>
        <v>0.001273591176359572</v>
      </c>
      <c r="D16" s="33">
        <v>310046.53024562844</v>
      </c>
      <c r="E16" s="32">
        <f t="shared" si="1"/>
        <v>2.780227867606223E-05</v>
      </c>
    </row>
    <row r="17" spans="1:5" ht="15.75">
      <c r="A17" s="31" t="s">
        <v>36</v>
      </c>
      <c r="B17" s="33">
        <v>4.699800051634</v>
      </c>
      <c r="C17" s="32">
        <f t="shared" si="0"/>
        <v>0.0006943879177627862</v>
      </c>
      <c r="D17" s="33">
        <v>2176.41010581238</v>
      </c>
      <c r="E17" s="32">
        <f t="shared" si="1"/>
        <v>0.0021594276001028418</v>
      </c>
    </row>
    <row r="18" spans="1:5" ht="15.75">
      <c r="A18" s="31" t="s">
        <v>38</v>
      </c>
      <c r="B18" s="33">
        <v>0.709999989718</v>
      </c>
      <c r="C18" s="32">
        <f t="shared" si="0"/>
        <v>0.00010490135943133854</v>
      </c>
      <c r="D18" s="33">
        <v>3103.1300078060976</v>
      </c>
      <c r="E18" s="32">
        <f t="shared" si="1"/>
        <v>0.00022880123872733507</v>
      </c>
    </row>
    <row r="19" spans="1:5" ht="15.75">
      <c r="A19" s="31" t="s">
        <v>181</v>
      </c>
      <c r="B19" s="33">
        <v>0.219999998808</v>
      </c>
      <c r="C19" s="32">
        <f t="shared" si="0"/>
        <v>3.250464687896456E-05</v>
      </c>
      <c r="D19" s="33">
        <v>16138.200179683308</v>
      </c>
      <c r="E19" s="32">
        <f t="shared" si="1"/>
        <v>1.3632251202644161E-05</v>
      </c>
    </row>
    <row r="20" spans="1:5" ht="15" customHeight="1">
      <c r="A20" s="31" t="s">
        <v>39</v>
      </c>
      <c r="B20" s="165">
        <v>0.0799999982119</v>
      </c>
      <c r="C20" s="34">
        <f t="shared" si="0"/>
        <v>1.1819871392204055E-05</v>
      </c>
      <c r="D20" s="165">
        <v>42511.08001550114</v>
      </c>
      <c r="E20" s="34">
        <f t="shared" si="1"/>
        <v>1.8818622858494536E-06</v>
      </c>
    </row>
    <row r="21" spans="1:5" ht="15.75">
      <c r="A21" s="31" t="s">
        <v>33</v>
      </c>
      <c r="B21" s="33">
        <v>0</v>
      </c>
      <c r="C21" s="32">
        <f t="shared" si="0"/>
        <v>0</v>
      </c>
      <c r="D21" s="33">
        <v>69998.01</v>
      </c>
      <c r="E21" s="32">
        <f t="shared" si="1"/>
        <v>0</v>
      </c>
    </row>
    <row r="22" spans="1:5" ht="15.75">
      <c r="A22" s="31" t="s">
        <v>37</v>
      </c>
      <c r="B22" s="33">
        <v>0</v>
      </c>
      <c r="C22" s="32">
        <f t="shared" si="0"/>
        <v>0</v>
      </c>
      <c r="D22" s="33">
        <v>130440.83999999991</v>
      </c>
      <c r="E22" s="32">
        <f t="shared" si="1"/>
        <v>0</v>
      </c>
    </row>
    <row r="23" spans="1:5" ht="15.75">
      <c r="A23" s="4" t="s">
        <v>2</v>
      </c>
      <c r="B23" s="166">
        <f>SUM(B11:B22)</f>
        <v>6768.263000278074</v>
      </c>
      <c r="C23" s="225">
        <f t="shared" si="0"/>
        <v>1</v>
      </c>
      <c r="D23" s="166">
        <f>SUM(D11:D22)</f>
        <v>4441589.712406255</v>
      </c>
      <c r="E23" s="225">
        <f t="shared" si="1"/>
        <v>0.0015238379585968851</v>
      </c>
    </row>
    <row r="24" spans="1:6" ht="15" customHeight="1">
      <c r="A24" s="343" t="s">
        <v>27</v>
      </c>
      <c r="B24" s="343"/>
      <c r="C24" s="343"/>
      <c r="D24" s="343"/>
      <c r="E24" s="343"/>
      <c r="F24" s="343"/>
    </row>
    <row r="25" spans="1:6" ht="15" customHeight="1">
      <c r="A25" s="343"/>
      <c r="B25" s="343"/>
      <c r="C25" s="343"/>
      <c r="D25" s="343"/>
      <c r="E25" s="343"/>
      <c r="F25" s="343"/>
    </row>
    <row r="26" spans="1:6" ht="15" customHeight="1">
      <c r="A26" s="37"/>
      <c r="B26" s="37"/>
      <c r="C26" s="37"/>
      <c r="D26" s="37"/>
      <c r="E26" s="37"/>
      <c r="F26" s="37"/>
    </row>
    <row r="27" spans="1:6" ht="15" customHeight="1">
      <c r="A27" s="346" t="s">
        <v>199</v>
      </c>
      <c r="B27" s="315"/>
      <c r="C27" s="315"/>
      <c r="D27" s="315"/>
      <c r="E27" s="315"/>
      <c r="F27" s="315"/>
    </row>
    <row r="28" spans="1:6" ht="15" customHeight="1">
      <c r="A28" s="315"/>
      <c r="B28" s="315"/>
      <c r="C28" s="315"/>
      <c r="D28" s="315"/>
      <c r="E28" s="315"/>
      <c r="F28" s="315"/>
    </row>
    <row r="29" spans="1:6" ht="15" customHeight="1">
      <c r="A29" s="315"/>
      <c r="B29" s="315"/>
      <c r="C29" s="315"/>
      <c r="D29" s="315"/>
      <c r="E29" s="315"/>
      <c r="F29" s="315"/>
    </row>
    <row r="30" spans="1:6" ht="15.75">
      <c r="A30" s="315"/>
      <c r="B30" s="315"/>
      <c r="C30" s="315"/>
      <c r="D30" s="315"/>
      <c r="E30" s="315"/>
      <c r="F30" s="315"/>
    </row>
    <row r="31" spans="1:6" ht="15.75">
      <c r="A31" s="38"/>
      <c r="B31" s="38"/>
      <c r="C31" s="38"/>
      <c r="D31" s="38"/>
      <c r="E31" s="38"/>
      <c r="F31" s="38"/>
    </row>
    <row r="32" spans="1:6" ht="15" customHeight="1">
      <c r="A32" s="28" t="s">
        <v>61</v>
      </c>
      <c r="B32" s="39"/>
      <c r="C32" s="39"/>
      <c r="D32" s="39"/>
      <c r="E32" s="39"/>
      <c r="F32" s="39"/>
    </row>
    <row r="33" spans="1:5" ht="15" customHeight="1">
      <c r="A33" s="4" t="s">
        <v>41</v>
      </c>
      <c r="B33" s="4" t="s">
        <v>28</v>
      </c>
      <c r="C33" s="4" t="s">
        <v>66</v>
      </c>
      <c r="D33" s="4" t="s">
        <v>29</v>
      </c>
      <c r="E33" s="4" t="s">
        <v>62</v>
      </c>
    </row>
    <row r="34" spans="1:5" ht="15" customHeight="1">
      <c r="A34" s="31" t="s">
        <v>182</v>
      </c>
      <c r="B34" s="33">
        <v>4.360000051556</v>
      </c>
      <c r="C34" s="6">
        <f>B34/$B$40</f>
        <v>0.4932126735490551</v>
      </c>
      <c r="D34" s="33">
        <v>43.360000021759</v>
      </c>
      <c r="E34" s="32">
        <f>B34/D34</f>
        <v>0.10055350667361752</v>
      </c>
    </row>
    <row r="35" spans="1:5" ht="15" customHeight="1">
      <c r="A35" s="31" t="s">
        <v>78</v>
      </c>
      <c r="B35" s="33">
        <v>2.8899999894238</v>
      </c>
      <c r="C35" s="6">
        <f aca="true" t="shared" si="2" ref="C35:C40">B35/$B$40</f>
        <v>0.3269230744233045</v>
      </c>
      <c r="D35" s="33">
        <v>1886.960002949049</v>
      </c>
      <c r="E35" s="32">
        <f aca="true" t="shared" si="3" ref="E35:E40">B35/D35</f>
        <v>0.001531563989118552</v>
      </c>
    </row>
    <row r="36" spans="1:7" ht="15.75">
      <c r="A36" s="31" t="s">
        <v>102</v>
      </c>
      <c r="B36" s="33">
        <v>0.219999998808</v>
      </c>
      <c r="C36" s="6">
        <f t="shared" si="2"/>
        <v>0.02488687759399421</v>
      </c>
      <c r="D36" s="33">
        <v>16138.200179683308</v>
      </c>
      <c r="E36" s="32">
        <f t="shared" si="3"/>
        <v>1.3632251202644161E-05</v>
      </c>
      <c r="G36" s="110"/>
    </row>
    <row r="37" spans="1:7" ht="15" customHeight="1">
      <c r="A37" s="31" t="s">
        <v>103</v>
      </c>
      <c r="B37" s="33">
        <v>0.19999999739238</v>
      </c>
      <c r="C37" s="6">
        <f t="shared" si="2"/>
        <v>0.022624434003962034</v>
      </c>
      <c r="D37" s="33">
        <v>7573.240033482007</v>
      </c>
      <c r="E37" s="32">
        <f t="shared" si="3"/>
        <v>2.6408775703419038E-05</v>
      </c>
      <c r="G37" s="110"/>
    </row>
    <row r="38" spans="1:7" ht="15" customHeight="1">
      <c r="A38" s="31" t="s">
        <v>104</v>
      </c>
      <c r="B38" s="33">
        <v>0.05999999865888</v>
      </c>
      <c r="C38" s="6">
        <f t="shared" si="2"/>
        <v>0.006787330137972095</v>
      </c>
      <c r="D38" s="33">
        <v>9.86000017447988</v>
      </c>
      <c r="E38" s="32">
        <f t="shared" si="3"/>
        <v>0.006085192454070623</v>
      </c>
      <c r="G38" s="110"/>
    </row>
    <row r="39" spans="1:7" ht="15" customHeight="1">
      <c r="A39" s="31" t="s">
        <v>105</v>
      </c>
      <c r="B39" s="33">
        <v>1.1099999994040575</v>
      </c>
      <c r="C39" s="6">
        <f t="shared" si="2"/>
        <v>0.12556561029171195</v>
      </c>
      <c r="D39" s="33">
        <v>300533.11020900117</v>
      </c>
      <c r="E39" s="32">
        <f t="shared" si="3"/>
        <v>3.693436635424712E-06</v>
      </c>
      <c r="G39" s="110"/>
    </row>
    <row r="40" spans="1:5" ht="15" customHeight="1">
      <c r="A40" s="160" t="s">
        <v>2</v>
      </c>
      <c r="B40" s="167">
        <v>8.840000035243119</v>
      </c>
      <c r="C40" s="35">
        <f t="shared" si="2"/>
        <v>1</v>
      </c>
      <c r="D40" s="167">
        <v>326184.7304253118</v>
      </c>
      <c r="E40" s="35">
        <f t="shared" si="3"/>
        <v>2.710120741616769E-05</v>
      </c>
    </row>
    <row r="41" spans="1:6" ht="15.75">
      <c r="A41" s="343" t="s">
        <v>27</v>
      </c>
      <c r="B41" s="343"/>
      <c r="C41" s="343"/>
      <c r="D41" s="343"/>
      <c r="E41" s="343"/>
      <c r="F41" s="343"/>
    </row>
    <row r="42" spans="1:6" ht="15" customHeight="1">
      <c r="A42" s="343"/>
      <c r="B42" s="343"/>
      <c r="C42" s="343"/>
      <c r="D42" s="343"/>
      <c r="E42" s="343"/>
      <c r="F42" s="343"/>
    </row>
    <row r="43" spans="1:6" ht="15" customHeight="1">
      <c r="A43" s="112"/>
      <c r="B43" s="112"/>
      <c r="C43" s="112"/>
      <c r="D43" s="112"/>
      <c r="E43" s="112"/>
      <c r="F43" s="112"/>
    </row>
    <row r="44" spans="1:6" ht="15" customHeight="1">
      <c r="A44" s="347" t="s">
        <v>200</v>
      </c>
      <c r="B44" s="347"/>
      <c r="C44" s="347"/>
      <c r="D44" s="347"/>
      <c r="E44" s="347"/>
      <c r="F44" s="347"/>
    </row>
    <row r="45" spans="1:6" ht="15" customHeight="1">
      <c r="A45" s="347"/>
      <c r="B45" s="347"/>
      <c r="C45" s="347"/>
      <c r="D45" s="347"/>
      <c r="E45" s="347"/>
      <c r="F45" s="347"/>
    </row>
    <row r="46" spans="1:6" ht="15" customHeight="1">
      <c r="A46" s="347"/>
      <c r="B46" s="347"/>
      <c r="C46" s="347"/>
      <c r="D46" s="347"/>
      <c r="E46" s="347"/>
      <c r="F46" s="347"/>
    </row>
    <row r="47" spans="1:6" ht="15" customHeight="1">
      <c r="A47" s="112"/>
      <c r="B47" s="112"/>
      <c r="C47" s="112"/>
      <c r="D47" s="112"/>
      <c r="E47" s="112"/>
      <c r="F47" s="112"/>
    </row>
    <row r="48" spans="1:6" ht="15" customHeight="1">
      <c r="A48" s="28" t="s">
        <v>193</v>
      </c>
      <c r="B48" s="39"/>
      <c r="C48" s="39"/>
      <c r="D48" s="39"/>
      <c r="E48" s="39"/>
      <c r="F48" s="39"/>
    </row>
    <row r="49" spans="1:5" ht="15" customHeight="1">
      <c r="A49" s="4" t="s">
        <v>41</v>
      </c>
      <c r="B49" s="4" t="s">
        <v>28</v>
      </c>
      <c r="C49" s="4" t="s">
        <v>66</v>
      </c>
      <c r="D49" s="4" t="s">
        <v>29</v>
      </c>
      <c r="E49" s="4" t="s">
        <v>62</v>
      </c>
    </row>
    <row r="50" spans="1:5" ht="15" customHeight="1">
      <c r="A50" s="31" t="s">
        <v>183</v>
      </c>
      <c r="B50" s="33">
        <v>27.850000133683</v>
      </c>
      <c r="C50" s="6">
        <f>B50/$B$60</f>
        <v>0.330433586404273</v>
      </c>
      <c r="D50" s="33">
        <v>13512.55017677121</v>
      </c>
      <c r="E50" s="32">
        <f>B50/D50</f>
        <v>0.0020610469355783504</v>
      </c>
    </row>
    <row r="51" spans="1:5" ht="15" customHeight="1">
      <c r="A51" s="31" t="s">
        <v>184</v>
      </c>
      <c r="B51" s="33">
        <v>16.393400021976</v>
      </c>
      <c r="C51" s="6">
        <f aca="true" t="shared" si="4" ref="C51:C60">B51/$B$60</f>
        <v>0.1945037679217081</v>
      </c>
      <c r="D51" s="33">
        <v>7039.587502730166</v>
      </c>
      <c r="E51" s="32">
        <f aca="true" t="shared" si="5" ref="E51:E60">B51/D51</f>
        <v>0.0023287444066315164</v>
      </c>
    </row>
    <row r="52" spans="1:5" ht="15" customHeight="1">
      <c r="A52" s="31" t="s">
        <v>185</v>
      </c>
      <c r="B52" s="33">
        <v>13.023600021384901</v>
      </c>
      <c r="C52" s="6">
        <f t="shared" si="4"/>
        <v>0.15452189738973174</v>
      </c>
      <c r="D52" s="33">
        <v>3988.3827039877524</v>
      </c>
      <c r="E52" s="32">
        <f t="shared" si="5"/>
        <v>0.0032653837377148785</v>
      </c>
    </row>
    <row r="53" spans="1:5" ht="15" customHeight="1">
      <c r="A53" s="31" t="s">
        <v>186</v>
      </c>
      <c r="B53" s="33">
        <v>6.038999989195901</v>
      </c>
      <c r="C53" s="6">
        <f t="shared" si="4"/>
        <v>0.07165128959234499</v>
      </c>
      <c r="D53" s="33">
        <v>1603.4851024630332</v>
      </c>
      <c r="E53" s="32">
        <f t="shared" si="5"/>
        <v>0.0037661715596357553</v>
      </c>
    </row>
    <row r="54" spans="1:5" ht="15" customHeight="1">
      <c r="A54" s="31" t="s">
        <v>188</v>
      </c>
      <c r="B54" s="33">
        <v>4.85449999404248</v>
      </c>
      <c r="C54" s="6">
        <f t="shared" si="4"/>
        <v>0.05759748062948562</v>
      </c>
      <c r="D54" s="33">
        <v>6.95449999553248</v>
      </c>
      <c r="E54" s="32">
        <f t="shared" si="5"/>
        <v>0.6980372416652492</v>
      </c>
    </row>
    <row r="55" spans="1:5" ht="15" customHeight="1">
      <c r="A55" s="31" t="s">
        <v>187</v>
      </c>
      <c r="B55" s="33">
        <v>2.8008999938163996</v>
      </c>
      <c r="C55" s="6">
        <f t="shared" si="4"/>
        <v>0.03323200810319226</v>
      </c>
      <c r="D55" s="33">
        <v>789.5826024198706</v>
      </c>
      <c r="E55" s="32">
        <f t="shared" si="5"/>
        <v>0.0035473172600717783</v>
      </c>
    </row>
    <row r="56" spans="1:5" ht="15" customHeight="1">
      <c r="A56" s="31" t="s">
        <v>189</v>
      </c>
      <c r="B56" s="33">
        <v>2.6899999938164</v>
      </c>
      <c r="C56" s="6">
        <f t="shared" si="4"/>
        <v>0.03191620614425749</v>
      </c>
      <c r="D56" s="33">
        <v>698.4608028977334</v>
      </c>
      <c r="E56" s="32">
        <f t="shared" si="5"/>
        <v>0.0038513256329579058</v>
      </c>
    </row>
    <row r="57" spans="1:5" ht="15" customHeight="1">
      <c r="A57" s="31" t="s">
        <v>190</v>
      </c>
      <c r="B57" s="33">
        <v>2.030000003056</v>
      </c>
      <c r="C57" s="6">
        <f t="shared" si="4"/>
        <v>0.02408546420792324</v>
      </c>
      <c r="D57" s="33">
        <v>1223.8600010682346</v>
      </c>
      <c r="E57" s="32">
        <f t="shared" si="5"/>
        <v>0.0016586864521139133</v>
      </c>
    </row>
    <row r="58" spans="1:5" ht="15" customHeight="1">
      <c r="A58" s="31" t="s">
        <v>191</v>
      </c>
      <c r="B58" s="33">
        <v>1.1104999930714</v>
      </c>
      <c r="C58" s="6">
        <f t="shared" si="4"/>
        <v>0.013175816648155127</v>
      </c>
      <c r="D58" s="33">
        <v>187.55380103651999</v>
      </c>
      <c r="E58" s="32">
        <f t="shared" si="5"/>
        <v>0.0059209676739911355</v>
      </c>
    </row>
    <row r="59" spans="1:5" ht="15" customHeight="1">
      <c r="A59" s="31" t="s">
        <v>192</v>
      </c>
      <c r="B59" s="33">
        <v>7.491300110333526</v>
      </c>
      <c r="C59" s="6">
        <f t="shared" si="4"/>
        <v>0.08888248295892841</v>
      </c>
      <c r="D59" s="33">
        <v>66903.30468992403</v>
      </c>
      <c r="E59" s="32">
        <f t="shared" si="5"/>
        <v>0.00011197204899000681</v>
      </c>
    </row>
    <row r="60" spans="1:5" ht="15" customHeight="1">
      <c r="A60" s="160" t="s">
        <v>2</v>
      </c>
      <c r="B60" s="36">
        <v>84.28320025437601</v>
      </c>
      <c r="C60" s="35">
        <f t="shared" si="4"/>
        <v>1</v>
      </c>
      <c r="D60" s="167">
        <v>95953.72188329409</v>
      </c>
      <c r="E60" s="35">
        <f t="shared" si="5"/>
        <v>0.0008783734346113993</v>
      </c>
    </row>
    <row r="61" spans="1:6" ht="15" customHeight="1">
      <c r="A61" s="343" t="s">
        <v>27</v>
      </c>
      <c r="B61" s="343"/>
      <c r="C61" s="343"/>
      <c r="D61" s="343"/>
      <c r="E61" s="343"/>
      <c r="F61" s="343"/>
    </row>
    <row r="62" spans="1:6" ht="15" customHeight="1">
      <c r="A62" s="343"/>
      <c r="B62" s="343"/>
      <c r="C62" s="343"/>
      <c r="D62" s="343"/>
      <c r="E62" s="343"/>
      <c r="F62" s="343"/>
    </row>
    <row r="63" spans="1:6" ht="15.75">
      <c r="A63" s="1" t="s">
        <v>49</v>
      </c>
      <c r="B63" s="38"/>
      <c r="C63" s="40"/>
      <c r="D63" s="41"/>
      <c r="E63" s="41"/>
      <c r="F63" s="41"/>
    </row>
    <row r="64" spans="1:6" ht="15.75">
      <c r="A64" s="1"/>
      <c r="B64" s="38"/>
      <c r="C64" s="40"/>
      <c r="D64" s="41"/>
      <c r="E64" s="41"/>
      <c r="F64" s="41"/>
    </row>
    <row r="65" spans="1:6" ht="15.75">
      <c r="A65" s="1" t="s">
        <v>40</v>
      </c>
      <c r="B65" s="38"/>
      <c r="C65" s="40"/>
      <c r="D65" s="41"/>
      <c r="E65" s="41"/>
      <c r="F65" s="41"/>
    </row>
    <row r="66" spans="1:6" ht="15" customHeight="1">
      <c r="A66" s="38"/>
      <c r="B66" s="38"/>
      <c r="C66" s="40"/>
      <c r="D66" s="41"/>
      <c r="E66" s="41"/>
      <c r="F66" s="41"/>
    </row>
    <row r="67" spans="1:6" ht="15" customHeight="1">
      <c r="A67" s="344" t="s">
        <v>201</v>
      </c>
      <c r="B67" s="345"/>
      <c r="C67" s="345"/>
      <c r="D67" s="345"/>
      <c r="E67" s="345"/>
      <c r="F67" s="345"/>
    </row>
    <row r="68" spans="1:6" ht="15" customHeight="1">
      <c r="A68" s="345"/>
      <c r="B68" s="345"/>
      <c r="C68" s="345"/>
      <c r="D68" s="345"/>
      <c r="E68" s="345"/>
      <c r="F68" s="345"/>
    </row>
    <row r="69" spans="1:6" ht="15" customHeight="1">
      <c r="A69" s="345"/>
      <c r="B69" s="345"/>
      <c r="C69" s="345"/>
      <c r="D69" s="345"/>
      <c r="E69" s="345"/>
      <c r="F69" s="345"/>
    </row>
    <row r="70" spans="1:6" ht="15.75">
      <c r="A70" s="41"/>
      <c r="B70" s="41"/>
      <c r="C70" s="41"/>
      <c r="D70" s="41"/>
      <c r="E70" s="41"/>
      <c r="F70" s="41"/>
    </row>
    <row r="71" ht="15.75">
      <c r="A71" s="1" t="s">
        <v>107</v>
      </c>
    </row>
    <row r="72" spans="1:5" ht="15.75">
      <c r="A72" s="4" t="s">
        <v>41</v>
      </c>
      <c r="B72" s="4" t="s">
        <v>28</v>
      </c>
      <c r="C72" s="4" t="s">
        <v>66</v>
      </c>
      <c r="D72" s="4" t="s">
        <v>60</v>
      </c>
      <c r="E72" s="4" t="s">
        <v>62</v>
      </c>
    </row>
    <row r="73" spans="1:5" ht="15.75">
      <c r="A73" s="31" t="s">
        <v>106</v>
      </c>
      <c r="B73" s="33">
        <v>2960.100000024</v>
      </c>
      <c r="C73" s="32">
        <f>B73/$B$75</f>
        <v>0.45501848450505195</v>
      </c>
      <c r="D73" s="33">
        <v>60659.980015267065</v>
      </c>
      <c r="E73" s="32">
        <f>B73/D73</f>
        <v>0.04879823566178219</v>
      </c>
    </row>
    <row r="74" spans="1:5" ht="15.75">
      <c r="A74" s="31" t="s">
        <v>6</v>
      </c>
      <c r="B74" s="33">
        <v>3545.3499999773403</v>
      </c>
      <c r="C74" s="32">
        <f>B74/$B$75</f>
        <v>0.544981515494948</v>
      </c>
      <c r="D74" s="33">
        <v>452530.84012254665</v>
      </c>
      <c r="E74" s="32">
        <f>B74/D74</f>
        <v>0.007834493664602505</v>
      </c>
    </row>
    <row r="75" spans="1:5" ht="15.75">
      <c r="A75" s="160" t="s">
        <v>2</v>
      </c>
      <c r="B75" s="36">
        <v>6505.45000000134</v>
      </c>
      <c r="C75" s="35">
        <f>B75/$B$75</f>
        <v>1</v>
      </c>
      <c r="D75" s="36">
        <v>513190.82013781375</v>
      </c>
      <c r="E75" s="35">
        <f>B75/D75</f>
        <v>0.012676473827521599</v>
      </c>
    </row>
    <row r="76" spans="1:7" ht="15" customHeight="1">
      <c r="A76" s="343" t="s">
        <v>27</v>
      </c>
      <c r="B76" s="343"/>
      <c r="C76" s="343"/>
      <c r="D76" s="343"/>
      <c r="E76" s="343"/>
      <c r="F76" s="343"/>
      <c r="G76" s="42"/>
    </row>
    <row r="77" spans="1:7" ht="15.75">
      <c r="A77" s="343"/>
      <c r="B77" s="343"/>
      <c r="C77" s="343"/>
      <c r="D77" s="343"/>
      <c r="E77" s="343"/>
      <c r="F77" s="343"/>
      <c r="G77" s="42"/>
    </row>
    <row r="79" spans="1:6" ht="15.75">
      <c r="A79" s="315" t="s">
        <v>111</v>
      </c>
      <c r="B79" s="315"/>
      <c r="C79" s="315"/>
      <c r="D79" s="315"/>
      <c r="E79" s="315"/>
      <c r="F79" s="315"/>
    </row>
    <row r="80" spans="1:6" ht="15.75">
      <c r="A80" s="315"/>
      <c r="B80" s="315"/>
      <c r="C80" s="315"/>
      <c r="D80" s="315"/>
      <c r="E80" s="315"/>
      <c r="F80" s="315"/>
    </row>
    <row r="81" spans="1:6" ht="15.75">
      <c r="A81" s="315"/>
      <c r="B81" s="315"/>
      <c r="C81" s="315"/>
      <c r="D81" s="315"/>
      <c r="E81" s="315"/>
      <c r="F81" s="315"/>
    </row>
    <row r="83" ht="15.75">
      <c r="A83" s="1" t="s">
        <v>108</v>
      </c>
    </row>
    <row r="84" spans="1:5" ht="15.75">
      <c r="A84" s="160" t="s">
        <v>41</v>
      </c>
      <c r="B84" s="160" t="s">
        <v>28</v>
      </c>
      <c r="C84" s="160" t="s">
        <v>66</v>
      </c>
      <c r="D84" s="160" t="s">
        <v>60</v>
      </c>
      <c r="E84" s="160" t="s">
        <v>62</v>
      </c>
    </row>
    <row r="85" spans="1:5" ht="15.75">
      <c r="A85" s="31" t="s">
        <v>109</v>
      </c>
      <c r="B85" s="33">
        <v>1743959.9382729002</v>
      </c>
      <c r="C85" s="32">
        <f>B85/$B$88</f>
        <v>0.7142057573198405</v>
      </c>
      <c r="D85" s="33">
        <v>3403260.9293763856</v>
      </c>
      <c r="E85" s="32">
        <f>B85/D85</f>
        <v>0.5124379160055952</v>
      </c>
    </row>
    <row r="86" spans="1:5" ht="15.75">
      <c r="A86" s="31" t="s">
        <v>110</v>
      </c>
      <c r="B86" s="33">
        <v>679798.5207243001</v>
      </c>
      <c r="C86" s="32">
        <f>B86/$B$88</f>
        <v>0.2783986069081542</v>
      </c>
      <c r="D86" s="33">
        <v>1267666.4121624115</v>
      </c>
      <c r="E86" s="32">
        <f>B86/D86</f>
        <v>0.5362597874346814</v>
      </c>
    </row>
    <row r="87" spans="1:5" ht="15.75">
      <c r="A87" s="31" t="s">
        <v>6</v>
      </c>
      <c r="B87" s="33">
        <v>18058.791002799757</v>
      </c>
      <c r="C87" s="32">
        <f>B87/$B$88</f>
        <v>0.007395635772005361</v>
      </c>
      <c r="D87" s="33">
        <v>8520878.868461203</v>
      </c>
      <c r="E87" s="32">
        <f>B87/D87</f>
        <v>0.0021193577894460807</v>
      </c>
    </row>
    <row r="88" spans="1:5" ht="15.75">
      <c r="A88" s="160" t="s">
        <v>2</v>
      </c>
      <c r="B88" s="36">
        <v>2441817.25</v>
      </c>
      <c r="C88" s="35">
        <f>B88/$B$88</f>
        <v>1</v>
      </c>
      <c r="D88" s="36">
        <v>13191806.209999999</v>
      </c>
      <c r="E88" s="35">
        <f>B88/D88</f>
        <v>0.1851010552405621</v>
      </c>
    </row>
    <row r="89" spans="1:6" ht="15.75">
      <c r="A89" s="343" t="s">
        <v>27</v>
      </c>
      <c r="B89" s="343"/>
      <c r="C89" s="343"/>
      <c r="D89" s="343"/>
      <c r="E89" s="343"/>
      <c r="F89" s="343"/>
    </row>
    <row r="90" spans="1:6" ht="15.75">
      <c r="A90" s="343"/>
      <c r="B90" s="343"/>
      <c r="C90" s="343"/>
      <c r="D90" s="343"/>
      <c r="E90" s="343"/>
      <c r="F90" s="343"/>
    </row>
    <row r="94" ht="15" customHeight="1">
      <c r="G94" s="42"/>
    </row>
    <row r="95" ht="15.75">
      <c r="G95" s="42"/>
    </row>
  </sheetData>
  <sheetProtection/>
  <mergeCells count="10">
    <mergeCell ref="A76:F77"/>
    <mergeCell ref="A24:F25"/>
    <mergeCell ref="A89:F90"/>
    <mergeCell ref="A79:F81"/>
    <mergeCell ref="A67:F69"/>
    <mergeCell ref="A5:F7"/>
    <mergeCell ref="A61:F62"/>
    <mergeCell ref="A27:F30"/>
    <mergeCell ref="A44:F46"/>
    <mergeCell ref="A41:F42"/>
  </mergeCells>
  <printOptions horizontalCentered="1"/>
  <pageMargins left="0.5905511811023623" right="0.5905511811023623" top="0.5905511811023623" bottom="0.5905511811023623" header="0.31496062992125984" footer="0.31496062992125984"/>
  <pageSetup horizontalDpi="600" verticalDpi="600" orientation="portrait" scale="74" r:id="rId1"/>
  <headerFooter>
    <oddHeader>&amp;R&amp;12Región de Magallanes, Información Censo 2007</oddHeader>
  </headerFooter>
  <rowBreaks count="1" manualBreakCount="1">
    <brk id="62" max="5" man="1"/>
  </rowBreaks>
  <ignoredErrors>
    <ignoredError sqref="C23" formula="1"/>
  </ignoredErrors>
</worksheet>
</file>

<file path=xl/worksheets/sheet7.xml><?xml version="1.0" encoding="utf-8"?>
<worksheet xmlns="http://schemas.openxmlformats.org/spreadsheetml/2006/main" xmlns:r="http://schemas.openxmlformats.org/officeDocument/2006/relationships">
  <dimension ref="A1:F14"/>
  <sheetViews>
    <sheetView view="pageBreakPreview" zoomScale="90" zoomScaleSheetLayoutView="90" zoomScalePageLayoutView="0" workbookViewId="0" topLeftCell="A1">
      <selection activeCell="A1" sqref="A1"/>
    </sheetView>
  </sheetViews>
  <sheetFormatPr defaultColWidth="11.421875" defaultRowHeight="15"/>
  <cols>
    <col min="1" max="1" width="32.00390625" style="44" customWidth="1"/>
    <col min="2" max="2" width="18.421875" style="44" customWidth="1"/>
    <col min="3" max="3" width="18.140625" style="44" customWidth="1"/>
    <col min="4" max="4" width="19.28125" style="44" customWidth="1"/>
    <col min="5" max="5" width="18.00390625" style="44" customWidth="1"/>
    <col min="6" max="6" width="16.57421875" style="44" customWidth="1"/>
    <col min="7" max="7" width="11.421875" style="44" customWidth="1"/>
    <col min="8" max="8" width="29.8515625" style="44" bestFit="1" customWidth="1"/>
    <col min="9" max="16384" width="11.421875" style="44" customWidth="1"/>
  </cols>
  <sheetData>
    <row r="1" ht="17.25">
      <c r="A1" s="43" t="s">
        <v>49</v>
      </c>
    </row>
    <row r="2" ht="17.25">
      <c r="A2" s="43"/>
    </row>
    <row r="3" ht="17.25">
      <c r="A3" s="43" t="s">
        <v>69</v>
      </c>
    </row>
    <row r="4" spans="1:6" ht="17.25">
      <c r="A4" s="45"/>
      <c r="B4" s="45"/>
      <c r="C4" s="45"/>
      <c r="D4" s="45"/>
      <c r="E4" s="45"/>
      <c r="F4" s="45"/>
    </row>
    <row r="5" ht="17.25">
      <c r="A5" s="43" t="s">
        <v>71</v>
      </c>
    </row>
    <row r="6" spans="1:4" ht="17.25">
      <c r="A6" s="46" t="s">
        <v>148</v>
      </c>
      <c r="B6" s="46" t="s">
        <v>15</v>
      </c>
      <c r="C6" s="206" t="s">
        <v>67</v>
      </c>
      <c r="D6" s="206" t="s">
        <v>154</v>
      </c>
    </row>
    <row r="7" spans="1:4" ht="17.25">
      <c r="A7" s="47" t="s">
        <v>109</v>
      </c>
      <c r="B7" s="48">
        <v>1314088.8</v>
      </c>
      <c r="C7" s="255">
        <v>3633340.2</v>
      </c>
      <c r="D7" s="207">
        <f>+B7/C7</f>
        <v>0.36167513298094134</v>
      </c>
    </row>
    <row r="8" spans="1:4" ht="17.25">
      <c r="A8" s="47" t="s">
        <v>113</v>
      </c>
      <c r="B8" s="48">
        <v>929346</v>
      </c>
      <c r="C8" s="255">
        <v>1999353.8</v>
      </c>
      <c r="D8" s="207">
        <f>+B8/C8</f>
        <v>0.4648231843708702</v>
      </c>
    </row>
    <row r="9" spans="1:4" ht="17.25">
      <c r="A9" s="47" t="s">
        <v>112</v>
      </c>
      <c r="B9" s="48">
        <v>377461.9</v>
      </c>
      <c r="C9" s="255">
        <v>579966.3</v>
      </c>
      <c r="D9" s="207">
        <f>+B9/C9</f>
        <v>0.6508341950213314</v>
      </c>
    </row>
    <row r="10" spans="1:4" ht="17.25">
      <c r="A10" s="47" t="s">
        <v>114</v>
      </c>
      <c r="B10" s="48">
        <v>50697.2</v>
      </c>
      <c r="C10" s="255">
        <v>3504793.4</v>
      </c>
      <c r="D10" s="207">
        <f>+B10/C10</f>
        <v>0.014465103706255552</v>
      </c>
    </row>
    <row r="11" spans="1:4" ht="17.25">
      <c r="A11" s="47" t="s">
        <v>6</v>
      </c>
      <c r="B11" s="50" t="s">
        <v>18</v>
      </c>
      <c r="C11" s="48">
        <f>+C12-SUM(C7:C10)</f>
        <v>4916325.5</v>
      </c>
      <c r="D11" s="207"/>
    </row>
    <row r="12" spans="1:4" ht="17.25">
      <c r="A12" s="49" t="s">
        <v>2</v>
      </c>
      <c r="B12" s="113">
        <f>SUM(B7:B11)</f>
        <v>2671593.9</v>
      </c>
      <c r="C12" s="254">
        <v>14633779.2</v>
      </c>
      <c r="D12" s="208">
        <f>+B12/C12</f>
        <v>0.18256349665300403</v>
      </c>
    </row>
    <row r="13" spans="1:6" ht="17.25">
      <c r="A13" s="348" t="s">
        <v>291</v>
      </c>
      <c r="B13" s="348"/>
      <c r="C13" s="348"/>
      <c r="D13" s="348"/>
      <c r="E13" s="348"/>
      <c r="F13" s="348"/>
    </row>
    <row r="14" ht="17.25">
      <c r="A14" s="43"/>
    </row>
  </sheetData>
  <sheetProtection/>
  <mergeCells count="1">
    <mergeCell ref="A13:F13"/>
  </mergeCells>
  <printOptions horizontalCentered="1"/>
  <pageMargins left="0.5905511811023623" right="0.5905511811023623" top="0.5905511811023623" bottom="0.5905511811023623" header="0.31496062992125984" footer="0.31496062992125984"/>
  <pageSetup horizontalDpi="600" verticalDpi="600" orientation="portrait" scale="68" r:id="rId1"/>
  <headerFooter>
    <oddHeader>&amp;RRegión de Magallanes, Información Anual</oddHeader>
  </headerFooter>
</worksheet>
</file>

<file path=xl/worksheets/sheet8.xml><?xml version="1.0" encoding="utf-8"?>
<worksheet xmlns="http://schemas.openxmlformats.org/spreadsheetml/2006/main" xmlns:r="http://schemas.openxmlformats.org/officeDocument/2006/relationships">
  <dimension ref="A1:I91"/>
  <sheetViews>
    <sheetView showGridLines="0"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6.00390625" style="2" bestFit="1" customWidth="1"/>
    <col min="3" max="3" width="14.00390625" style="2" bestFit="1" customWidth="1"/>
    <col min="4" max="4" width="14.8515625" style="2" bestFit="1" customWidth="1"/>
    <col min="5" max="5" width="11.421875" style="2" customWidth="1"/>
    <col min="6" max="6" width="12.7109375" style="2" bestFit="1" customWidth="1"/>
    <col min="7" max="16384" width="11.421875" style="2" customWidth="1"/>
  </cols>
  <sheetData>
    <row r="1" ht="15.75">
      <c r="A1" s="1" t="s">
        <v>50</v>
      </c>
    </row>
    <row r="2" ht="15.75">
      <c r="A2" s="1"/>
    </row>
    <row r="3" ht="15.75">
      <c r="A3" s="28" t="s">
        <v>40</v>
      </c>
    </row>
    <row r="4" spans="2:9" ht="15" customHeight="1">
      <c r="B4" s="38"/>
      <c r="C4" s="38"/>
      <c r="D4" s="38"/>
      <c r="E4" s="38"/>
      <c r="F4" s="38"/>
      <c r="G4" s="38"/>
      <c r="H4" s="38"/>
      <c r="I4" s="38"/>
    </row>
    <row r="5" spans="1:9" ht="15" customHeight="1">
      <c r="A5" s="315" t="s">
        <v>241</v>
      </c>
      <c r="B5" s="315"/>
      <c r="C5" s="315"/>
      <c r="D5" s="315"/>
      <c r="E5" s="315"/>
      <c r="F5" s="315"/>
      <c r="G5" s="315"/>
      <c r="H5" s="315"/>
      <c r="I5" s="38"/>
    </row>
    <row r="6" spans="1:9" ht="15" customHeight="1">
      <c r="A6" s="315"/>
      <c r="B6" s="315"/>
      <c r="C6" s="315"/>
      <c r="D6" s="315"/>
      <c r="E6" s="315"/>
      <c r="F6" s="315"/>
      <c r="G6" s="315"/>
      <c r="H6" s="315"/>
      <c r="I6" s="38"/>
    </row>
    <row r="7" spans="1:9" ht="15" customHeight="1">
      <c r="A7" s="315"/>
      <c r="B7" s="315"/>
      <c r="C7" s="315"/>
      <c r="D7" s="315"/>
      <c r="E7" s="315"/>
      <c r="F7" s="315"/>
      <c r="G7" s="315"/>
      <c r="H7" s="315"/>
      <c r="I7" s="38"/>
    </row>
    <row r="8" spans="1:9" ht="15" customHeight="1">
      <c r="A8" s="38"/>
      <c r="B8" s="38"/>
      <c r="C8" s="38"/>
      <c r="D8" s="38"/>
      <c r="E8" s="38"/>
      <c r="F8" s="38"/>
      <c r="G8" s="38"/>
      <c r="H8" s="38"/>
      <c r="I8" s="38"/>
    </row>
    <row r="9" ht="15.75">
      <c r="A9" s="1" t="s">
        <v>80</v>
      </c>
    </row>
    <row r="10" spans="1:4" ht="15.75">
      <c r="A10" s="4" t="s">
        <v>41</v>
      </c>
      <c r="B10" s="4" t="s">
        <v>15</v>
      </c>
      <c r="C10" s="4" t="s">
        <v>67</v>
      </c>
      <c r="D10" s="4" t="s">
        <v>62</v>
      </c>
    </row>
    <row r="11" spans="1:4" ht="15.75">
      <c r="A11" s="31" t="s">
        <v>46</v>
      </c>
      <c r="B11" s="5">
        <v>2205477</v>
      </c>
      <c r="C11" s="5">
        <v>3938895</v>
      </c>
      <c r="D11" s="32">
        <f aca="true" t="shared" si="0" ref="D11:D18">B11/C11</f>
        <v>0.5599227702185512</v>
      </c>
    </row>
    <row r="12" spans="1:4" ht="15.75">
      <c r="A12" s="31" t="s">
        <v>48</v>
      </c>
      <c r="B12" s="5">
        <v>143635</v>
      </c>
      <c r="C12" s="5">
        <v>3789697</v>
      </c>
      <c r="D12" s="32">
        <f t="shared" si="0"/>
        <v>0.037901447002227355</v>
      </c>
    </row>
    <row r="13" spans="1:4" ht="15.75">
      <c r="A13" s="31" t="s">
        <v>72</v>
      </c>
      <c r="B13" s="5">
        <v>10251</v>
      </c>
      <c r="C13" s="5">
        <v>320740</v>
      </c>
      <c r="D13" s="32">
        <f t="shared" si="0"/>
        <v>0.03196046642140051</v>
      </c>
    </row>
    <row r="14" spans="1:4" ht="15.75">
      <c r="A14" s="31" t="s">
        <v>195</v>
      </c>
      <c r="B14" s="5">
        <v>887</v>
      </c>
      <c r="C14" s="5">
        <v>28899</v>
      </c>
      <c r="D14" s="32">
        <f t="shared" si="0"/>
        <v>0.030693103567597496</v>
      </c>
    </row>
    <row r="15" spans="1:4" ht="15.75">
      <c r="A15" s="31" t="s">
        <v>79</v>
      </c>
      <c r="B15" s="5">
        <v>517</v>
      </c>
      <c r="C15" s="5">
        <v>12563</v>
      </c>
      <c r="D15" s="32">
        <f t="shared" si="0"/>
        <v>0.04115259094165406</v>
      </c>
    </row>
    <row r="16" spans="1:4" ht="15.75">
      <c r="A16" s="31" t="s">
        <v>194</v>
      </c>
      <c r="B16" s="5">
        <v>158</v>
      </c>
      <c r="C16" s="5">
        <v>738887</v>
      </c>
      <c r="D16" s="32">
        <f t="shared" si="0"/>
        <v>0.00021383513311237036</v>
      </c>
    </row>
    <row r="17" spans="1:4" ht="15.75">
      <c r="A17" s="31" t="s">
        <v>115</v>
      </c>
      <c r="B17" s="5">
        <v>147</v>
      </c>
      <c r="C17" s="5">
        <v>9915</v>
      </c>
      <c r="D17" s="32">
        <f t="shared" si="0"/>
        <v>0.014826021180030256</v>
      </c>
    </row>
    <row r="18" spans="1:4" ht="15.75">
      <c r="A18" s="31" t="s">
        <v>47</v>
      </c>
      <c r="B18" s="5">
        <v>113</v>
      </c>
      <c r="C18" s="5">
        <v>45582</v>
      </c>
      <c r="D18" s="32">
        <f t="shared" si="0"/>
        <v>0.002479048747312536</v>
      </c>
    </row>
    <row r="19" spans="1:8" ht="15.75">
      <c r="A19" s="353" t="s">
        <v>27</v>
      </c>
      <c r="B19" s="353"/>
      <c r="C19" s="353"/>
      <c r="D19" s="353"/>
      <c r="E19" s="353"/>
      <c r="F19" s="353"/>
      <c r="G19" s="353"/>
      <c r="H19" s="353"/>
    </row>
    <row r="20" spans="1:8" ht="15.75">
      <c r="A20" s="353"/>
      <c r="B20" s="353"/>
      <c r="C20" s="353"/>
      <c r="D20" s="353"/>
      <c r="E20" s="353"/>
      <c r="F20" s="353"/>
      <c r="G20" s="353"/>
      <c r="H20" s="353"/>
    </row>
    <row r="21" spans="1:8" ht="15.75">
      <c r="A21" s="52"/>
      <c r="B21" s="52"/>
      <c r="C21" s="52"/>
      <c r="D21" s="52"/>
      <c r="E21" s="52"/>
      <c r="F21" s="52"/>
      <c r="G21" s="52"/>
      <c r="H21" s="52"/>
    </row>
    <row r="22" ht="15.75">
      <c r="A22" s="1" t="s">
        <v>73</v>
      </c>
    </row>
    <row r="23" spans="1:8" ht="15.75" customHeight="1">
      <c r="A23" s="315" t="s">
        <v>116</v>
      </c>
      <c r="B23" s="315"/>
      <c r="C23" s="315"/>
      <c r="D23" s="315"/>
      <c r="E23" s="315"/>
      <c r="F23" s="315"/>
      <c r="G23" s="315"/>
      <c r="H23" s="315"/>
    </row>
    <row r="24" spans="1:8" ht="15.75">
      <c r="A24" s="315"/>
      <c r="B24" s="315"/>
      <c r="C24" s="315"/>
      <c r="D24" s="315"/>
      <c r="E24" s="315"/>
      <c r="F24" s="315"/>
      <c r="G24" s="315"/>
      <c r="H24" s="315"/>
    </row>
    <row r="25" spans="1:8" ht="15.75">
      <c r="A25" s="315"/>
      <c r="B25" s="315"/>
      <c r="C25" s="315"/>
      <c r="D25" s="315"/>
      <c r="E25" s="315"/>
      <c r="F25" s="315"/>
      <c r="G25" s="315"/>
      <c r="H25" s="315"/>
    </row>
    <row r="26" spans="1:8" ht="15.75">
      <c r="A26" s="315"/>
      <c r="B26" s="315"/>
      <c r="C26" s="315"/>
      <c r="D26" s="315"/>
      <c r="E26" s="315"/>
      <c r="F26" s="315"/>
      <c r="G26" s="315"/>
      <c r="H26" s="315"/>
    </row>
    <row r="27" spans="1:8" ht="15.75">
      <c r="A27" s="3"/>
      <c r="B27" s="3"/>
      <c r="C27" s="3"/>
      <c r="D27" s="3"/>
      <c r="E27" s="3"/>
      <c r="F27" s="3"/>
      <c r="G27" s="3"/>
      <c r="H27" s="3"/>
    </row>
    <row r="28" ht="15.75">
      <c r="A28" s="1" t="s">
        <v>117</v>
      </c>
    </row>
    <row r="29" spans="1:4" ht="15.75">
      <c r="A29" s="4" t="s">
        <v>75</v>
      </c>
      <c r="B29" s="4" t="s">
        <v>15</v>
      </c>
      <c r="C29" s="4" t="s">
        <v>67</v>
      </c>
      <c r="D29" s="4" t="s">
        <v>62</v>
      </c>
    </row>
    <row r="30" spans="1:4" ht="15.75">
      <c r="A30" s="31">
        <v>2011</v>
      </c>
      <c r="B30" s="5">
        <v>9043.405</v>
      </c>
      <c r="C30" s="5">
        <v>11176.278</v>
      </c>
      <c r="D30" s="32">
        <f aca="true" t="shared" si="1" ref="D30:D37">+B30/C30</f>
        <v>0.8091607062744861</v>
      </c>
    </row>
    <row r="31" spans="1:4" ht="15.75">
      <c r="A31" s="31">
        <v>2012</v>
      </c>
      <c r="B31" s="5">
        <v>7955.389</v>
      </c>
      <c r="C31" s="5">
        <v>9611.799</v>
      </c>
      <c r="D31" s="32">
        <f t="shared" si="1"/>
        <v>0.8276690971169912</v>
      </c>
    </row>
    <row r="32" spans="1:4" ht="15.75">
      <c r="A32" s="31">
        <v>2013</v>
      </c>
      <c r="B32" s="5">
        <v>7854.259</v>
      </c>
      <c r="C32" s="5">
        <v>8983.001</v>
      </c>
      <c r="D32" s="32">
        <f t="shared" si="1"/>
        <v>0.8743468914230333</v>
      </c>
    </row>
    <row r="33" spans="1:4" ht="15.75">
      <c r="A33" s="31">
        <v>2014</v>
      </c>
      <c r="B33" s="5">
        <v>8818.345</v>
      </c>
      <c r="C33" s="5">
        <v>10034.542</v>
      </c>
      <c r="D33" s="32">
        <f t="shared" si="1"/>
        <v>0.8787989526577297</v>
      </c>
    </row>
    <row r="34" spans="1:6" ht="15.75">
      <c r="A34" s="31">
        <v>2015</v>
      </c>
      <c r="B34" s="5">
        <v>8069.496</v>
      </c>
      <c r="C34" s="5">
        <v>9183.063</v>
      </c>
      <c r="D34" s="32">
        <f t="shared" si="1"/>
        <v>0.8787368659019327</v>
      </c>
      <c r="F34"/>
    </row>
    <row r="35" spans="1:6" ht="15.75">
      <c r="A35" s="31">
        <v>2016</v>
      </c>
      <c r="B35" s="5">
        <f>6881414/1000</f>
        <v>6881.414</v>
      </c>
      <c r="C35" s="5">
        <f>8286263/1000</f>
        <v>8286.263</v>
      </c>
      <c r="D35" s="32">
        <f t="shared" si="1"/>
        <v>0.8304604862288343</v>
      </c>
      <c r="F35" s="218"/>
    </row>
    <row r="36" spans="1:6" ht="15.75">
      <c r="A36" s="31">
        <v>2017</v>
      </c>
      <c r="B36" s="5">
        <v>7398.147</v>
      </c>
      <c r="C36" s="219">
        <f>8465169/1000</f>
        <v>8465.169</v>
      </c>
      <c r="D36" s="32">
        <f t="shared" si="1"/>
        <v>0.873951482835133</v>
      </c>
      <c r="F36" s="218"/>
    </row>
    <row r="37" spans="1:6" ht="15.75">
      <c r="A37" s="31">
        <v>2018</v>
      </c>
      <c r="B37" s="5">
        <v>8328</v>
      </c>
      <c r="C37" s="219">
        <v>9547.44</v>
      </c>
      <c r="D37" s="32">
        <f t="shared" si="1"/>
        <v>0.8722757095095648</v>
      </c>
      <c r="F37" s="218"/>
    </row>
    <row r="38" spans="1:6" ht="15.75">
      <c r="A38" s="31">
        <v>2019</v>
      </c>
      <c r="B38" s="270">
        <v>7653.679</v>
      </c>
      <c r="C38" s="219">
        <v>8748.318</v>
      </c>
      <c r="D38" s="32">
        <f>+B38/C38</f>
        <v>0.8748743472745276</v>
      </c>
      <c r="F38" s="218"/>
    </row>
    <row r="39" spans="1:8" ht="15.75">
      <c r="A39" s="353" t="s">
        <v>74</v>
      </c>
      <c r="B39" s="353"/>
      <c r="C39" s="353"/>
      <c r="D39" s="353"/>
      <c r="E39" s="353"/>
      <c r="F39" s="353"/>
      <c r="G39" s="353"/>
      <c r="H39" s="353"/>
    </row>
    <row r="40" ht="15.75">
      <c r="A40" s="1"/>
    </row>
    <row r="41" ht="15.75">
      <c r="A41" s="1" t="s">
        <v>76</v>
      </c>
    </row>
    <row r="42" spans="1:4" ht="15.75">
      <c r="A42" s="4" t="s">
        <v>75</v>
      </c>
      <c r="B42" s="4" t="s">
        <v>15</v>
      </c>
      <c r="C42" s="4" t="s">
        <v>67</v>
      </c>
      <c r="D42" s="4" t="s">
        <v>62</v>
      </c>
    </row>
    <row r="43" spans="1:4" ht="15.75">
      <c r="A43" s="31">
        <v>2011</v>
      </c>
      <c r="B43" s="168">
        <v>2679.036</v>
      </c>
      <c r="C43" s="168">
        <v>190978.87</v>
      </c>
      <c r="D43" s="32">
        <v>0.014027918376519875</v>
      </c>
    </row>
    <row r="44" spans="1:4" ht="15.75">
      <c r="A44" s="31">
        <v>2012</v>
      </c>
      <c r="B44" s="168">
        <v>3220.126</v>
      </c>
      <c r="C44" s="168">
        <v>197570.622</v>
      </c>
      <c r="D44" s="32">
        <v>0.016298607391133285</v>
      </c>
    </row>
    <row r="45" spans="1:7" ht="15.75">
      <c r="A45" s="31">
        <v>2013</v>
      </c>
      <c r="B45" s="168">
        <v>2635.015</v>
      </c>
      <c r="C45" s="168">
        <v>206284.748</v>
      </c>
      <c r="D45" s="32">
        <v>0.012773678255650777</v>
      </c>
      <c r="F45" s="209"/>
      <c r="G45" s="110"/>
    </row>
    <row r="46" spans="1:7" ht="15.75">
      <c r="A46" s="31">
        <v>2014</v>
      </c>
      <c r="B46" s="168">
        <v>3370.974</v>
      </c>
      <c r="C46" s="168">
        <v>224110.98</v>
      </c>
      <c r="D46" s="32">
        <v>0.015041538794752493</v>
      </c>
      <c r="G46" s="110"/>
    </row>
    <row r="47" spans="1:7" ht="15.75">
      <c r="A47" s="31">
        <v>2015</v>
      </c>
      <c r="B47" s="168">
        <v>3592.18</v>
      </c>
      <c r="C47" s="168">
        <v>225261</v>
      </c>
      <c r="D47" s="32">
        <f>+B47/C47</f>
        <v>0.0159467462188306</v>
      </c>
      <c r="G47" s="110"/>
    </row>
    <row r="48" spans="1:7" ht="15.75">
      <c r="A48" s="31">
        <v>2016</v>
      </c>
      <c r="B48" s="168">
        <v>4091.656</v>
      </c>
      <c r="C48" s="168">
        <v>215267.461</v>
      </c>
      <c r="D48" s="32">
        <f>+B48/C48</f>
        <v>0.01900731295381423</v>
      </c>
      <c r="G48" s="110"/>
    </row>
    <row r="49" spans="1:7" ht="15.75">
      <c r="A49" s="31">
        <v>2017</v>
      </c>
      <c r="B49" s="168">
        <v>3020.895</v>
      </c>
      <c r="C49" s="168">
        <v>199788.687</v>
      </c>
      <c r="D49" s="32">
        <f>+B49/C49</f>
        <v>0.015120450739035089</v>
      </c>
      <c r="G49" s="110"/>
    </row>
    <row r="50" spans="1:7" ht="15.75">
      <c r="A50" s="31">
        <v>2018</v>
      </c>
      <c r="B50" s="168">
        <v>3125.115</v>
      </c>
      <c r="C50" s="168">
        <v>201043.57</v>
      </c>
      <c r="D50" s="32">
        <f>+B50/C50</f>
        <v>0.015544466306482718</v>
      </c>
      <c r="G50" s="110"/>
    </row>
    <row r="51" spans="1:6" ht="15.75">
      <c r="A51" s="31">
        <v>2019</v>
      </c>
      <c r="B51" s="168">
        <v>3211.156</v>
      </c>
      <c r="C51" s="168">
        <v>211999.986</v>
      </c>
      <c r="D51" s="32">
        <f>+B51/C51</f>
        <v>0.015146963264422102</v>
      </c>
      <c r="F51" s="218"/>
    </row>
    <row r="52" spans="1:7" ht="15.75">
      <c r="A52" s="210"/>
      <c r="B52" s="269"/>
      <c r="C52" s="269"/>
      <c r="D52" s="268"/>
      <c r="G52" s="110"/>
    </row>
    <row r="53" spans="1:8" ht="15.75">
      <c r="A53" s="353" t="s">
        <v>74</v>
      </c>
      <c r="B53" s="353"/>
      <c r="C53" s="353"/>
      <c r="D53" s="353"/>
      <c r="E53" s="353"/>
      <c r="F53" s="353"/>
      <c r="G53" s="355"/>
      <c r="H53" s="353"/>
    </row>
    <row r="54" spans="1:8" ht="15.75">
      <c r="A54" s="184"/>
      <c r="B54" s="184"/>
      <c r="C54" s="184"/>
      <c r="D54" s="184"/>
      <c r="E54" s="184"/>
      <c r="F54" s="184"/>
      <c r="G54" s="185"/>
      <c r="H54" s="184"/>
    </row>
    <row r="55" spans="1:8" ht="15.75">
      <c r="A55" s="1" t="s">
        <v>210</v>
      </c>
      <c r="B55" s="1"/>
      <c r="C55" s="1"/>
      <c r="D55" s="1"/>
      <c r="E55" s="1"/>
      <c r="F55" s="1"/>
      <c r="G55"/>
      <c r="H55"/>
    </row>
    <row r="56" spans="1:8" ht="15" customHeight="1">
      <c r="A56" s="186" t="s">
        <v>15</v>
      </c>
      <c r="B56" s="350" t="s">
        <v>211</v>
      </c>
      <c r="C56" s="351"/>
      <c r="D56" s="351"/>
      <c r="E56" s="351"/>
      <c r="F56" s="352"/>
      <c r="G56"/>
      <c r="H56"/>
    </row>
    <row r="57" spans="1:8" ht="15.75">
      <c r="A57" s="188"/>
      <c r="B57" s="187">
        <v>2007</v>
      </c>
      <c r="C57" s="187">
        <v>2013</v>
      </c>
      <c r="D57" s="189">
        <v>2015</v>
      </c>
      <c r="E57" s="189">
        <v>2017</v>
      </c>
      <c r="F57" s="189">
        <v>2019</v>
      </c>
      <c r="G57"/>
      <c r="H57"/>
    </row>
    <row r="58" spans="1:8" ht="15.75">
      <c r="A58" s="199" t="s">
        <v>208</v>
      </c>
      <c r="B58" s="200">
        <v>141528</v>
      </c>
      <c r="C58" s="200">
        <v>99591</v>
      </c>
      <c r="D58" s="200">
        <v>128136</v>
      </c>
      <c r="E58" s="221">
        <v>101694</v>
      </c>
      <c r="F58" s="288">
        <v>110489.82142857148</v>
      </c>
      <c r="G58"/>
      <c r="H58"/>
    </row>
    <row r="59" spans="1:8" ht="15.75">
      <c r="A59" s="192" t="s">
        <v>14</v>
      </c>
      <c r="B59" s="201">
        <v>3408419</v>
      </c>
      <c r="C59" s="202">
        <v>3007883</v>
      </c>
      <c r="D59" s="202">
        <v>2735857</v>
      </c>
      <c r="E59" s="220">
        <v>2890840</v>
      </c>
      <c r="F59" s="288">
        <v>3108089.123026897</v>
      </c>
      <c r="G59"/>
      <c r="H59"/>
    </row>
    <row r="60" spans="1:8" ht="25.5">
      <c r="A60" s="192" t="s">
        <v>209</v>
      </c>
      <c r="B60" s="196">
        <f>+B58/B59</f>
        <v>0.04152306391907802</v>
      </c>
      <c r="C60" s="196">
        <f>+C58/C59</f>
        <v>0.03310999796202179</v>
      </c>
      <c r="D60" s="196">
        <f>+D58/D59</f>
        <v>0.04683578125611097</v>
      </c>
      <c r="E60" s="196">
        <f>+E58/E59</f>
        <v>0.03517801054364821</v>
      </c>
      <c r="F60" s="196">
        <f>+F58/F59</f>
        <v>0.03554911621098174</v>
      </c>
      <c r="G60" s="197"/>
      <c r="H60" s="197"/>
    </row>
    <row r="61" spans="1:8" ht="15.75">
      <c r="A61" s="8" t="s">
        <v>330</v>
      </c>
      <c r="B61" s="8"/>
      <c r="C61" s="8"/>
      <c r="D61" s="8"/>
      <c r="E61" s="8"/>
      <c r="F61" s="198"/>
      <c r="G61" s="198"/>
      <c r="H61" s="198"/>
    </row>
    <row r="62" spans="1:8" ht="15.75">
      <c r="A62" s="349" t="s">
        <v>74</v>
      </c>
      <c r="B62" s="349"/>
      <c r="C62" s="349"/>
      <c r="D62" s="349"/>
      <c r="E62" s="349"/>
      <c r="F62" s="349"/>
      <c r="G62" s="349"/>
      <c r="H62" s="349"/>
    </row>
    <row r="63" spans="1:8" ht="15.75">
      <c r="A63" s="1" t="s">
        <v>206</v>
      </c>
      <c r="B63" s="1"/>
      <c r="C63" s="1"/>
      <c r="D63" s="1"/>
      <c r="E63" s="1"/>
      <c r="F63" s="1"/>
      <c r="G63" s="1"/>
      <c r="H63" s="1"/>
    </row>
    <row r="64" spans="1:8" ht="15" customHeight="1">
      <c r="A64" s="186" t="s">
        <v>15</v>
      </c>
      <c r="B64" s="350" t="s">
        <v>207</v>
      </c>
      <c r="C64" s="351"/>
      <c r="D64" s="351"/>
      <c r="E64" s="351"/>
      <c r="F64" s="352"/>
      <c r="G64"/>
      <c r="H64"/>
    </row>
    <row r="65" spans="1:8" ht="15.75">
      <c r="A65" s="188"/>
      <c r="B65" s="187">
        <v>2007</v>
      </c>
      <c r="C65" s="187">
        <v>2010</v>
      </c>
      <c r="D65" s="187">
        <v>2013</v>
      </c>
      <c r="E65" s="189">
        <v>2015</v>
      </c>
      <c r="F65" s="189">
        <v>2017</v>
      </c>
      <c r="G65"/>
      <c r="H65"/>
    </row>
    <row r="66" spans="1:8" ht="15.75">
      <c r="A66" s="190" t="s">
        <v>208</v>
      </c>
      <c r="B66" s="191">
        <v>2201911</v>
      </c>
      <c r="C66" s="191">
        <v>2040139</v>
      </c>
      <c r="D66" s="191">
        <v>1835097</v>
      </c>
      <c r="E66" s="191">
        <v>1648599</v>
      </c>
      <c r="F66" s="191">
        <v>1571056</v>
      </c>
      <c r="G66"/>
      <c r="H66"/>
    </row>
    <row r="67" spans="1:8" ht="15.75">
      <c r="A67" s="192" t="s">
        <v>14</v>
      </c>
      <c r="B67" s="193">
        <v>2863612</v>
      </c>
      <c r="C67" s="194">
        <v>2660373</v>
      </c>
      <c r="D67" s="195">
        <v>2428310</v>
      </c>
      <c r="E67" s="194">
        <v>2185449</v>
      </c>
      <c r="F67" s="194">
        <v>2037516</v>
      </c>
      <c r="G67"/>
      <c r="H67"/>
    </row>
    <row r="68" spans="1:8" ht="25.5">
      <c r="A68" s="192" t="s">
        <v>209</v>
      </c>
      <c r="B68" s="196">
        <f>+B66/B67</f>
        <v>0.768927843576574</v>
      </c>
      <c r="C68" s="196">
        <f>+C66/C67</f>
        <v>0.7668620152136562</v>
      </c>
      <c r="D68" s="196">
        <f>+D66/D67</f>
        <v>0.7557095263784278</v>
      </c>
      <c r="E68" s="196">
        <f>+E66/E67</f>
        <v>0.7543525380825633</v>
      </c>
      <c r="F68" s="196">
        <f>+F66/F67</f>
        <v>0.7710643744638079</v>
      </c>
      <c r="G68" s="197"/>
      <c r="H68" s="197"/>
    </row>
    <row r="69" spans="1:8" ht="15.75">
      <c r="A69" s="8" t="s">
        <v>239</v>
      </c>
      <c r="B69" s="8"/>
      <c r="C69" s="8"/>
      <c r="D69" s="8"/>
      <c r="E69" s="8"/>
      <c r="F69" s="198"/>
      <c r="G69" s="198"/>
      <c r="H69" s="198"/>
    </row>
    <row r="70" spans="1:8" ht="15.75">
      <c r="A70" s="349" t="s">
        <v>74</v>
      </c>
      <c r="B70" s="349"/>
      <c r="C70" s="349"/>
      <c r="D70" s="349"/>
      <c r="E70" s="349"/>
      <c r="F70" s="349"/>
      <c r="G70" s="349"/>
      <c r="H70" s="349"/>
    </row>
    <row r="71" spans="1:7" ht="15.75">
      <c r="A71" s="1" t="s">
        <v>51</v>
      </c>
      <c r="G71" s="110"/>
    </row>
    <row r="72" spans="1:7" ht="15.75">
      <c r="A72" s="1"/>
      <c r="G72" s="110"/>
    </row>
    <row r="73" spans="1:7" ht="15.75">
      <c r="A73" s="1" t="s">
        <v>289</v>
      </c>
      <c r="G73" s="110"/>
    </row>
    <row r="74" spans="1:7" ht="15.75">
      <c r="A74" s="29" t="s">
        <v>43</v>
      </c>
      <c r="B74" s="160" t="s">
        <v>52</v>
      </c>
      <c r="G74" s="110"/>
    </row>
    <row r="75" spans="1:7" ht="31.5">
      <c r="A75" s="161" t="s">
        <v>118</v>
      </c>
      <c r="B75" s="33">
        <v>15180.550000000001</v>
      </c>
      <c r="D75" s="226"/>
      <c r="G75" s="110"/>
    </row>
    <row r="76" spans="1:4" ht="31.5" customHeight="1">
      <c r="A76" s="161" t="s">
        <v>119</v>
      </c>
      <c r="B76" s="33">
        <v>4056.09</v>
      </c>
      <c r="D76" s="226"/>
    </row>
    <row r="77" spans="1:4" ht="31.5">
      <c r="A77" s="161" t="s">
        <v>120</v>
      </c>
      <c r="B77" s="33">
        <v>557.47</v>
      </c>
      <c r="D77" s="226"/>
    </row>
    <row r="78" spans="1:4" ht="31.5">
      <c r="A78" s="161" t="s">
        <v>121</v>
      </c>
      <c r="B78" s="33">
        <v>0.19</v>
      </c>
      <c r="D78" s="226"/>
    </row>
    <row r="79" spans="1:4" ht="31.5" customHeight="1">
      <c r="A79" s="162" t="s">
        <v>2</v>
      </c>
      <c r="B79" s="163">
        <v>19794.3</v>
      </c>
      <c r="D79" s="226"/>
    </row>
    <row r="80" spans="1:8" ht="15.75">
      <c r="A80" s="353" t="s">
        <v>27</v>
      </c>
      <c r="B80" s="353"/>
      <c r="C80" s="353"/>
      <c r="D80" s="353"/>
      <c r="E80" s="353"/>
      <c r="F80" s="353"/>
      <c r="G80" s="353"/>
      <c r="H80" s="353"/>
    </row>
    <row r="81" spans="1:8" ht="15.75">
      <c r="A81" s="353"/>
      <c r="B81" s="353"/>
      <c r="C81" s="353"/>
      <c r="D81" s="353"/>
      <c r="E81" s="353"/>
      <c r="F81" s="353"/>
      <c r="G81" s="353"/>
      <c r="H81" s="353"/>
    </row>
    <row r="82" spans="1:8" ht="15.75">
      <c r="A82" s="52"/>
      <c r="B82" s="52"/>
      <c r="C82" s="52"/>
      <c r="D82" s="52"/>
      <c r="E82" s="52"/>
      <c r="F82" s="52"/>
      <c r="G82" s="52"/>
      <c r="H82" s="52"/>
    </row>
    <row r="83" ht="15.75">
      <c r="A83" s="1" t="s">
        <v>290</v>
      </c>
    </row>
    <row r="84" spans="1:9" ht="47.25">
      <c r="A84" s="29" t="s">
        <v>212</v>
      </c>
      <c r="B84" s="29" t="s">
        <v>213</v>
      </c>
      <c r="C84" s="29" t="s">
        <v>214</v>
      </c>
      <c r="D84" s="29" t="s">
        <v>54</v>
      </c>
      <c r="E84" s="29" t="s">
        <v>215</v>
      </c>
      <c r="F84" s="29" t="s">
        <v>216</v>
      </c>
      <c r="G84" s="29" t="s">
        <v>217</v>
      </c>
      <c r="H84" s="29" t="s">
        <v>55</v>
      </c>
      <c r="I84" s="51"/>
    </row>
    <row r="85" spans="1:8" ht="31.5" customHeight="1">
      <c r="A85" s="164" t="s">
        <v>118</v>
      </c>
      <c r="B85" s="165">
        <v>12253</v>
      </c>
      <c r="C85" s="165">
        <v>2811.700000048</v>
      </c>
      <c r="D85" s="165">
        <v>0.35000000149</v>
      </c>
      <c r="E85" s="165">
        <v>115.5</v>
      </c>
      <c r="F85" s="165">
        <v>0</v>
      </c>
      <c r="G85" s="165">
        <v>0</v>
      </c>
      <c r="H85" s="165">
        <v>0</v>
      </c>
    </row>
    <row r="86" spans="1:8" ht="31.5" customHeight="1">
      <c r="A86" s="164" t="s">
        <v>119</v>
      </c>
      <c r="B86" s="165">
        <v>3732.1400000045765</v>
      </c>
      <c r="C86" s="165">
        <v>150.00999999977648</v>
      </c>
      <c r="D86" s="165">
        <v>18.809999955773</v>
      </c>
      <c r="E86" s="165">
        <v>147.13999973602</v>
      </c>
      <c r="F86" s="165">
        <v>0</v>
      </c>
      <c r="G86" s="165">
        <v>7.59999998473</v>
      </c>
      <c r="H86" s="165">
        <v>0.3900000117721</v>
      </c>
    </row>
    <row r="87" spans="1:8" ht="31.5" customHeight="1">
      <c r="A87" s="164" t="s">
        <v>120</v>
      </c>
      <c r="B87" s="165">
        <v>369.4199999329</v>
      </c>
      <c r="C87" s="165">
        <v>100</v>
      </c>
      <c r="D87" s="165">
        <v>4.46999999321648</v>
      </c>
      <c r="E87" s="165">
        <v>75.3999999128</v>
      </c>
      <c r="F87" s="165">
        <v>0</v>
      </c>
      <c r="G87" s="165">
        <v>6.42999991588</v>
      </c>
      <c r="H87" s="165">
        <v>1.75</v>
      </c>
    </row>
    <row r="88" spans="1:8" ht="31.5" customHeight="1">
      <c r="A88" s="164" t="s">
        <v>121</v>
      </c>
      <c r="B88" s="165">
        <v>0</v>
      </c>
      <c r="C88" s="165">
        <v>0</v>
      </c>
      <c r="D88" s="165">
        <v>0.189999997616</v>
      </c>
      <c r="E88" s="165">
        <v>0</v>
      </c>
      <c r="F88" s="165">
        <v>0</v>
      </c>
      <c r="G88" s="165">
        <v>0</v>
      </c>
      <c r="H88" s="165">
        <v>0</v>
      </c>
    </row>
    <row r="89" spans="1:8" ht="31.5" customHeight="1">
      <c r="A89" s="162" t="s">
        <v>2</v>
      </c>
      <c r="B89" s="166">
        <v>16354.559999937475</v>
      </c>
      <c r="C89" s="166">
        <v>3061.7100000477767</v>
      </c>
      <c r="D89" s="166">
        <v>23.81999994809548</v>
      </c>
      <c r="E89" s="166">
        <v>338.03999964882</v>
      </c>
      <c r="F89" s="166">
        <v>0</v>
      </c>
      <c r="G89" s="166">
        <v>14.029999900610001</v>
      </c>
      <c r="H89" s="166">
        <v>2.1400000117721</v>
      </c>
    </row>
    <row r="90" spans="1:8" ht="15.75">
      <c r="A90" s="354" t="s">
        <v>27</v>
      </c>
      <c r="B90" s="354"/>
      <c r="C90" s="354"/>
      <c r="D90" s="354"/>
      <c r="E90" s="354"/>
      <c r="F90" s="354"/>
      <c r="G90" s="354"/>
      <c r="H90" s="354"/>
    </row>
    <row r="91" spans="1:8" ht="15.75">
      <c r="A91" s="353"/>
      <c r="B91" s="353"/>
      <c r="C91" s="353"/>
      <c r="D91" s="353"/>
      <c r="E91" s="353"/>
      <c r="F91" s="353"/>
      <c r="G91" s="353"/>
      <c r="H91" s="353"/>
    </row>
  </sheetData>
  <sheetProtection/>
  <mergeCells count="11">
    <mergeCell ref="A90:H91"/>
    <mergeCell ref="A23:H26"/>
    <mergeCell ref="A19:H20"/>
    <mergeCell ref="A39:H39"/>
    <mergeCell ref="A53:H53"/>
    <mergeCell ref="A70:H70"/>
    <mergeCell ref="A62:H62"/>
    <mergeCell ref="B56:F56"/>
    <mergeCell ref="B64:F64"/>
    <mergeCell ref="A5:H7"/>
    <mergeCell ref="A80:H81"/>
  </mergeCells>
  <printOptions horizontalCentered="1"/>
  <pageMargins left="0.5905511811023623" right="0.5905511811023623" top="0.5905511811023623" bottom="0.5905511811023623" header="0.31496062992125984" footer="0.31496062992125984"/>
  <pageSetup horizontalDpi="600" verticalDpi="600" orientation="portrait" scale="74" r:id="rId1"/>
  <headerFooter>
    <oddHeader>&amp;R&amp;12Región de Magallanes, Información Censo 2007 y Anual</oddHeader>
  </headerFooter>
  <rowBreaks count="1" manualBreakCount="1">
    <brk id="62" max="7" man="1"/>
  </rowBreaks>
</worksheet>
</file>

<file path=xl/worksheets/sheet9.xml><?xml version="1.0" encoding="utf-8"?>
<worksheet xmlns="http://schemas.openxmlformats.org/spreadsheetml/2006/main" xmlns:r="http://schemas.openxmlformats.org/officeDocument/2006/relationships">
  <dimension ref="A1:AB93"/>
  <sheetViews>
    <sheetView view="pageBreakPreview" zoomScale="102" zoomScaleNormal="70" zoomScaleSheetLayoutView="102" zoomScalePageLayoutView="0" workbookViewId="0" topLeftCell="B1">
      <selection activeCell="B1" sqref="B1"/>
    </sheetView>
  </sheetViews>
  <sheetFormatPr defaultColWidth="11.421875" defaultRowHeight="15"/>
  <cols>
    <col min="1" max="1" width="11.421875" style="117" hidden="1" customWidth="1"/>
    <col min="2" max="2" width="12.00390625" style="117" customWidth="1"/>
    <col min="3" max="3" width="23.00390625" style="117" customWidth="1"/>
    <col min="4" max="6" width="11.28125" style="117" customWidth="1"/>
    <col min="7" max="7" width="13.421875" style="117" bestFit="1" customWidth="1"/>
    <col min="8" max="8" width="13.8515625" style="117" bestFit="1" customWidth="1"/>
    <col min="9" max="9" width="11.57421875" style="118" customWidth="1"/>
    <col min="10" max="10" width="11.00390625" style="118" customWidth="1"/>
    <col min="11" max="11" width="10.421875" style="117" customWidth="1"/>
    <col min="12" max="13" width="10.421875" style="118" customWidth="1"/>
    <col min="14" max="14" width="10.421875" style="117" customWidth="1"/>
    <col min="15" max="15" width="11.8515625" style="117" customWidth="1"/>
    <col min="16" max="16" width="11.57421875" style="117" bestFit="1" customWidth="1"/>
    <col min="17" max="19" width="11.421875" style="117" customWidth="1"/>
    <col min="20" max="22" width="12.8515625" style="117" bestFit="1" customWidth="1"/>
    <col min="23" max="23" width="11.57421875" style="117" bestFit="1" customWidth="1"/>
    <col min="24" max="26" width="12.8515625" style="117" bestFit="1" customWidth="1"/>
    <col min="27" max="27" width="11.57421875" style="117" bestFit="1" customWidth="1"/>
    <col min="28" max="16384" width="11.421875" style="117" customWidth="1"/>
  </cols>
  <sheetData>
    <row r="1" ht="15">
      <c r="B1" s="116" t="s">
        <v>81</v>
      </c>
    </row>
    <row r="3" spans="2:15" ht="15">
      <c r="B3" s="381" t="s">
        <v>151</v>
      </c>
      <c r="C3" s="381"/>
      <c r="D3" s="381"/>
      <c r="E3" s="381"/>
      <c r="F3" s="381"/>
      <c r="G3" s="381"/>
      <c r="H3" s="381"/>
      <c r="I3" s="381"/>
      <c r="J3" s="381"/>
      <c r="K3" s="381"/>
      <c r="L3" s="381"/>
      <c r="M3" s="381"/>
      <c r="N3" s="381"/>
      <c r="O3" s="381"/>
    </row>
    <row r="4" spans="2:15" ht="15">
      <c r="B4" s="381"/>
      <c r="C4" s="381"/>
      <c r="D4" s="381"/>
      <c r="E4" s="381"/>
      <c r="F4" s="381"/>
      <c r="G4" s="381"/>
      <c r="H4" s="381"/>
      <c r="I4" s="381"/>
      <c r="J4" s="381"/>
      <c r="K4" s="381"/>
      <c r="L4" s="381"/>
      <c r="M4" s="381"/>
      <c r="N4" s="381"/>
      <c r="O4" s="381"/>
    </row>
    <row r="5" spans="2:15" ht="15.75" customHeight="1">
      <c r="B5" s="119"/>
      <c r="C5" s="119"/>
      <c r="D5" s="119"/>
      <c r="E5" s="119"/>
      <c r="F5" s="119"/>
      <c r="G5" s="119"/>
      <c r="H5" s="119"/>
      <c r="I5" s="119"/>
      <c r="J5" s="119"/>
      <c r="K5" s="119"/>
      <c r="L5" s="119"/>
      <c r="M5" s="119"/>
      <c r="N5" s="119"/>
      <c r="O5" s="119"/>
    </row>
    <row r="6" spans="2:15" ht="15.75" customHeight="1">
      <c r="B6" s="120" t="s">
        <v>152</v>
      </c>
      <c r="C6" s="119"/>
      <c r="D6" s="119"/>
      <c r="E6" s="119"/>
      <c r="F6" s="119"/>
      <c r="G6" s="119"/>
      <c r="H6" s="119"/>
      <c r="I6" s="119"/>
      <c r="J6" s="119"/>
      <c r="K6" s="119"/>
      <c r="L6" s="119"/>
      <c r="M6" s="119"/>
      <c r="N6" s="119"/>
      <c r="O6" s="119"/>
    </row>
    <row r="7" spans="2:15" ht="15.75" customHeight="1">
      <c r="B7" s="382" t="s">
        <v>15</v>
      </c>
      <c r="C7" s="382" t="s">
        <v>153</v>
      </c>
      <c r="D7" s="382">
        <v>2019</v>
      </c>
      <c r="E7" s="379" t="s">
        <v>337</v>
      </c>
      <c r="F7" s="380"/>
      <c r="G7" s="121" t="s">
        <v>154</v>
      </c>
      <c r="H7" s="121" t="s">
        <v>155</v>
      </c>
      <c r="I7" s="119"/>
      <c r="J7" s="119"/>
      <c r="K7" s="119"/>
      <c r="L7" s="119"/>
      <c r="M7" s="119"/>
      <c r="N7" s="119"/>
      <c r="O7" s="119"/>
    </row>
    <row r="8" spans="2:15" ht="15.75" customHeight="1">
      <c r="B8" s="382"/>
      <c r="C8" s="382"/>
      <c r="D8" s="382"/>
      <c r="E8" s="122">
        <v>2019</v>
      </c>
      <c r="F8" s="123">
        <v>2020</v>
      </c>
      <c r="G8" s="124">
        <v>2020</v>
      </c>
      <c r="H8" s="124">
        <v>2020</v>
      </c>
      <c r="I8" s="119"/>
      <c r="J8" s="119"/>
      <c r="K8" s="119"/>
      <c r="L8" s="119"/>
      <c r="M8" s="119"/>
      <c r="N8" s="119"/>
      <c r="O8" s="119"/>
    </row>
    <row r="9" spans="2:15" ht="15.75" customHeight="1">
      <c r="B9" s="383" t="s">
        <v>119</v>
      </c>
      <c r="C9" s="125" t="s">
        <v>338</v>
      </c>
      <c r="D9" s="126">
        <v>35020.76715</v>
      </c>
      <c r="E9" s="126">
        <v>20626.29302000001</v>
      </c>
      <c r="F9" s="126">
        <v>18296.052869999996</v>
      </c>
      <c r="G9" s="127">
        <v>1</v>
      </c>
      <c r="H9" s="128">
        <v>0.5929943576772602</v>
      </c>
      <c r="I9" s="119"/>
      <c r="J9" s="119"/>
      <c r="K9" s="119"/>
      <c r="L9" s="119"/>
      <c r="M9" s="119"/>
      <c r="N9" s="119"/>
      <c r="O9" s="119"/>
    </row>
    <row r="10" spans="2:15" ht="15.75" customHeight="1">
      <c r="B10" s="383"/>
      <c r="C10" s="125" t="s">
        <v>339</v>
      </c>
      <c r="D10" s="126">
        <v>29403.782380000004</v>
      </c>
      <c r="E10" s="126">
        <v>19030.853740000002</v>
      </c>
      <c r="F10" s="126">
        <v>7986.28682</v>
      </c>
      <c r="G10" s="127">
        <v>0.9783756056290119</v>
      </c>
      <c r="H10" s="128">
        <v>0.2588439734352533</v>
      </c>
      <c r="I10" s="119"/>
      <c r="J10" s="119"/>
      <c r="K10" s="119"/>
      <c r="L10" s="119"/>
      <c r="M10" s="119"/>
      <c r="N10" s="119"/>
      <c r="O10" s="119"/>
    </row>
    <row r="11" spans="2:15" ht="15.75" customHeight="1">
      <c r="B11" s="383"/>
      <c r="C11" s="125" t="s">
        <v>340</v>
      </c>
      <c r="D11" s="126">
        <v>37.2572</v>
      </c>
      <c r="E11" s="126">
        <v>37.2572</v>
      </c>
      <c r="F11" s="126">
        <v>406.1272</v>
      </c>
      <c r="G11" s="127">
        <v>0.00047484149731116023</v>
      </c>
      <c r="H11" s="128">
        <v>0.013163010612751045</v>
      </c>
      <c r="I11" s="119"/>
      <c r="J11" s="119"/>
      <c r="K11" s="119"/>
      <c r="L11" s="119"/>
      <c r="M11" s="119"/>
      <c r="N11" s="119"/>
      <c r="O11" s="119"/>
    </row>
    <row r="12" spans="2:15" ht="15.75" customHeight="1">
      <c r="B12" s="383"/>
      <c r="C12" s="125" t="s">
        <v>341</v>
      </c>
      <c r="D12" s="126">
        <v>1326.04851</v>
      </c>
      <c r="E12" s="126">
        <v>794.0259299999999</v>
      </c>
      <c r="F12" s="126">
        <v>364.09226</v>
      </c>
      <c r="G12" s="127">
        <v>0.0011122346620518913</v>
      </c>
      <c r="H12" s="128">
        <v>0.011800613902246668</v>
      </c>
      <c r="I12" s="119"/>
      <c r="J12" s="119"/>
      <c r="K12" s="119"/>
      <c r="L12" s="119"/>
      <c r="M12" s="119"/>
      <c r="N12" s="119"/>
      <c r="O12" s="119"/>
    </row>
    <row r="13" spans="2:15" ht="15.75" customHeight="1">
      <c r="B13" s="383"/>
      <c r="C13" s="125" t="s">
        <v>342</v>
      </c>
      <c r="D13" s="126">
        <v>7.75892</v>
      </c>
      <c r="E13" s="126">
        <v>0</v>
      </c>
      <c r="F13" s="126">
        <v>361.8102</v>
      </c>
      <c r="G13" s="127">
        <v>0.05871174542284502</v>
      </c>
      <c r="H13" s="128">
        <v>0.011726649932340356</v>
      </c>
      <c r="I13" s="119"/>
      <c r="J13" s="119"/>
      <c r="K13" s="119"/>
      <c r="L13" s="119"/>
      <c r="M13" s="119"/>
      <c r="N13" s="119"/>
      <c r="O13" s="119"/>
    </row>
    <row r="14" spans="2:15" ht="15.75" customHeight="1">
      <c r="B14" s="383"/>
      <c r="C14" s="125" t="s">
        <v>343</v>
      </c>
      <c r="D14" s="126">
        <v>1460.1949399999999</v>
      </c>
      <c r="E14" s="126">
        <v>23.76664</v>
      </c>
      <c r="F14" s="126">
        <v>355.5639100000001</v>
      </c>
      <c r="G14" s="127">
        <v>0.00727677034160059</v>
      </c>
      <c r="H14" s="128">
        <v>0.011524201089809444</v>
      </c>
      <c r="I14" s="119"/>
      <c r="J14" s="119"/>
      <c r="K14" s="119"/>
      <c r="L14" s="119"/>
      <c r="M14" s="119"/>
      <c r="N14" s="119"/>
      <c r="O14" s="119"/>
    </row>
    <row r="15" spans="2:15" ht="15.75" customHeight="1">
      <c r="B15" s="383"/>
      <c r="C15" s="125" t="s">
        <v>344</v>
      </c>
      <c r="D15" s="126">
        <v>1208.19721</v>
      </c>
      <c r="E15" s="126">
        <v>377.77570999999995</v>
      </c>
      <c r="F15" s="126">
        <v>80.35741</v>
      </c>
      <c r="G15" s="127">
        <v>1</v>
      </c>
      <c r="H15" s="128">
        <v>0.002604468355340856</v>
      </c>
      <c r="I15" s="119"/>
      <c r="J15" s="119"/>
      <c r="K15" s="119"/>
      <c r="L15" s="119"/>
      <c r="M15" s="119"/>
      <c r="N15" s="119"/>
      <c r="O15" s="119"/>
    </row>
    <row r="16" spans="2:15" ht="15.75" customHeight="1">
      <c r="B16" s="383"/>
      <c r="C16" s="125" t="s">
        <v>345</v>
      </c>
      <c r="D16" s="126">
        <v>45.35903</v>
      </c>
      <c r="E16" s="126">
        <v>14.073979999999999</v>
      </c>
      <c r="F16" s="126">
        <v>65.34657</v>
      </c>
      <c r="G16" s="127">
        <v>1.9005391052689954E-05</v>
      </c>
      <c r="H16" s="128">
        <v>0.002117951209416358</v>
      </c>
      <c r="I16" s="119"/>
      <c r="J16" s="119"/>
      <c r="K16" s="119"/>
      <c r="L16" s="119"/>
      <c r="M16" s="119"/>
      <c r="N16" s="119"/>
      <c r="O16" s="119"/>
    </row>
    <row r="17" spans="2:15" ht="15.75" customHeight="1">
      <c r="B17" s="383"/>
      <c r="C17" s="125" t="s">
        <v>6</v>
      </c>
      <c r="D17" s="126">
        <v>5700.577519999977</v>
      </c>
      <c r="E17" s="126">
        <v>3696.172189999954</v>
      </c>
      <c r="F17" s="126">
        <v>2938.0338499999925</v>
      </c>
      <c r="G17" s="127"/>
      <c r="H17" s="128">
        <v>0.09522477378558174</v>
      </c>
      <c r="I17" s="119"/>
      <c r="J17" s="119"/>
      <c r="K17" s="119"/>
      <c r="L17" s="119"/>
      <c r="M17" s="119"/>
      <c r="N17" s="119"/>
      <c r="O17" s="119"/>
    </row>
    <row r="18" spans="2:15" ht="15.75" customHeight="1">
      <c r="B18" s="384"/>
      <c r="C18" s="121" t="s">
        <v>346</v>
      </c>
      <c r="D18" s="129">
        <v>74209.94285999998</v>
      </c>
      <c r="E18" s="129">
        <v>44600.21840999997</v>
      </c>
      <c r="F18" s="129">
        <v>30853.671089999993</v>
      </c>
      <c r="G18" s="130"/>
      <c r="H18" s="130">
        <v>1</v>
      </c>
      <c r="I18" s="119"/>
      <c r="J18" s="119"/>
      <c r="K18" s="119"/>
      <c r="L18" s="119"/>
      <c r="M18" s="119"/>
      <c r="N18" s="119"/>
      <c r="O18" s="119"/>
    </row>
    <row r="19" spans="2:15" ht="15.75" customHeight="1">
      <c r="B19" s="131" t="s">
        <v>156</v>
      </c>
      <c r="C19" s="132"/>
      <c r="D19" s="133"/>
      <c r="E19" s="133"/>
      <c r="F19" s="133"/>
      <c r="G19" s="134"/>
      <c r="H19" s="134"/>
      <c r="I19" s="119"/>
      <c r="J19" s="119"/>
      <c r="K19" s="119"/>
      <c r="L19" s="119"/>
      <c r="M19" s="119"/>
      <c r="N19" s="119"/>
      <c r="O19" s="119"/>
    </row>
    <row r="20" spans="2:15" ht="15.75" customHeight="1">
      <c r="B20" s="135" t="s">
        <v>157</v>
      </c>
      <c r="C20" s="132"/>
      <c r="D20" s="133"/>
      <c r="E20" s="133"/>
      <c r="F20" s="133"/>
      <c r="G20" s="134"/>
      <c r="H20" s="134"/>
      <c r="I20" s="119"/>
      <c r="J20" s="119"/>
      <c r="K20" s="119"/>
      <c r="L20" s="119"/>
      <c r="M20" s="119"/>
      <c r="N20" s="119"/>
      <c r="O20" s="119"/>
    </row>
    <row r="21" spans="2:15" ht="15.75" customHeight="1">
      <c r="B21" s="119"/>
      <c r="C21" s="119"/>
      <c r="D21" s="119"/>
      <c r="E21" s="119"/>
      <c r="F21" s="119"/>
      <c r="G21" s="119"/>
      <c r="H21" s="119"/>
      <c r="I21" s="119"/>
      <c r="J21" s="119"/>
      <c r="K21" s="119"/>
      <c r="L21" s="119"/>
      <c r="M21" s="119"/>
      <c r="N21" s="119"/>
      <c r="O21" s="119"/>
    </row>
    <row r="22" spans="2:15" ht="15.75" customHeight="1">
      <c r="B22" s="120" t="s">
        <v>158</v>
      </c>
      <c r="C22" s="119"/>
      <c r="D22" s="119"/>
      <c r="E22" s="119"/>
      <c r="F22" s="119"/>
      <c r="G22" s="136"/>
      <c r="H22" s="136"/>
      <c r="I22" s="136"/>
      <c r="J22" s="136"/>
      <c r="K22" s="136"/>
      <c r="L22" s="136"/>
      <c r="M22" s="136"/>
      <c r="N22" s="136"/>
      <c r="O22" s="136"/>
    </row>
    <row r="23" spans="2:15" ht="30.75" customHeight="1">
      <c r="B23" s="366" t="s">
        <v>159</v>
      </c>
      <c r="C23" s="367"/>
      <c r="D23" s="367"/>
      <c r="E23" s="368"/>
      <c r="F23" s="375" t="s">
        <v>160</v>
      </c>
      <c r="G23" s="375" t="s">
        <v>161</v>
      </c>
      <c r="H23" s="376" t="s">
        <v>162</v>
      </c>
      <c r="I23" s="377"/>
      <c r="J23" s="378"/>
      <c r="K23" s="376" t="s">
        <v>163</v>
      </c>
      <c r="L23" s="377"/>
      <c r="M23" s="377"/>
      <c r="N23" s="377"/>
      <c r="O23" s="378"/>
    </row>
    <row r="24" spans="2:15" ht="15.75" customHeight="1">
      <c r="B24" s="369"/>
      <c r="C24" s="370"/>
      <c r="D24" s="370"/>
      <c r="E24" s="371"/>
      <c r="F24" s="375"/>
      <c r="G24" s="375"/>
      <c r="H24" s="379" t="s">
        <v>337</v>
      </c>
      <c r="I24" s="380"/>
      <c r="J24" s="137" t="s">
        <v>17</v>
      </c>
      <c r="K24" s="379" t="s">
        <v>337</v>
      </c>
      <c r="L24" s="380"/>
      <c r="M24" s="137" t="s">
        <v>17</v>
      </c>
      <c r="N24" s="138" t="s">
        <v>164</v>
      </c>
      <c r="O24" s="137" t="s">
        <v>154</v>
      </c>
    </row>
    <row r="25" spans="2:15" ht="15" customHeight="1">
      <c r="B25" s="372"/>
      <c r="C25" s="373"/>
      <c r="D25" s="373"/>
      <c r="E25" s="374"/>
      <c r="F25" s="375"/>
      <c r="G25" s="375"/>
      <c r="H25" s="169">
        <f>+E8</f>
        <v>2019</v>
      </c>
      <c r="I25" s="170">
        <f>+F8</f>
        <v>2020</v>
      </c>
      <c r="J25" s="176" t="s">
        <v>347</v>
      </c>
      <c r="K25" s="172">
        <v>2019</v>
      </c>
      <c r="L25" s="172">
        <v>2020</v>
      </c>
      <c r="M25" s="176" t="s">
        <v>347</v>
      </c>
      <c r="N25" s="173">
        <v>2020</v>
      </c>
      <c r="O25" s="177">
        <v>2020</v>
      </c>
    </row>
    <row r="26" spans="1:27" s="139" customFormat="1" ht="15">
      <c r="A26" s="139">
        <v>1</v>
      </c>
      <c r="B26" s="356" t="s">
        <v>348</v>
      </c>
      <c r="C26" s="357"/>
      <c r="D26" s="357"/>
      <c r="E26" s="358"/>
      <c r="F26" s="140">
        <v>2044290</v>
      </c>
      <c r="G26" s="125" t="s">
        <v>368</v>
      </c>
      <c r="H26" s="141">
        <v>1595.4309900000003</v>
      </c>
      <c r="I26" s="141">
        <v>1886.6686699999998</v>
      </c>
      <c r="J26" s="142">
        <v>0.1825448307231386</v>
      </c>
      <c r="K26" s="141">
        <v>9609.52079</v>
      </c>
      <c r="L26" s="141">
        <v>9442.81677</v>
      </c>
      <c r="M26" s="142">
        <v>-0.017347797423309497</v>
      </c>
      <c r="N26" s="143">
        <v>0.30605164430694015</v>
      </c>
      <c r="O26" s="144">
        <v>1</v>
      </c>
      <c r="P26" s="117"/>
      <c r="Q26" s="117"/>
      <c r="R26" s="117"/>
      <c r="S26" s="117"/>
      <c r="T26" s="117"/>
      <c r="U26" s="117"/>
      <c r="V26" s="117"/>
      <c r="W26" s="117"/>
      <c r="X26" s="117"/>
      <c r="Y26" s="117"/>
      <c r="Z26" s="117"/>
      <c r="AA26" s="117"/>
    </row>
    <row r="27" spans="2:27" s="139" customFormat="1" ht="15">
      <c r="B27" s="356" t="s">
        <v>349</v>
      </c>
      <c r="C27" s="357"/>
      <c r="D27" s="357"/>
      <c r="E27" s="358"/>
      <c r="F27" s="140">
        <v>51052910</v>
      </c>
      <c r="G27" s="125" t="s">
        <v>368</v>
      </c>
      <c r="H27" s="141">
        <v>1084.779</v>
      </c>
      <c r="I27" s="141">
        <v>638.851</v>
      </c>
      <c r="J27" s="142">
        <v>-0.41107727933523786</v>
      </c>
      <c r="K27" s="141">
        <v>9165.253949999998</v>
      </c>
      <c r="L27" s="141">
        <v>5046.8387</v>
      </c>
      <c r="M27" s="142">
        <v>-0.4493509151484012</v>
      </c>
      <c r="N27" s="143">
        <v>0.16357336166832137</v>
      </c>
      <c r="O27" s="144">
        <v>0.999582407983637</v>
      </c>
      <c r="P27" s="117"/>
      <c r="Q27" s="117"/>
      <c r="R27" s="117"/>
      <c r="S27" s="117"/>
      <c r="T27" s="117"/>
      <c r="U27" s="117"/>
      <c r="V27" s="117"/>
      <c r="W27" s="117"/>
      <c r="X27" s="117"/>
      <c r="Y27" s="117"/>
      <c r="Z27" s="117"/>
      <c r="AA27" s="117"/>
    </row>
    <row r="28" spans="2:27" s="139" customFormat="1" ht="15">
      <c r="B28" s="356" t="s">
        <v>350</v>
      </c>
      <c r="C28" s="357"/>
      <c r="D28" s="357"/>
      <c r="E28" s="358"/>
      <c r="F28" s="140">
        <v>51011100</v>
      </c>
      <c r="G28" s="125" t="s">
        <v>368</v>
      </c>
      <c r="H28" s="141">
        <v>1810.094</v>
      </c>
      <c r="I28" s="141">
        <v>700.742</v>
      </c>
      <c r="J28" s="142">
        <v>-0.6128698288597167</v>
      </c>
      <c r="K28" s="141">
        <v>9865.599789999998</v>
      </c>
      <c r="L28" s="141">
        <v>2939.44812</v>
      </c>
      <c r="M28" s="142">
        <v>-0.7020507437389166</v>
      </c>
      <c r="N28" s="143">
        <v>0.0952706117669319</v>
      </c>
      <c r="O28" s="144">
        <v>0.9439899292946611</v>
      </c>
      <c r="P28" s="117"/>
      <c r="Q28" s="117"/>
      <c r="R28" s="117"/>
      <c r="S28" s="117"/>
      <c r="T28" s="117"/>
      <c r="U28" s="117"/>
      <c r="V28" s="117"/>
      <c r="W28" s="117"/>
      <c r="X28" s="117"/>
      <c r="Y28" s="117"/>
      <c r="Z28" s="117"/>
      <c r="AA28" s="117"/>
    </row>
    <row r="29" spans="2:27" s="139" customFormat="1" ht="15">
      <c r="B29" s="356" t="s">
        <v>351</v>
      </c>
      <c r="C29" s="357"/>
      <c r="D29" s="357"/>
      <c r="E29" s="358"/>
      <c r="F29" s="140">
        <v>2044210</v>
      </c>
      <c r="G29" s="125" t="s">
        <v>368</v>
      </c>
      <c r="H29" s="141">
        <v>519.2622399999999</v>
      </c>
      <c r="I29" s="141">
        <v>399.85528</v>
      </c>
      <c r="J29" s="142">
        <v>-0.22995502234092727</v>
      </c>
      <c r="K29" s="141">
        <v>3765.0426399999997</v>
      </c>
      <c r="L29" s="141">
        <v>2399.01668</v>
      </c>
      <c r="M29" s="142">
        <v>-0.36281819108428465</v>
      </c>
      <c r="N29" s="143">
        <v>0.0777546591782249</v>
      </c>
      <c r="O29" s="144">
        <v>1</v>
      </c>
      <c r="P29" s="117"/>
      <c r="Q29" s="117"/>
      <c r="R29" s="117"/>
      <c r="S29" s="117"/>
      <c r="T29" s="117"/>
      <c r="U29" s="117"/>
      <c r="V29" s="117"/>
      <c r="W29" s="117"/>
      <c r="X29" s="117"/>
      <c r="Y29" s="117"/>
      <c r="Z29" s="117"/>
      <c r="AA29" s="117"/>
    </row>
    <row r="30" spans="2:27" s="139" customFormat="1" ht="15">
      <c r="B30" s="356" t="s">
        <v>352</v>
      </c>
      <c r="C30" s="357"/>
      <c r="D30" s="357"/>
      <c r="E30" s="358"/>
      <c r="F30" s="140">
        <v>2043000</v>
      </c>
      <c r="G30" s="125" t="s">
        <v>368</v>
      </c>
      <c r="H30" s="141">
        <v>397.22752</v>
      </c>
      <c r="I30" s="141">
        <v>362.04513000000003</v>
      </c>
      <c r="J30" s="142">
        <v>-0.08856987048631473</v>
      </c>
      <c r="K30" s="141">
        <v>2219.2609899999998</v>
      </c>
      <c r="L30" s="141">
        <v>2209.41735</v>
      </c>
      <c r="M30" s="142">
        <v>-0.00443554861026039</v>
      </c>
      <c r="N30" s="143">
        <v>0.07160954505397889</v>
      </c>
      <c r="O30" s="144">
        <v>1</v>
      </c>
      <c r="P30" s="117"/>
      <c r="Q30" s="117"/>
      <c r="R30" s="117"/>
      <c r="S30" s="117"/>
      <c r="T30" s="117"/>
      <c r="U30" s="117"/>
      <c r="V30" s="117"/>
      <c r="W30" s="117"/>
      <c r="X30" s="117"/>
      <c r="Y30" s="117"/>
      <c r="Z30" s="117"/>
      <c r="AA30" s="117"/>
    </row>
    <row r="31" spans="2:27" s="139" customFormat="1" ht="15">
      <c r="B31" s="356" t="s">
        <v>353</v>
      </c>
      <c r="C31" s="357"/>
      <c r="D31" s="357"/>
      <c r="E31" s="358"/>
      <c r="F31" s="140">
        <v>2044300</v>
      </c>
      <c r="G31" s="125" t="s">
        <v>368</v>
      </c>
      <c r="H31" s="141">
        <v>320.93179999999995</v>
      </c>
      <c r="I31" s="141">
        <v>284.1284</v>
      </c>
      <c r="J31" s="142">
        <v>-0.11467670078191054</v>
      </c>
      <c r="K31" s="141">
        <v>2288.58769</v>
      </c>
      <c r="L31" s="141">
        <v>2182.2826400000004</v>
      </c>
      <c r="M31" s="142">
        <v>-0.04645006632889802</v>
      </c>
      <c r="N31" s="143">
        <v>0.07073008050271534</v>
      </c>
      <c r="O31" s="144">
        <v>1</v>
      </c>
      <c r="P31" s="117"/>
      <c r="Q31" s="117"/>
      <c r="R31" s="117"/>
      <c r="S31" s="117"/>
      <c r="T31" s="117"/>
      <c r="U31" s="117"/>
      <c r="V31" s="117"/>
      <c r="W31" s="117"/>
      <c r="X31" s="117"/>
      <c r="Y31" s="117"/>
      <c r="Z31" s="117"/>
      <c r="AA31" s="117"/>
    </row>
    <row r="32" spans="2:27" s="139" customFormat="1" ht="15">
      <c r="B32" s="356" t="s">
        <v>354</v>
      </c>
      <c r="C32" s="357"/>
      <c r="D32" s="357"/>
      <c r="E32" s="358"/>
      <c r="F32" s="140">
        <v>2044220</v>
      </c>
      <c r="G32" s="125" t="s">
        <v>368</v>
      </c>
      <c r="H32" s="141">
        <v>412.13059</v>
      </c>
      <c r="I32" s="141">
        <v>295.13783</v>
      </c>
      <c r="J32" s="142">
        <v>-0.2838730316038904</v>
      </c>
      <c r="K32" s="141">
        <v>2713.23701</v>
      </c>
      <c r="L32" s="141">
        <v>1841.3401900000001</v>
      </c>
      <c r="M32" s="142">
        <v>-0.3213493022491241</v>
      </c>
      <c r="N32" s="143">
        <v>0.059679776342621296</v>
      </c>
      <c r="O32" s="144">
        <v>1.0000000000000002</v>
      </c>
      <c r="P32" s="117"/>
      <c r="Q32" s="117"/>
      <c r="R32" s="117"/>
      <c r="S32" s="117"/>
      <c r="T32" s="117"/>
      <c r="U32" s="117"/>
      <c r="V32" s="117"/>
      <c r="W32" s="117"/>
      <c r="X32" s="117"/>
      <c r="Y32" s="117"/>
      <c r="Z32" s="117"/>
      <c r="AA32" s="117"/>
    </row>
    <row r="33" spans="2:27" s="139" customFormat="1" ht="15">
      <c r="B33" s="356" t="s">
        <v>355</v>
      </c>
      <c r="C33" s="357"/>
      <c r="D33" s="357"/>
      <c r="E33" s="358"/>
      <c r="F33" s="140">
        <v>23011020</v>
      </c>
      <c r="G33" s="125" t="s">
        <v>368</v>
      </c>
      <c r="H33" s="141">
        <v>469.1</v>
      </c>
      <c r="I33" s="141">
        <v>421</v>
      </c>
      <c r="J33" s="142">
        <v>-0.10253677254316781</v>
      </c>
      <c r="K33" s="141">
        <v>1362.868</v>
      </c>
      <c r="L33" s="141">
        <v>1409.91</v>
      </c>
      <c r="M33" s="142">
        <v>0.034516915798155176</v>
      </c>
      <c r="N33" s="143">
        <v>0.045696669154451676</v>
      </c>
      <c r="O33" s="144">
        <v>0.8810544663020586</v>
      </c>
      <c r="P33" s="117"/>
      <c r="Q33" s="117"/>
      <c r="R33" s="117"/>
      <c r="S33" s="117"/>
      <c r="T33" s="117"/>
      <c r="U33" s="117"/>
      <c r="V33" s="117"/>
      <c r="W33" s="117"/>
      <c r="X33" s="117"/>
      <c r="Y33" s="117"/>
      <c r="Z33" s="117"/>
      <c r="AA33" s="117"/>
    </row>
    <row r="34" spans="2:27" s="139" customFormat="1" ht="15">
      <c r="B34" s="356" t="s">
        <v>356</v>
      </c>
      <c r="C34" s="357"/>
      <c r="D34" s="357"/>
      <c r="E34" s="358"/>
      <c r="F34" s="140">
        <v>15050000</v>
      </c>
      <c r="G34" s="125" t="s">
        <v>368</v>
      </c>
      <c r="H34" s="141">
        <v>42.829</v>
      </c>
      <c r="I34" s="141">
        <v>149.799</v>
      </c>
      <c r="J34" s="142">
        <v>2.4976067617735644</v>
      </c>
      <c r="K34" s="141">
        <v>117.98939</v>
      </c>
      <c r="L34" s="141">
        <v>427.24895000000004</v>
      </c>
      <c r="M34" s="142">
        <v>2.6210794038345315</v>
      </c>
      <c r="N34" s="143">
        <v>0.013847588792715044</v>
      </c>
      <c r="O34" s="144">
        <v>1</v>
      </c>
      <c r="P34" s="117"/>
      <c r="Q34" s="117"/>
      <c r="R34" s="117"/>
      <c r="S34" s="117"/>
      <c r="T34" s="117"/>
      <c r="U34" s="117"/>
      <c r="V34" s="117"/>
      <c r="W34" s="117"/>
      <c r="X34" s="117"/>
      <c r="Y34" s="117"/>
      <c r="Z34" s="117"/>
      <c r="AA34" s="117"/>
    </row>
    <row r="35" spans="2:27" s="139" customFormat="1" ht="15">
      <c r="B35" s="356" t="s">
        <v>357</v>
      </c>
      <c r="C35" s="357"/>
      <c r="D35" s="357"/>
      <c r="E35" s="358"/>
      <c r="F35" s="140">
        <v>44079920</v>
      </c>
      <c r="G35" s="125" t="s">
        <v>369</v>
      </c>
      <c r="H35" s="141">
        <v>1.6489067999999998</v>
      </c>
      <c r="I35" s="141">
        <v>0.6983948</v>
      </c>
      <c r="J35" s="142">
        <v>-0.5764498029846198</v>
      </c>
      <c r="K35" s="141">
        <v>794.02593</v>
      </c>
      <c r="L35" s="141">
        <v>364.09225999999995</v>
      </c>
      <c r="M35" s="142">
        <v>-0.5414604910950452</v>
      </c>
      <c r="N35" s="143">
        <v>0.011800613902246666</v>
      </c>
      <c r="O35" s="144">
        <v>0.6676572140153488</v>
      </c>
      <c r="P35" s="117"/>
      <c r="Q35" s="117"/>
      <c r="R35" s="117"/>
      <c r="S35" s="117"/>
      <c r="T35" s="117"/>
      <c r="U35" s="117"/>
      <c r="V35" s="117"/>
      <c r="W35" s="117"/>
      <c r="X35" s="117"/>
      <c r="Y35" s="117"/>
      <c r="Z35" s="117"/>
      <c r="AA35" s="117"/>
    </row>
    <row r="36" spans="2:27" s="139" customFormat="1" ht="15">
      <c r="B36" s="356" t="s">
        <v>358</v>
      </c>
      <c r="C36" s="357"/>
      <c r="D36" s="357"/>
      <c r="E36" s="358"/>
      <c r="F36" s="140">
        <v>22042148</v>
      </c>
      <c r="G36" s="125" t="s">
        <v>370</v>
      </c>
      <c r="H36" s="141">
        <v>2.16</v>
      </c>
      <c r="I36" s="141">
        <v>97.218</v>
      </c>
      <c r="J36" s="142">
        <v>44.00833333333333</v>
      </c>
      <c r="K36" s="141">
        <v>5.0888599999999995</v>
      </c>
      <c r="L36" s="141">
        <v>350.1272</v>
      </c>
      <c r="M36" s="142">
        <v>67.8026787924997</v>
      </c>
      <c r="N36" s="143">
        <v>0.011347991588381196</v>
      </c>
      <c r="O36" s="144">
        <v>0.006484846402178639</v>
      </c>
      <c r="P36" s="117"/>
      <c r="Q36" s="117"/>
      <c r="R36" s="117"/>
      <c r="S36" s="117"/>
      <c r="T36" s="117"/>
      <c r="U36" s="117"/>
      <c r="V36" s="117"/>
      <c r="W36" s="117"/>
      <c r="X36" s="117"/>
      <c r="Y36" s="117"/>
      <c r="Z36" s="117"/>
      <c r="AA36" s="117"/>
    </row>
    <row r="37" spans="2:27" s="139" customFormat="1" ht="15">
      <c r="B37" s="356" t="s">
        <v>359</v>
      </c>
      <c r="C37" s="357"/>
      <c r="D37" s="357"/>
      <c r="E37" s="358"/>
      <c r="F37" s="140">
        <v>51031000</v>
      </c>
      <c r="G37" s="125" t="s">
        <v>368</v>
      </c>
      <c r="H37" s="141">
        <v>123.746</v>
      </c>
      <c r="I37" s="141">
        <v>71.092</v>
      </c>
      <c r="J37" s="142">
        <v>-0.4255006222423351</v>
      </c>
      <c r="K37" s="141">
        <v>308.97519</v>
      </c>
      <c r="L37" s="141">
        <v>259.54364000000004</v>
      </c>
      <c r="M37" s="142">
        <v>-0.15998549915933366</v>
      </c>
      <c r="N37" s="143">
        <v>0.008412082933110703</v>
      </c>
      <c r="O37" s="144">
        <v>1</v>
      </c>
      <c r="P37" s="117"/>
      <c r="Q37" s="117"/>
      <c r="R37" s="117"/>
      <c r="S37" s="117"/>
      <c r="T37" s="117"/>
      <c r="U37" s="117"/>
      <c r="V37" s="117"/>
      <c r="W37" s="117"/>
      <c r="X37" s="117"/>
      <c r="Y37" s="117"/>
      <c r="Z37" s="117"/>
      <c r="AA37" s="117"/>
    </row>
    <row r="38" spans="2:27" s="139" customFormat="1" ht="15">
      <c r="B38" s="356" t="s">
        <v>360</v>
      </c>
      <c r="C38" s="357"/>
      <c r="D38" s="357"/>
      <c r="E38" s="358"/>
      <c r="F38" s="140">
        <v>5040090</v>
      </c>
      <c r="G38" s="125" t="s">
        <v>368</v>
      </c>
      <c r="H38" s="141">
        <v>23.505029999999998</v>
      </c>
      <c r="I38" s="141">
        <v>96.967928</v>
      </c>
      <c r="J38" s="142">
        <v>3.125411794837105</v>
      </c>
      <c r="K38" s="141">
        <v>49.2684</v>
      </c>
      <c r="L38" s="141">
        <v>230.32619</v>
      </c>
      <c r="M38" s="142">
        <v>3.67492733679194</v>
      </c>
      <c r="N38" s="143">
        <v>0.007465114583225437</v>
      </c>
      <c r="O38" s="144">
        <v>0.1031449973107653</v>
      </c>
      <c r="P38" s="117"/>
      <c r="Q38" s="117"/>
      <c r="R38" s="117"/>
      <c r="S38" s="117"/>
      <c r="T38" s="117"/>
      <c r="U38" s="117"/>
      <c r="V38" s="117"/>
      <c r="W38" s="117"/>
      <c r="X38" s="117"/>
      <c r="Y38" s="117"/>
      <c r="Z38" s="117"/>
      <c r="AA38" s="117"/>
    </row>
    <row r="39" spans="2:27" s="139" customFormat="1" ht="15">
      <c r="B39" s="356" t="s">
        <v>361</v>
      </c>
      <c r="C39" s="357"/>
      <c r="D39" s="357"/>
      <c r="E39" s="358"/>
      <c r="F39" s="140">
        <v>6031999</v>
      </c>
      <c r="G39" s="125" t="s">
        <v>368</v>
      </c>
      <c r="H39" s="141">
        <v>0</v>
      </c>
      <c r="I39" s="141">
        <v>14.877</v>
      </c>
      <c r="J39" s="142" t="s">
        <v>371</v>
      </c>
      <c r="K39" s="141">
        <v>0</v>
      </c>
      <c r="L39" s="141">
        <v>224.3102</v>
      </c>
      <c r="M39" s="142" t="s">
        <v>371</v>
      </c>
      <c r="N39" s="143">
        <v>0.007270130006432245</v>
      </c>
      <c r="O39" s="144">
        <v>0.46504822867805223</v>
      </c>
      <c r="P39" s="117"/>
      <c r="Q39" s="117"/>
      <c r="R39" s="117"/>
      <c r="S39" s="117"/>
      <c r="T39" s="117"/>
      <c r="U39" s="117"/>
      <c r="V39" s="117"/>
      <c r="W39" s="117"/>
      <c r="X39" s="117"/>
      <c r="Y39" s="117"/>
      <c r="Z39" s="117"/>
      <c r="AA39" s="117"/>
    </row>
    <row r="40" spans="1:27" s="139" customFormat="1" ht="15">
      <c r="A40" s="139">
        <v>2</v>
      </c>
      <c r="B40" s="356" t="s">
        <v>362</v>
      </c>
      <c r="C40" s="357"/>
      <c r="D40" s="357"/>
      <c r="E40" s="358"/>
      <c r="F40" s="140">
        <v>5040010</v>
      </c>
      <c r="G40" s="125" t="s">
        <v>368</v>
      </c>
      <c r="H40" s="141">
        <v>17.556</v>
      </c>
      <c r="I40" s="141">
        <v>38.583580000000005</v>
      </c>
      <c r="J40" s="142">
        <v>1.1977432216905903</v>
      </c>
      <c r="K40" s="141">
        <v>185.81697</v>
      </c>
      <c r="L40" s="141">
        <v>223.62846</v>
      </c>
      <c r="M40" s="142">
        <v>0.20348781922340028</v>
      </c>
      <c r="N40" s="143">
        <v>0.007248034094473782</v>
      </c>
      <c r="O40" s="144">
        <v>0.02882970997217756</v>
      </c>
      <c r="P40" s="117"/>
      <c r="Q40" s="117"/>
      <c r="R40" s="117"/>
      <c r="S40" s="117"/>
      <c r="T40" s="117"/>
      <c r="U40" s="117"/>
      <c r="V40" s="117"/>
      <c r="W40" s="117"/>
      <c r="X40" s="117"/>
      <c r="Y40" s="117"/>
      <c r="Z40" s="117"/>
      <c r="AA40" s="117"/>
    </row>
    <row r="41" spans="1:27" s="139" customFormat="1" ht="15">
      <c r="A41" s="139">
        <v>3</v>
      </c>
      <c r="B41" s="356" t="s">
        <v>363</v>
      </c>
      <c r="C41" s="357"/>
      <c r="D41" s="357"/>
      <c r="E41" s="358"/>
      <c r="F41" s="140">
        <v>5040020</v>
      </c>
      <c r="G41" s="125" t="s">
        <v>368</v>
      </c>
      <c r="H41" s="141">
        <v>92.01757</v>
      </c>
      <c r="I41" s="141">
        <v>73.42183</v>
      </c>
      <c r="J41" s="142">
        <v>-0.202089014087201</v>
      </c>
      <c r="K41" s="141">
        <v>164.4285</v>
      </c>
      <c r="L41" s="141">
        <v>176.11594</v>
      </c>
      <c r="M41" s="142">
        <v>0.07107916206740303</v>
      </c>
      <c r="N41" s="143">
        <v>0.005708103242763908</v>
      </c>
      <c r="O41" s="144">
        <v>0.08429208053435326</v>
      </c>
      <c r="P41" s="117"/>
      <c r="Q41" s="117"/>
      <c r="R41" s="117"/>
      <c r="S41" s="117"/>
      <c r="T41" s="117"/>
      <c r="U41" s="117"/>
      <c r="V41" s="117"/>
      <c r="W41" s="117"/>
      <c r="X41" s="117"/>
      <c r="Y41" s="117"/>
      <c r="Z41" s="117"/>
      <c r="AA41" s="117"/>
    </row>
    <row r="42" spans="2:27" s="139" customFormat="1" ht="15">
      <c r="B42" s="356" t="s">
        <v>364</v>
      </c>
      <c r="C42" s="357"/>
      <c r="D42" s="357"/>
      <c r="E42" s="358"/>
      <c r="F42" s="140">
        <v>2044230</v>
      </c>
      <c r="G42" s="125" t="s">
        <v>368</v>
      </c>
      <c r="H42" s="141">
        <v>7.15263</v>
      </c>
      <c r="I42" s="141">
        <v>44.27152</v>
      </c>
      <c r="J42" s="142">
        <v>5.189544265535893</v>
      </c>
      <c r="K42" s="141">
        <v>30.643900000000002</v>
      </c>
      <c r="L42" s="141">
        <v>170.19729999999998</v>
      </c>
      <c r="M42" s="142">
        <v>4.55403522397606</v>
      </c>
      <c r="N42" s="143">
        <v>0.005516273882078258</v>
      </c>
      <c r="O42" s="144">
        <v>1</v>
      </c>
      <c r="P42" s="117"/>
      <c r="Q42" s="117"/>
      <c r="R42" s="117"/>
      <c r="S42" s="117"/>
      <c r="T42" s="117"/>
      <c r="U42" s="117"/>
      <c r="V42" s="117"/>
      <c r="W42" s="117"/>
      <c r="X42" s="117"/>
      <c r="Y42" s="117"/>
      <c r="Z42" s="117"/>
      <c r="AA42" s="117"/>
    </row>
    <row r="43" spans="2:27" s="139" customFormat="1" ht="15">
      <c r="B43" s="356" t="s">
        <v>365</v>
      </c>
      <c r="C43" s="357"/>
      <c r="D43" s="357"/>
      <c r="E43" s="358"/>
      <c r="F43" s="140">
        <v>2013090</v>
      </c>
      <c r="G43" s="125" t="s">
        <v>368</v>
      </c>
      <c r="H43" s="141">
        <v>0.7681399999999999</v>
      </c>
      <c r="I43" s="141">
        <v>5.70503</v>
      </c>
      <c r="J43" s="142">
        <v>6.4270705860910775</v>
      </c>
      <c r="K43" s="141">
        <v>23.76664</v>
      </c>
      <c r="L43" s="141">
        <v>137.75275</v>
      </c>
      <c r="M43" s="142">
        <v>4.796054890384169</v>
      </c>
      <c r="N43" s="143">
        <v>0.00446471181980828</v>
      </c>
      <c r="O43" s="144">
        <v>0.27104733511580203</v>
      </c>
      <c r="P43" s="117"/>
      <c r="Q43" s="117"/>
      <c r="R43" s="117"/>
      <c r="S43" s="117"/>
      <c r="T43" s="117"/>
      <c r="U43" s="117"/>
      <c r="V43" s="117"/>
      <c r="W43" s="117"/>
      <c r="X43" s="117"/>
      <c r="Y43" s="117"/>
      <c r="Z43" s="117"/>
      <c r="AA43" s="117"/>
    </row>
    <row r="44" spans="2:27" s="139" customFormat="1" ht="15">
      <c r="B44" s="356" t="s">
        <v>366</v>
      </c>
      <c r="C44" s="357"/>
      <c r="D44" s="357"/>
      <c r="E44" s="358"/>
      <c r="F44" s="140">
        <v>6031930</v>
      </c>
      <c r="G44" s="125" t="s">
        <v>368</v>
      </c>
      <c r="H44" s="141">
        <v>0</v>
      </c>
      <c r="I44" s="141">
        <v>4.044</v>
      </c>
      <c r="J44" s="142" t="s">
        <v>371</v>
      </c>
      <c r="K44" s="141">
        <v>0</v>
      </c>
      <c r="L44" s="141">
        <v>126.36996</v>
      </c>
      <c r="M44" s="142" t="s">
        <v>371</v>
      </c>
      <c r="N44" s="143">
        <v>0.004095783598372444</v>
      </c>
      <c r="O44" s="144">
        <v>0.2665737599406446</v>
      </c>
      <c r="P44" s="117"/>
      <c r="Q44" s="117"/>
      <c r="R44" s="117"/>
      <c r="S44" s="117"/>
      <c r="T44" s="117"/>
      <c r="U44" s="117"/>
      <c r="V44" s="117"/>
      <c r="W44" s="117"/>
      <c r="X44" s="117"/>
      <c r="Y44" s="117"/>
      <c r="Z44" s="117"/>
      <c r="AA44" s="117"/>
    </row>
    <row r="45" spans="2:27" s="139" customFormat="1" ht="15">
      <c r="B45" s="356" t="s">
        <v>367</v>
      </c>
      <c r="C45" s="357"/>
      <c r="D45" s="357"/>
      <c r="E45" s="358"/>
      <c r="F45" s="140">
        <v>41015000</v>
      </c>
      <c r="G45" s="125" t="s">
        <v>368</v>
      </c>
      <c r="H45" s="141">
        <v>0</v>
      </c>
      <c r="I45" s="141">
        <v>209.8808</v>
      </c>
      <c r="J45" s="142" t="s">
        <v>371</v>
      </c>
      <c r="K45" s="141">
        <v>0</v>
      </c>
      <c r="L45" s="141">
        <v>94.50025</v>
      </c>
      <c r="M45" s="142" t="s">
        <v>371</v>
      </c>
      <c r="N45" s="143">
        <v>0.0030628527063876216</v>
      </c>
      <c r="O45" s="144">
        <v>0.04151757138472798</v>
      </c>
      <c r="P45" s="117"/>
      <c r="Q45" s="117"/>
      <c r="R45" s="117"/>
      <c r="S45" s="117"/>
      <c r="T45" s="117"/>
      <c r="U45" s="117"/>
      <c r="V45" s="117"/>
      <c r="W45" s="117"/>
      <c r="X45" s="117"/>
      <c r="Y45" s="117"/>
      <c r="Z45" s="117"/>
      <c r="AA45" s="117"/>
    </row>
    <row r="46" spans="2:27" s="139" customFormat="1" ht="15">
      <c r="B46" s="359" t="s">
        <v>6</v>
      </c>
      <c r="C46" s="360"/>
      <c r="D46" s="360"/>
      <c r="E46" s="361"/>
      <c r="F46" s="140"/>
      <c r="G46" s="145"/>
      <c r="H46" s="126"/>
      <c r="I46" s="126"/>
      <c r="J46" s="142"/>
      <c r="K46" s="141">
        <v>1930.8437699999558</v>
      </c>
      <c r="L46" s="141">
        <v>598.3875399999924</v>
      </c>
      <c r="M46" s="142">
        <v>-0.6900901309068593</v>
      </c>
      <c r="N46" s="143">
        <v>0.019394370875818932</v>
      </c>
      <c r="O46" s="144"/>
      <c r="P46" s="117"/>
      <c r="Q46" s="117"/>
      <c r="R46" s="117"/>
      <c r="S46" s="117"/>
      <c r="T46" s="117"/>
      <c r="U46" s="117"/>
      <c r="V46" s="117"/>
      <c r="W46" s="117"/>
      <c r="X46" s="117"/>
      <c r="Y46" s="117"/>
      <c r="Z46" s="117"/>
      <c r="AA46" s="117"/>
    </row>
    <row r="47" spans="2:28" s="116" customFormat="1" ht="15">
      <c r="B47" s="362" t="s">
        <v>346</v>
      </c>
      <c r="C47" s="363"/>
      <c r="D47" s="363"/>
      <c r="E47" s="364"/>
      <c r="F47" s="146"/>
      <c r="G47" s="146"/>
      <c r="H47" s="146"/>
      <c r="I47" s="147"/>
      <c r="J47" s="147"/>
      <c r="K47" s="174">
        <v>44600.21840999997</v>
      </c>
      <c r="L47" s="174">
        <v>30853.671089999993</v>
      </c>
      <c r="M47" s="171">
        <v>-0.30821704041067693</v>
      </c>
      <c r="N47" s="175">
        <v>1</v>
      </c>
      <c r="O47" s="148"/>
      <c r="P47" s="117"/>
      <c r="Q47" s="117"/>
      <c r="R47" s="117"/>
      <c r="S47" s="117"/>
      <c r="T47" s="117"/>
      <c r="U47" s="117"/>
      <c r="V47" s="117"/>
      <c r="W47" s="117"/>
      <c r="X47" s="117"/>
      <c r="Y47" s="117"/>
      <c r="Z47" s="117"/>
      <c r="AA47" s="117"/>
      <c r="AB47" s="117"/>
    </row>
    <row r="48" spans="2:13" ht="15">
      <c r="B48" s="149" t="s">
        <v>165</v>
      </c>
      <c r="I48" s="117"/>
      <c r="J48" s="117"/>
      <c r="L48" s="117"/>
      <c r="M48" s="117"/>
    </row>
    <row r="49" spans="2:15" ht="15">
      <c r="B49" s="365" t="s">
        <v>157</v>
      </c>
      <c r="C49" s="365"/>
      <c r="D49" s="365"/>
      <c r="E49" s="365"/>
      <c r="F49" s="365"/>
      <c r="G49" s="365"/>
      <c r="H49" s="365"/>
      <c r="I49" s="365"/>
      <c r="J49" s="365"/>
      <c r="K49" s="365"/>
      <c r="L49" s="365"/>
      <c r="M49" s="365"/>
      <c r="N49" s="365"/>
      <c r="O49" s="365"/>
    </row>
    <row r="50" spans="20:23" ht="15">
      <c r="T50" s="118"/>
      <c r="U50" s="118"/>
      <c r="V50" s="118"/>
      <c r="W50" s="118"/>
    </row>
    <row r="51" spans="20:23" ht="15">
      <c r="T51" s="118"/>
      <c r="U51" s="118"/>
      <c r="V51" s="118"/>
      <c r="W51" s="118"/>
    </row>
    <row r="52" spans="20:22" ht="15">
      <c r="T52" s="118"/>
      <c r="V52" s="118"/>
    </row>
    <row r="54" spans="21:23" ht="15">
      <c r="U54" s="118"/>
      <c r="W54" s="118"/>
    </row>
    <row r="55" spans="12:22" ht="12.75" customHeight="1" hidden="1">
      <c r="L55" s="118">
        <v>13885795.104380004</v>
      </c>
      <c r="M55" s="118">
        <v>13967325.44455</v>
      </c>
      <c r="T55" s="118"/>
      <c r="V55" s="118"/>
    </row>
    <row r="57" spans="21:23" ht="15">
      <c r="U57" s="118"/>
      <c r="W57" s="118"/>
    </row>
    <row r="58" spans="21:23" ht="15">
      <c r="U58" s="118"/>
      <c r="W58" s="118"/>
    </row>
    <row r="62" spans="21:23" ht="15">
      <c r="U62" s="118"/>
      <c r="W62" s="118"/>
    </row>
    <row r="65" spans="21:23" ht="15">
      <c r="U65" s="118"/>
      <c r="W65" s="118"/>
    </row>
    <row r="66" spans="21:23" ht="15">
      <c r="U66" s="118"/>
      <c r="W66" s="118"/>
    </row>
    <row r="67" spans="21:23" ht="15">
      <c r="U67" s="118"/>
      <c r="W67" s="118"/>
    </row>
    <row r="68" spans="21:23" ht="15">
      <c r="U68" s="118"/>
      <c r="W68" s="118"/>
    </row>
    <row r="69" ht="15">
      <c r="W69" s="118"/>
    </row>
    <row r="71" spans="21:23" ht="15">
      <c r="U71" s="118"/>
      <c r="W71" s="118"/>
    </row>
    <row r="72" spans="21:23" ht="15">
      <c r="U72" s="118"/>
      <c r="W72" s="118"/>
    </row>
    <row r="73" spans="21:23" ht="15">
      <c r="U73" s="118"/>
      <c r="W73" s="118"/>
    </row>
    <row r="74" spans="21:23" ht="15">
      <c r="U74" s="118"/>
      <c r="W74" s="118"/>
    </row>
    <row r="77" spans="21:23" ht="15">
      <c r="U77" s="118"/>
      <c r="W77" s="118"/>
    </row>
    <row r="78" spans="21:23" ht="15">
      <c r="U78" s="118"/>
      <c r="W78" s="118"/>
    </row>
    <row r="79" ht="15">
      <c r="W79" s="118"/>
    </row>
    <row r="81" spans="21:23" ht="15">
      <c r="U81" s="118"/>
      <c r="W81" s="118"/>
    </row>
    <row r="82" ht="15">
      <c r="W82" s="118"/>
    </row>
    <row r="83" spans="21:23" ht="15">
      <c r="U83" s="118"/>
      <c r="W83" s="118"/>
    </row>
    <row r="84" spans="21:23" ht="15">
      <c r="U84" s="118"/>
      <c r="W84" s="118"/>
    </row>
    <row r="85" spans="21:23" ht="15">
      <c r="U85" s="118"/>
      <c r="W85" s="118"/>
    </row>
    <row r="86" spans="21:23" ht="15">
      <c r="U86" s="118"/>
      <c r="W86" s="118"/>
    </row>
    <row r="87" spans="21:23" ht="15">
      <c r="U87" s="118"/>
      <c r="W87" s="118"/>
    </row>
    <row r="88" spans="21:23" ht="15">
      <c r="U88" s="118"/>
      <c r="W88" s="118"/>
    </row>
    <row r="89" ht="15">
      <c r="W89" s="118"/>
    </row>
    <row r="91" ht="15">
      <c r="W91" s="118"/>
    </row>
    <row r="93" spans="21:23" ht="15">
      <c r="U93" s="118"/>
      <c r="W93" s="118"/>
    </row>
  </sheetData>
  <sheetProtection/>
  <mergeCells count="36">
    <mergeCell ref="B3:O4"/>
    <mergeCell ref="B7:B8"/>
    <mergeCell ref="C7:C8"/>
    <mergeCell ref="D7:D8"/>
    <mergeCell ref="E7:F7"/>
    <mergeCell ref="B9:B18"/>
    <mergeCell ref="B44:E44"/>
    <mergeCell ref="B23:E25"/>
    <mergeCell ref="F23:F25"/>
    <mergeCell ref="G23:G25"/>
    <mergeCell ref="H23:J23"/>
    <mergeCell ref="K23:O23"/>
    <mergeCell ref="H24:I24"/>
    <mergeCell ref="K24:L24"/>
    <mergeCell ref="B38:E38"/>
    <mergeCell ref="B39:E39"/>
    <mergeCell ref="B40:E40"/>
    <mergeCell ref="B41:E41"/>
    <mergeCell ref="B42:E42"/>
    <mergeCell ref="B43:E43"/>
    <mergeCell ref="B32:E32"/>
    <mergeCell ref="B33:E33"/>
    <mergeCell ref="B34:E34"/>
    <mergeCell ref="B35:E35"/>
    <mergeCell ref="B36:E36"/>
    <mergeCell ref="B37:E37"/>
    <mergeCell ref="B45:E45"/>
    <mergeCell ref="B46:E46"/>
    <mergeCell ref="B47:E47"/>
    <mergeCell ref="B49:O49"/>
    <mergeCell ref="B26:E26"/>
    <mergeCell ref="B27:E27"/>
    <mergeCell ref="B28:E28"/>
    <mergeCell ref="B29:E29"/>
    <mergeCell ref="B30:E30"/>
    <mergeCell ref="B31:E31"/>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alignWithMargins="0">
    <oddHeader>&amp;R&amp;12Región de Magallanes</oddHeader>
  </headerFooter>
  <rowBreaks count="1" manualBreakCount="1">
    <brk id="49"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2020-07-27T17:15:03Z</cp:lastPrinted>
  <dcterms:created xsi:type="dcterms:W3CDTF">2013-06-10T19:00:49Z</dcterms:created>
  <dcterms:modified xsi:type="dcterms:W3CDTF">2020-07-27T17:41:52Z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