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20730" windowHeight="9225" activeTab="0"/>
  </bookViews>
  <sheets>
    <sheet name="Portada Ficha Regional" sheetId="1" r:id="rId1"/>
    <sheet name="Economía regional" sheetId="2" r:id="rId2"/>
    <sheet name="Antecedentes sociales" sheetId="3" r:id="rId3"/>
    <sheet name="Antecedentes ambientales" sheetId="4" r:id="rId4"/>
    <sheet name="Aspectos GyD - Perfil productor" sheetId="5" r:id="rId5"/>
    <sheet name="Cultivos Información Anual" sheetId="6" r:id="rId6"/>
    <sheet name="Ganadería y Riego" sheetId="7" r:id="rId7"/>
    <sheet name="Exportaciones" sheetId="8" r:id="rId8"/>
    <sheet name="Cultivos Información Censal" sheetId="9" r:id="rId9"/>
    <sheet name="División Político-Adminisrativa" sheetId="10" r:id="rId10"/>
    <sheet name="Autoridades" sheetId="11" r:id="rId11"/>
  </sheets>
  <externalReferences>
    <externalReference r:id="rId14"/>
    <externalReference r:id="rId15"/>
    <externalReference r:id="rId16"/>
  </externalReferences>
  <definedNames>
    <definedName name="_Order1" hidden="1">255</definedName>
    <definedName name="_Sort" localSheetId="7" hidden="1">'[1]Página 7'!#REF!</definedName>
    <definedName name="_Sort" localSheetId="0" hidden="1">'[1]Página 7'!#REF!</definedName>
    <definedName name="_Sort" hidden="1">'[1]Página 7'!#REF!</definedName>
    <definedName name="_xlfn.IFERROR" hidden="1">#NAME?</definedName>
    <definedName name="_xlnm.Print_Area" localSheetId="2">'Antecedentes sociales'!$A$1:$K$28</definedName>
    <definedName name="_xlnm.Print_Area" localSheetId="4">'Aspectos GyD - Perfil productor'!$A$1:$I$40</definedName>
    <definedName name="_xlnm.Print_Area" localSheetId="10">'Autoridades'!$A$1:$F$37</definedName>
    <definedName name="_xlnm.Print_Area" localSheetId="5">'Cultivos Información Anual'!$A$1:$F$100</definedName>
    <definedName name="_xlnm.Print_Area" localSheetId="8">'Cultivos Información Censal'!$A$1:$F$103</definedName>
    <definedName name="_xlnm.Print_Area" localSheetId="9">'División Político-Adminisrativa'!$A$1:$E$28</definedName>
    <definedName name="_xlnm.Print_Area" localSheetId="1">'Economía regional'!$A$1:$J$128</definedName>
    <definedName name="_xlnm.Print_Area" localSheetId="7">'Exportaciones'!$B$1:$O$54</definedName>
    <definedName name="_xlnm.Print_Area" localSheetId="6">'Ganadería y Riego'!$A$1:$H$99</definedName>
    <definedName name="_xlnm.Print_Area" localSheetId="0">'Portada Ficha Regional'!$A$1:$H$86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7">OFFSET(#REF!,0,0,COUNTA(#REF!),COUNTA(#REF!))</definedName>
    <definedName name="rangotd" localSheetId="0">OFFSET(#REF!,0,0,COUNTA(#REF!),COUNTA(#REF!))</definedName>
    <definedName name="rangotd">OFFSET(#REF!,0,0,COUNTA(#REF!),COUNTA(#REF!))</definedName>
    <definedName name="sin_transacciones" localSheetId="7">#REF!</definedName>
    <definedName name="sin_transacciones" localSheetId="0">#REF!</definedName>
    <definedName name="sin_transacciones">#REF!</definedName>
  </definedNames>
  <calcPr fullCalcOnLoad="1"/>
</workbook>
</file>

<file path=xl/sharedStrings.xml><?xml version="1.0" encoding="utf-8"?>
<sst xmlns="http://schemas.openxmlformats.org/spreadsheetml/2006/main" count="831" uniqueCount="520">
  <si>
    <t>Superficie (Km2)</t>
  </si>
  <si>
    <t>% en la superficie nacional*</t>
  </si>
  <si>
    <t>Total</t>
  </si>
  <si>
    <t>% en la población nacional</t>
  </si>
  <si>
    <t>Población (hab)</t>
  </si>
  <si>
    <t>Densidad (hab/km2)</t>
  </si>
  <si>
    <t>Otros</t>
  </si>
  <si>
    <t>Senadores</t>
  </si>
  <si>
    <t>Diputados</t>
  </si>
  <si>
    <t>Gobernadores</t>
  </si>
  <si>
    <t>Seremi de Agricultura</t>
  </si>
  <si>
    <t>Alcaldes</t>
  </si>
  <si>
    <t>EMPLEO REGIONAL</t>
  </si>
  <si>
    <t>Total País</t>
  </si>
  <si>
    <t>Región</t>
  </si>
  <si>
    <t>Rural</t>
  </si>
  <si>
    <t>Total regional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</si>
  <si>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</si>
  <si>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</si>
  <si>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</si>
  <si>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</si>
  <si>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</si>
  <si>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</si>
  <si>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</si>
  <si>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</si>
  <si>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</si>
  <si>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</si>
  <si>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</si>
  <si>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</si>
  <si>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</si>
  <si>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</si>
  <si>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</si>
  <si>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</si>
  <si>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</si>
  <si>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</si>
  <si>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</si>
  <si>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</si>
  <si>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</si>
  <si>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</si>
  <si>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</si>
  <si>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</si>
  <si>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</si>
  <si>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</si>
  <si>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UDI</t>
  </si>
  <si>
    <t>Provincia</t>
  </si>
  <si>
    <t>Partido</t>
  </si>
  <si>
    <t>RN</t>
  </si>
  <si>
    <t>Comuna</t>
  </si>
  <si>
    <t>PS</t>
  </si>
  <si>
    <t>Ovinos</t>
  </si>
  <si>
    <t>Conejos</t>
  </si>
  <si>
    <t>Caprinos</t>
  </si>
  <si>
    <t>Cerdos</t>
  </si>
  <si>
    <t>Bovinos</t>
  </si>
  <si>
    <t>CULTIVOS</t>
  </si>
  <si>
    <t>GANADERÍA</t>
  </si>
  <si>
    <t>RIEGO</t>
  </si>
  <si>
    <t>Total Regado</t>
  </si>
  <si>
    <t>ECONOMÍA REGIONAL</t>
  </si>
  <si>
    <t>Otro tradicional</t>
  </si>
  <si>
    <t>Micro aspersión y microjet</t>
  </si>
  <si>
    <t>PERFIL DE PRODUCTORES</t>
  </si>
  <si>
    <t>ASPECTOS GEOGRÁFICOS Y DEMOGRÁFICOS</t>
  </si>
  <si>
    <t>AUTORIDADES</t>
  </si>
  <si>
    <t>M</t>
  </si>
  <si>
    <t>Superficie regional frutícola por especie</t>
  </si>
  <si>
    <t>Región/País</t>
  </si>
  <si>
    <t>DIVISIÓN POLÍTICO-ADMINISTRATIVA</t>
  </si>
  <si>
    <t>Comunas</t>
  </si>
  <si>
    <t>Cultivo/Región</t>
  </si>
  <si>
    <t>Especie/Región</t>
  </si>
  <si>
    <t>Naranjo</t>
  </si>
  <si>
    <t>Olivo</t>
  </si>
  <si>
    <t>País</t>
  </si>
  <si>
    <t>Cereales</t>
  </si>
  <si>
    <t>Uva de mesa</t>
  </si>
  <si>
    <t>Palto</t>
  </si>
  <si>
    <t>Tomate consumo fresco</t>
  </si>
  <si>
    <t>Información anual</t>
  </si>
  <si>
    <t>Variedades</t>
  </si>
  <si>
    <t>Variedades tintas</t>
  </si>
  <si>
    <t>Variedades blancas</t>
  </si>
  <si>
    <t>PPD</t>
  </si>
  <si>
    <t>IND</t>
  </si>
  <si>
    <t>Bosque Natural por tipo Forestal, (ha)</t>
  </si>
  <si>
    <t>Esclerófilo</t>
  </si>
  <si>
    <t>Eucaliptus globulus</t>
  </si>
  <si>
    <t>Pinus radiata</t>
  </si>
  <si>
    <t>Otras especies</t>
  </si>
  <si>
    <t>Caballares</t>
  </si>
  <si>
    <t>Mulares</t>
  </si>
  <si>
    <t>Información Anual</t>
  </si>
  <si>
    <t>Fuente: elaborado por ODEPA con antecedentes del INE.</t>
  </si>
  <si>
    <t>Año</t>
  </si>
  <si>
    <t>Beneficio de ganado bovino: en toneladas de carne en vara</t>
  </si>
  <si>
    <t>PDC</t>
  </si>
  <si>
    <t>Cebolla de Guarda</t>
  </si>
  <si>
    <t>Avena</t>
  </si>
  <si>
    <t>Tipo Forestal</t>
  </si>
  <si>
    <t>Zapallo temprano y de guarda</t>
  </si>
  <si>
    <t>Melón</t>
  </si>
  <si>
    <t>Ciruelo europeo</t>
  </si>
  <si>
    <t>Ciruelo japonés</t>
  </si>
  <si>
    <t>Duraznero consumo fresco</t>
  </si>
  <si>
    <t>Cerezo</t>
  </si>
  <si>
    <t>Chinchillas</t>
  </si>
  <si>
    <t>Cabernet Sauvignon - Cabernet</t>
  </si>
  <si>
    <t>Merlot</t>
  </si>
  <si>
    <t>Chardonnay - Pinot Chardonnay</t>
  </si>
  <si>
    <t>Sauvignon Blanc</t>
  </si>
  <si>
    <t>Viognier</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</si>
  <si>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</si>
  <si>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</si>
  <si>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</si>
  <si>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</si>
  <si>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</si>
  <si>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</si>
  <si>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</si>
  <si>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</si>
  <si>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</si>
  <si>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</si>
  <si>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</si>
  <si>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</si>
  <si>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</si>
  <si>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</si>
  <si>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</si>
  <si>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</si>
  <si>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</si>
  <si>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</si>
  <si>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</si>
  <si>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</si>
  <si>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</si>
  <si>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</si>
  <si>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</si>
  <si>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Región del Libertador Bernardo O´Higgins</t>
  </si>
  <si>
    <t>Manzano rojo</t>
  </si>
  <si>
    <t>Duraznero tipo conservero</t>
  </si>
  <si>
    <t>Manzano verde</t>
  </si>
  <si>
    <t>Peral europeo</t>
  </si>
  <si>
    <t>Nectarino</t>
  </si>
  <si>
    <t>Kiwi</t>
  </si>
  <si>
    <r>
      <rPr>
        <b/>
        <sz val="12"/>
        <rFont val="Calibri"/>
        <family val="2"/>
      </rPr>
      <t xml:space="preserve">Plantaciones forestales: </t>
    </r>
    <r>
      <rPr>
        <sz val="12"/>
        <rFont val="Calibri"/>
        <family val="2"/>
      </rPr>
      <t xml:space="preserve">las  principales  especies  son pino radiata y eucalipto globulus. El eucalipto se da fundamentalmente en la provincia de Cardenal Caro, y en ella especialmente en las comunas de Paredones, Pichilemu y Litueche. Por su parte, las plantaciones de pino se localizan en un 80% también en la provincia de Cardenal Caro, comunas de Paredones y Pichilemu. El detalle de la superficie ocupada por estas especies a nivel regional se puede observar en la tabla de superficie forestal por especie. </t>
    </r>
  </si>
  <si>
    <t>Especies forestales</t>
  </si>
  <si>
    <t>Pino radiata</t>
  </si>
  <si>
    <t>Eucalipto globulus</t>
  </si>
  <si>
    <t>Superficie regional forestal por especie</t>
  </si>
  <si>
    <t>Superficie regional de viñas y parronales por tipo</t>
  </si>
  <si>
    <t>Tipo</t>
  </si>
  <si>
    <t>Tipo/Región</t>
  </si>
  <si>
    <t>Tintas</t>
  </si>
  <si>
    <t>Blancas</t>
  </si>
  <si>
    <t>Pisqueras</t>
  </si>
  <si>
    <t>Vid de mesa</t>
  </si>
  <si>
    <t>Peral</t>
  </si>
  <si>
    <t>Sandía</t>
  </si>
  <si>
    <t>Ajo</t>
  </si>
  <si>
    <t>Carmenère - Grande Vidure</t>
  </si>
  <si>
    <t>Ciprés de la Cordillera</t>
  </si>
  <si>
    <t>Eucaliptus nitens</t>
  </si>
  <si>
    <t>Roble-Hualo</t>
  </si>
  <si>
    <t>Jabalíes</t>
  </si>
  <si>
    <t>Cachapoal</t>
  </si>
  <si>
    <t>Colchagua</t>
  </si>
  <si>
    <t>Cardenal Caro</t>
  </si>
  <si>
    <t>Mostazal</t>
  </si>
  <si>
    <t>Graneros</t>
  </si>
  <si>
    <t>Codegua</t>
  </si>
  <si>
    <t>Rancagua</t>
  </si>
  <si>
    <t>Machalí</t>
  </si>
  <si>
    <t>Las Cabras</t>
  </si>
  <si>
    <t>Coltauco</t>
  </si>
  <si>
    <t>Doñihue</t>
  </si>
  <si>
    <t>Olivar</t>
  </si>
  <si>
    <t>Coinco</t>
  </si>
  <si>
    <t>Requínoa</t>
  </si>
  <si>
    <t>Peumo</t>
  </si>
  <si>
    <t>Quinta de Tilcoco</t>
  </si>
  <si>
    <t>Pichidegua</t>
  </si>
  <si>
    <t>Malloa</t>
  </si>
  <si>
    <t>Rengo</t>
  </si>
  <si>
    <t>Provincia: Cachapoal</t>
  </si>
  <si>
    <t>Navidad</t>
  </si>
  <si>
    <t>Litueche</t>
  </si>
  <si>
    <t>La Estrella</t>
  </si>
  <si>
    <t>Pichilemu</t>
  </si>
  <si>
    <t>Paredones</t>
  </si>
  <si>
    <t>Provincia: Cardenal Caro</t>
  </si>
  <si>
    <t>Peralillo</t>
  </si>
  <si>
    <t>Palmilla</t>
  </si>
  <si>
    <t>San Fernando</t>
  </si>
  <si>
    <t>Pumanque</t>
  </si>
  <si>
    <t>Santa Cruz</t>
  </si>
  <si>
    <t>Nancagua</t>
  </si>
  <si>
    <t>Placilla</t>
  </si>
  <si>
    <t>Lolol</t>
  </si>
  <si>
    <t>Chépica</t>
  </si>
  <si>
    <t>Chimbarongo</t>
  </si>
  <si>
    <t>Sergio Medel Acosta</t>
  </si>
  <si>
    <t>Ana María Silva Gutiérrez</t>
  </si>
  <si>
    <t>Eduardo Soto Romero</t>
  </si>
  <si>
    <t>José Miguel Urrutia Celis</t>
  </si>
  <si>
    <t>Rigoberto Leiva Parra</t>
  </si>
  <si>
    <t>Gregorio Valenzuela Abarca</t>
  </si>
  <si>
    <t>Fermín Carreño Carreño</t>
  </si>
  <si>
    <t>Nelson Barrios Orostegui</t>
  </si>
  <si>
    <t>Quinta De Tilcoco</t>
  </si>
  <si>
    <t>PRSD</t>
  </si>
  <si>
    <t>San Vicente</t>
  </si>
  <si>
    <t>Horacio Maldonado Mondaca</t>
  </si>
  <si>
    <t>Gastón Fernández Mori</t>
  </si>
  <si>
    <t>Roberto Córdova Carreño</t>
  </si>
  <si>
    <t>Héctor Flores Peñaloza</t>
  </si>
  <si>
    <t>Jorge Sammy Ormazábal López</t>
  </si>
  <si>
    <t>Luis Berwart Araya</t>
  </si>
  <si>
    <t>Francisco Castro Gálvez</t>
  </si>
  <si>
    <t>William Arévalo Cornejo</t>
  </si>
  <si>
    <t>Marco Antonio Marín Rodríguez</t>
  </si>
  <si>
    <t>Rebeca Cofré Calderón</t>
  </si>
  <si>
    <t>Issa Kort Garriga</t>
  </si>
  <si>
    <t>Juan Luis Castro González</t>
  </si>
  <si>
    <t>Alejandra Sepúlveda Orbenes</t>
  </si>
  <si>
    <t>Javier Macaya Danús</t>
  </si>
  <si>
    <t>Ramón Barros Montero</t>
  </si>
  <si>
    <t>Juan Pablo Letelier Morel</t>
  </si>
  <si>
    <t>O´Higgins</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</si>
  <si>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</si>
  <si>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</si>
  <si>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</si>
  <si>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</si>
  <si>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</si>
  <si>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</si>
  <si>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</si>
  <si>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</si>
  <si>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</si>
  <si>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</si>
  <si>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</si>
  <si>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</si>
  <si>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</si>
  <si>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</si>
  <si>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</si>
  <si>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</si>
  <si>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</si>
  <si>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</si>
  <si>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</si>
  <si>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</si>
  <si>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</si>
  <si>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</si>
  <si>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</si>
  <si>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</si>
  <si>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</si>
  <si>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</si>
  <si>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</si>
  <si>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</si>
  <si>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Fuente: Superintendencia de Bancos e Instituciones Financieras Chile, información financiera, productos.</t>
  </si>
  <si>
    <t>3-4</t>
  </si>
  <si>
    <t>5</t>
  </si>
  <si>
    <t>8-9</t>
  </si>
  <si>
    <t>René Acuña Echeverría</t>
  </si>
  <si>
    <t>Marchihue</t>
  </si>
  <si>
    <t>Gloria Paredes Valdés</t>
  </si>
  <si>
    <t>del Libertador</t>
  </si>
  <si>
    <t>Bernardo O´Higgins</t>
  </si>
  <si>
    <t>Huertos caseros</t>
  </si>
  <si>
    <t>Como se observa, la región es relativamente importante en la masa de ganado de chinchillas y en la de jabalíes respecto del total del país. Sin embargo, la que tiene mayor incidencia a nivel nacional son los cerdos, las que explican casi un 36% del total nacional. Las existencias de ganado de la región de O'Higgins, según la información que consta en el Censo de 2007, se muestran a continuación:</t>
  </si>
  <si>
    <t>La región de O'Higgins abarca el 8,2% de la superficie nacional dedicada a rubros silvoagropecuarios, según información del Censo Agropecuario y Forestal de 2007. Sus usos principales corresponden a plantaciones forestales (38,8%), frutales (21,5%), cereales (15,6%) y viñas y parronales (9,9%). Estos cuatro usos concentran el 85,8% de los suelos silvoagropecuarios de la región.</t>
  </si>
  <si>
    <r>
      <rPr>
        <b/>
        <sz val="12"/>
        <color indexed="8"/>
        <rFont val="Calibri"/>
        <family val="2"/>
      </rPr>
      <t xml:space="preserve">Frutales: </t>
    </r>
    <r>
      <rPr>
        <sz val="12"/>
        <color indexed="8"/>
        <rFont val="Calibri"/>
        <family val="2"/>
      </rPr>
      <t>la tabla de superficie frutal regional por especie muestra las principales especies frutales plantadas en la Región de O'Higgins, en orden de importancia según magnitud de su superficie en relación a la superficie de cada especie a nivel regional. A nivel nacional, y con excepción del palto, todas las demás especies muestran una incidencia por sobre dos dígitos. Entre estos, cabe resaltar la importancia de ciruelo europeo, nectarino, peral europeo, duraznero para consumo fresco, ciruelo japonés y duraznero tipo conservero. El manzano es una especie de gran importacia a nivel regional, ya que si se considera la suma de la superficie cultivada de manzanas verdes y rojas, el total alcanza el segundo cultivo de mayor superfcie plantada a nivel reigonal. Por otra parte, el 69,4% de la superficie frutal de la región se encuentra en la provincia de Cachapoal. Las comunas con más alta incidencia de superficie frutícola en esta provincia son Rengo, Requínoa y San Vicente. Otro 25,2% de la superficie frutal regional se ubica en la Provincia de Colchagua. Las comunas de alta incidencia son San Fernando y Chimbarongo. El restante 2,6% de superficie se localiza en la Provincia de Cardenal Caro, con cerca del 74% de ella cultivado en las comunas de Marchigüe y La Estrella.</t>
    </r>
  </si>
  <si>
    <t>Superficie regional por rubro silvoagropecuario</t>
  </si>
  <si>
    <t>Rubro</t>
  </si>
  <si>
    <r>
      <rPr>
        <b/>
        <sz val="12"/>
        <color indexed="8"/>
        <rFont val="Calibri"/>
        <family val="2"/>
      </rPr>
      <t>Viñas y parronales:</t>
    </r>
    <r>
      <rPr>
        <sz val="12"/>
        <color indexed="8"/>
        <rFont val="Calibri"/>
        <family val="2"/>
      </rPr>
      <t xml:space="preserve"> la Región de O'Higgins tiene 27,5% de la superficie de viñas del país. A su vez, de la superficie regional en viñas, 85,1% se dedica a variedades viníferas tintas. Cabe destacar que cerca del 35% de la superficie de variedades tintas del país se encuentra en la región. El detalle se puede observar en la tabla de superficie de viñas y parronales por tipo. </t>
    </r>
  </si>
  <si>
    <t>Fuente: elaborado por Odepa con información de la encuesta de superficie sembrada de cultivos anuales, INE.</t>
  </si>
  <si>
    <t>Poroto</t>
  </si>
  <si>
    <t>Papa</t>
  </si>
  <si>
    <t>Tabaco</t>
  </si>
  <si>
    <t>Si bien en la región de O´Higgins predomina la existencia de explotaciones con un tamaño inferior a 20 ha, que concentra el 76,0% del total de las explotaciones, esto equivale únicamente al 5,69% del total de la superficie explotada. Caso contrario ocurre en explotaciones de más de 100 ha, donde el número de explotaciones representa el 6,8% del total de estas, pero inversamente explica el 82,38% de la superficie explotada. Por su parte, las explotaciones de 20 a 50 ha representan el 11,5% del total de explotaciones y el 5,67% de la superficie. Finalmente, la explotaciones con 50 a 100 ha explican el 5,7% del total de las estas y el 6,27% de la superficie.</t>
  </si>
  <si>
    <t>Liliana Yáñez Barrios</t>
  </si>
  <si>
    <t>Poroto granado</t>
  </si>
  <si>
    <t>Cebolla temprana</t>
  </si>
  <si>
    <t>Nogal</t>
  </si>
  <si>
    <t>ILE</t>
  </si>
  <si>
    <t>Claudio Segovia Cofré</t>
  </si>
  <si>
    <t>Rubén Jorquera Vidal</t>
  </si>
  <si>
    <t>Rubén Cerón González</t>
  </si>
  <si>
    <t>Jaime González Ramírez</t>
  </si>
  <si>
    <t>Carlos Soto González</t>
  </si>
  <si>
    <t>Tulio Contreras Álvarez</t>
  </si>
  <si>
    <t>Maravilla</t>
  </si>
  <si>
    <t>Tomate Industrial</t>
  </si>
  <si>
    <t>Existencia de ganado caprino en explotaciones de 20 cabezas y más, según regiones seleccionadas</t>
  </si>
  <si>
    <t>Existencias de ganado caprino (número de cabezas)</t>
  </si>
  <si>
    <t>O'Higgins</t>
  </si>
  <si>
    <t>Particpación regional</t>
  </si>
  <si>
    <t>Existencia de ganado ovino en explotaciones de 60 cabezas y más, según regiones seleccionadas</t>
  </si>
  <si>
    <t>Existencias de ganado ovino (número de cabezas)</t>
  </si>
  <si>
    <t>Existencia de ganado bovino en explotaciones de 10 cabezas y más, según regiones seleccionadas</t>
  </si>
  <si>
    <t>Existencias de ganado bovino (número de cabezas)</t>
  </si>
  <si>
    <t>Superficie regional vitivinícola por variedad (ha)</t>
  </si>
  <si>
    <t>Otras</t>
  </si>
  <si>
    <t xml:space="preserve">Otros </t>
  </si>
  <si>
    <t>Tendido</t>
  </si>
  <si>
    <t>Surco</t>
  </si>
  <si>
    <t>Aspersión tradicional</t>
  </si>
  <si>
    <t>Carrete o pivote</t>
  </si>
  <si>
    <t>Goteo o cinta</t>
  </si>
  <si>
    <t>Práxedes Pérez</t>
  </si>
  <si>
    <t>Arturo Campos</t>
  </si>
  <si>
    <t>IND - CHILE VAMOS</t>
  </si>
  <si>
    <t>Alejandro García Huidobro Sanfuentes</t>
  </si>
  <si>
    <t>Boris Acuña Gonzalez</t>
  </si>
  <si>
    <t>Urbano</t>
  </si>
  <si>
    <t>Superficie regional de cultivos anuales por especie (ha)</t>
  </si>
  <si>
    <t>Maíz Consumo</t>
  </si>
  <si>
    <t>Trigo Harinero</t>
  </si>
  <si>
    <t>Trigo Candeal</t>
  </si>
  <si>
    <t>Otros industriales</t>
  </si>
  <si>
    <t xml:space="preserve">Intendente </t>
  </si>
  <si>
    <t>Palma Chilena</t>
  </si>
  <si>
    <t>Luis Antonio Silva Vargas</t>
  </si>
  <si>
    <t>Carlos Utman Goldschmidt</t>
  </si>
  <si>
    <t>Luis Eduardo Escanilla</t>
  </si>
  <si>
    <t>Marco Contreras Jorquera</t>
  </si>
  <si>
    <t>VII Censo Agropecuario y Forestal 2007, Encuesta de caprinos 2010,2013, 2015 y 2017</t>
  </si>
  <si>
    <t>15</t>
  </si>
  <si>
    <t>Marchigue</t>
  </si>
  <si>
    <t>Provincia: Colchagua</t>
  </si>
  <si>
    <t xml:space="preserve">San Vicente </t>
  </si>
  <si>
    <t>Fuente: elaborado por Odepa a partir de información de la Subsecretaría de Desarrollo Regional y Administrativo (SUBDERE).</t>
  </si>
  <si>
    <t xml:space="preserve">La Región del Libertador Bernardo O'Higgins (VI), cuya capital es Rancagua, abarca una superficie de 16.387,0 kilómetros cuadrados, representando el 2,2% del territorio nacional. Cifras del Censo 2017, indican que la población alcanza los 914.555 habitantes (453.710 hombres y 460.845 mujeres). Su clima es de carácter templado de tipo mediterráneo (con lluvias invernales), aunque es posible establecer algunas diferencias de mar a cordillera y de norte a sur, manifestadas en aumento de las precipitaciones debido al ascenso gradual del relieve y avance en latitud. Esto permite la existencia de una vegetación que necesita de tal clima para sobrevivir.
</t>
  </si>
  <si>
    <t xml:space="preserve">Mujeres/Hombres (%) </t>
  </si>
  <si>
    <t>H</t>
  </si>
  <si>
    <t>Fuente: Elaborado por Odepa con información del INE.</t>
  </si>
  <si>
    <t>Diego Schalper Sepúlveda</t>
  </si>
  <si>
    <t>Raúl Soto Mardones</t>
  </si>
  <si>
    <t>Cosme Mellado Pino</t>
  </si>
  <si>
    <t>FRVS - IND</t>
  </si>
  <si>
    <t>Virginia Troncoso Hellman</t>
  </si>
  <si>
    <t>Ivonne Mangelsorff</t>
  </si>
  <si>
    <t>Carlos Ortega Bahamonde</t>
  </si>
  <si>
    <t>Superficie regional frutal por especie (ha)</t>
  </si>
  <si>
    <t>Superficie regional hortícola por especie (ha)</t>
  </si>
  <si>
    <t>Actividad</t>
  </si>
  <si>
    <t>Fuente: Elaborado por Odepa con información del Banco Central de Chile.</t>
  </si>
  <si>
    <t>Otros cereales</t>
  </si>
  <si>
    <t>Región 2018</t>
  </si>
  <si>
    <t>Fuente: elaborado por Odepa a partir de información del catastro frutícola para la Región de O´Higgins Odepa - Ciren.</t>
  </si>
  <si>
    <t>VII Censo Agropecuario y Forestal 2007, Encuesta de ovinos 2010,2013, 2015 y 2017</t>
  </si>
  <si>
    <t>Directora y Representante Legal</t>
  </si>
  <si>
    <t>Maria Emilia Undurraga Marimón</t>
  </si>
  <si>
    <t>Juan Manuel Masferrer Vidal</t>
  </si>
  <si>
    <t>Yamil Ethit Romero</t>
  </si>
  <si>
    <t>Joaquín Arriagada Mujica</t>
  </si>
  <si>
    <t xml:space="preserve">ANTECEDENTES SOCIALES REGIONALES </t>
  </si>
  <si>
    <t>Arica y Parinacota</t>
  </si>
  <si>
    <t>Tarapacá</t>
  </si>
  <si>
    <t>Antofagasta</t>
  </si>
  <si>
    <t>Atacama</t>
  </si>
  <si>
    <t>Coquimbo</t>
  </si>
  <si>
    <t>Valparaíso</t>
  </si>
  <si>
    <t>Ñuble</t>
  </si>
  <si>
    <t>La Araucanía</t>
  </si>
  <si>
    <t>Los Ríos</t>
  </si>
  <si>
    <t>Los Lagos</t>
  </si>
  <si>
    <t>Aysén</t>
  </si>
  <si>
    <t>Magallanes</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</si>
  <si>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</si>
  <si>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</si>
  <si>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</si>
  <si>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</si>
  <si>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*Otras actividades: pesca, industria de productos alimenticios, bebidad y tabacos, industria de la madera y muebles</t>
  </si>
  <si>
    <t>Otras Actividades *</t>
  </si>
  <si>
    <t>Las series encadenadas no son aditivas, por lo que los agregados difieren de la suma de sus componentes.</t>
  </si>
  <si>
    <t>Garbanzo</t>
  </si>
  <si>
    <t>Volumen de leche recibida en plantas: en millones de litros</t>
  </si>
  <si>
    <r>
      <t>Industria láctea menor</t>
    </r>
    <r>
      <rPr>
        <b/>
        <vertAlign val="superscript"/>
        <sz val="12"/>
        <color indexed="8"/>
        <rFont val="Calibri"/>
        <family val="2"/>
      </rPr>
      <t xml:space="preserve"> 2</t>
    </r>
  </si>
  <si>
    <r>
      <t xml:space="preserve">Fuente: </t>
    </r>
    <r>
      <rPr>
        <b/>
        <vertAlign val="superscript"/>
        <sz val="12"/>
        <color indexed="8"/>
        <rFont val="Calibri"/>
        <family val="2"/>
      </rPr>
      <t>2</t>
    </r>
    <r>
      <rPr>
        <b/>
        <sz val="12"/>
        <color indexed="8"/>
        <rFont val="Calibri"/>
        <family val="2"/>
      </rPr>
      <t>/ elaborado por Odepa con antecedentes del INE</t>
    </r>
  </si>
  <si>
    <t>PIB Regional 2013</t>
  </si>
  <si>
    <t>Participación regional 2013</t>
  </si>
  <si>
    <t>PIB Regional 2017</t>
  </si>
  <si>
    <t>Producto Interno Bruto por Región, Volumen a Precios Año Anterior Encadenado, Referencia 2013</t>
  </si>
  <si>
    <t>(miles de millones de pesos encadenados)</t>
  </si>
  <si>
    <t>Participación % Regional en el PIB SAP 2013</t>
  </si>
  <si>
    <t>Producto Interno Bruto (PIB)</t>
  </si>
  <si>
    <t>PIB Silvoagropecuario (SAP)*</t>
  </si>
  <si>
    <t>Arica y Parinacota </t>
  </si>
  <si>
    <t>Metropolitana</t>
  </si>
  <si>
    <t>OHiggins</t>
  </si>
  <si>
    <t>Maule</t>
  </si>
  <si>
    <t>Biobío</t>
  </si>
  <si>
    <t>Subtotal regionalizado</t>
  </si>
  <si>
    <t>Otros no regionalizables</t>
  </si>
  <si>
    <t xml:space="preserve">Total </t>
  </si>
  <si>
    <t>Notas</t>
  </si>
  <si>
    <t>(1)</t>
  </si>
  <si>
    <t>El promedio del índice 2013 se iguala al valor nominal de la serie de dicho año.</t>
  </si>
  <si>
    <t>(2)</t>
  </si>
  <si>
    <t>Participación por categoría a nivel regional</t>
  </si>
  <si>
    <t>Empleador</t>
  </si>
  <si>
    <t>Cuenta propia</t>
  </si>
  <si>
    <t>Asalariado</t>
  </si>
  <si>
    <t>Superficie total bajo riego por provincia (ha)</t>
  </si>
  <si>
    <t>Superficie bajo riego por provincia y sistema de riego (ha)</t>
  </si>
  <si>
    <t xml:space="preserve">Bordes </t>
  </si>
  <si>
    <t xml:space="preserve">Cintas </t>
  </si>
  <si>
    <t xml:space="preserve">Curva de nivel </t>
  </si>
  <si>
    <t xml:space="preserve">Goteo </t>
  </si>
  <si>
    <t>Microaspersión</t>
  </si>
  <si>
    <t>Platabanda</t>
  </si>
  <si>
    <t xml:space="preserve">Surco </t>
  </si>
  <si>
    <t xml:space="preserve">Tazas </t>
  </si>
  <si>
    <t xml:space="preserve">Tendido </t>
  </si>
  <si>
    <t>Superficie frutícola bajo riego por provincia y sistema de riego (ha)</t>
  </si>
  <si>
    <t>Otros*</t>
  </si>
  <si>
    <t>Fuente: elaborado por Odepa a partir de información del catastro frutícola 2018 Odepa - Ciren. Otros*: incluye borde, cintas, curva de nivel.</t>
  </si>
  <si>
    <t>Inventario de bosques plantados por especie acumulado a diciembre de 2017 (ha)</t>
  </si>
  <si>
    <t>Fuente: Instituto Forestal, Anuario Forestal 2019.</t>
  </si>
  <si>
    <t xml:space="preserve">ANTECEDENTES AMBIENTALES REGIONALES </t>
  </si>
  <si>
    <t>EMISIONES REGIONALES DE GASES DE EFECTO INVERNADERO (GEI)</t>
  </si>
  <si>
    <t>Fuente: Sistema Nacional de Inventario de Gases de Efecto Invernadero, 2018</t>
  </si>
  <si>
    <t>O’Higgins</t>
  </si>
  <si>
    <t>Sector Silvoagropecuario</t>
  </si>
  <si>
    <r>
      <t>Agricultura         1.138,7 KtCO</t>
    </r>
    <r>
      <rPr>
        <vertAlign val="subscript"/>
        <sz val="11"/>
        <color indexed="8"/>
        <rFont val="Calibri"/>
        <family val="2"/>
      </rPr>
      <t>2</t>
    </r>
    <r>
      <rPr>
        <sz val="11"/>
        <color indexed="8"/>
        <rFont val="Calibri"/>
        <family val="2"/>
      </rPr>
      <t>eq</t>
    </r>
  </si>
  <si>
    <r>
      <t>UTCUTS              -1.352,2 kTCO</t>
    </r>
    <r>
      <rPr>
        <vertAlign val="subscript"/>
        <sz val="11"/>
        <color indexed="8"/>
        <rFont val="Calibri"/>
        <family val="2"/>
      </rPr>
      <t>2</t>
    </r>
    <r>
      <rPr>
        <sz val="11"/>
        <color indexed="8"/>
        <rFont val="Calibri"/>
        <family val="2"/>
      </rPr>
      <t>eq   </t>
    </r>
  </si>
  <si>
    <r>
      <t>Balance sector silvoagropecuario: -213,5 kTCO</t>
    </r>
    <r>
      <rPr>
        <vertAlign val="subscript"/>
        <sz val="11"/>
        <color indexed="8"/>
        <rFont val="Calibri"/>
        <family val="2"/>
      </rPr>
      <t>2</t>
    </r>
    <r>
      <rPr>
        <sz val="11"/>
        <color indexed="8"/>
        <rFont val="Calibri"/>
        <family val="2"/>
      </rPr>
      <t>eq</t>
    </r>
  </si>
  <si>
    <t>(UTCUTS: Uso de tierras, cambio de uso de tierras y silvicultura)   </t>
  </si>
  <si>
    <t> Emisiones regionales      </t>
  </si>
  <si>
    <r>
      <t>Total emisiones de todos los sectores (Energía, Residuos, Agricultura, Procesos Industriales y Uso de productos) en la región corresponde a 3..674,8 kTCO</t>
    </r>
    <r>
      <rPr>
        <vertAlign val="subscript"/>
        <sz val="11"/>
        <color indexed="8"/>
        <rFont val="Calibri"/>
        <family val="2"/>
      </rPr>
      <t>2</t>
    </r>
    <r>
      <rPr>
        <sz val="11"/>
        <color indexed="8"/>
        <rFont val="Calibri"/>
        <family val="2"/>
      </rPr>
      <t>eq, en el cual la participación de agricultura en emisiones regionales: 31%</t>
    </r>
  </si>
  <si>
    <t> * Balance de emisiones totales de todos los sectores de la región (emisiones 3.674,8 kTCO2eq - absorciones-1.352,2 kTCO2eq)</t>
  </si>
  <si>
    <r>
      <t>Total balance* en región 2.322,6 kTCO</t>
    </r>
    <r>
      <rPr>
        <b/>
        <vertAlign val="subscript"/>
        <sz val="11"/>
        <color indexed="8"/>
        <rFont val="Calibri"/>
        <family val="2"/>
      </rPr>
      <t>2</t>
    </r>
    <r>
      <rPr>
        <b/>
        <sz val="11"/>
        <color indexed="8"/>
        <rFont val="Calibri"/>
        <family val="2"/>
      </rPr>
      <t>eq </t>
    </r>
  </si>
  <si>
    <t>Antecedentes Ambientales Regionales</t>
  </si>
  <si>
    <t>6</t>
  </si>
  <si>
    <t>7</t>
  </si>
  <si>
    <t>10-11</t>
  </si>
  <si>
    <t>12</t>
  </si>
  <si>
    <t>13-14</t>
  </si>
  <si>
    <t>16</t>
  </si>
  <si>
    <t xml:space="preserve">Fuente: INE, Series Trimestrales </t>
  </si>
  <si>
    <t xml:space="preserve">N° Ocupados por categoría </t>
  </si>
  <si>
    <t>% Población en situación de pobreza (INE*)</t>
  </si>
  <si>
    <t>% Población en situación de pobreza (OCDE**)</t>
  </si>
  <si>
    <t xml:space="preserve">Ingresos </t>
  </si>
  <si>
    <t>Multidimensional</t>
  </si>
  <si>
    <t>Total Nacional</t>
  </si>
  <si>
    <t>Fuente: Casen 2017</t>
  </si>
  <si>
    <t xml:space="preserve">*Criterio INE (entidad rural): asentamiento humano con población menor o igual a 1.000 habitantes, o entre 1.001 y 2.000 habitantes donde más del 50% de la población que declara haber trabajado se dedica a actividades primarias. </t>
  </si>
  <si>
    <t>**Criterio OCDE (comuna rural): donde el 50% o más de la población vive en distritos censales de menos de 150 habitantes por km2, con un máximo de 50.000 habitantes.</t>
  </si>
  <si>
    <t>Región 2019/2020</t>
  </si>
  <si>
    <t>País       2019/2020</t>
  </si>
  <si>
    <t>Maíz semilla</t>
  </si>
  <si>
    <t>Cebada Forrajera</t>
  </si>
  <si>
    <t>Repollo</t>
  </si>
  <si>
    <t>Fuente: elaborado por Odepa con información del INE, encuesta de superficie hortícola 2019.</t>
  </si>
  <si>
    <t>2018</t>
  </si>
  <si>
    <t>Tasa de variación 2018/2017 (%)</t>
  </si>
  <si>
    <t>Tasa de variación (%) PIB SAP 2018/2017</t>
  </si>
  <si>
    <t>IVA y derechos de importación</t>
  </si>
  <si>
    <t>PIB Regional 2018</t>
  </si>
  <si>
    <t>Variación 2018/2017</t>
  </si>
  <si>
    <t>Personal no remunerado</t>
  </si>
  <si>
    <t>VII Censo Agropecuario y Forestal 2007, Encuesta de bovinos 2013, 2015, 2017 y 2019.</t>
  </si>
  <si>
    <t>Fuente: Elaborado por Odepa con información del SAG, catastro vitícola nacional 2018</t>
  </si>
  <si>
    <t>Actualización julio de 2020</t>
  </si>
  <si>
    <t>Empleo regional trimestre movil Mar - May 2020</t>
  </si>
  <si>
    <t>Mes de febrero 2020</t>
  </si>
  <si>
    <t xml:space="preserve">Coquimbo </t>
  </si>
  <si>
    <t>Total Regiones por actividad</t>
  </si>
  <si>
    <t>ene-jun</t>
  </si>
  <si>
    <t>Fruta fresca</t>
  </si>
  <si>
    <t>Carne cerdo y despojos</t>
  </si>
  <si>
    <t>Vinos y alcoholes</t>
  </si>
  <si>
    <t>Carne de ave</t>
  </si>
  <si>
    <t>Frutas procesadas</t>
  </si>
  <si>
    <t>Semillas siembra</t>
  </si>
  <si>
    <t>Hortalizas procesadas</t>
  </si>
  <si>
    <t>Hortalizas y tubérculos frescos</t>
  </si>
  <si>
    <t>Lácteos</t>
  </si>
  <si>
    <t>Miel natural</t>
  </si>
  <si>
    <t>Maderas elaboradas</t>
  </si>
  <si>
    <t>19/20</t>
  </si>
  <si>
    <t>Kilo neto</t>
  </si>
  <si>
    <t>Litro</t>
  </si>
  <si>
    <t>Las demás cerezas dulces frescas (desde 2012)</t>
  </si>
  <si>
    <t>Las demás ciruelas frescas (desde 2012)</t>
  </si>
  <si>
    <t>Las demás uvas frescas, variedad Crimson Seedless (desde 2012)</t>
  </si>
  <si>
    <t>Las demás uvas fresca, variedad Red Globe (desde 2012)</t>
  </si>
  <si>
    <t>Nectarines frescos</t>
  </si>
  <si>
    <t>Las demás carnes porcinas, congeladas</t>
  </si>
  <si>
    <t>Los demás arándanos azules o blueberry, frescos (desde 2012)</t>
  </si>
  <si>
    <t>Pechugas y sus trozos de gallo o gallina, deshuesados, congelados (desde 2007)</t>
  </si>
  <si>
    <t>Uva fresca, las demás variedades (desde 2012)</t>
  </si>
  <si>
    <t>Tocino entreverado de panza (panceta), congelado</t>
  </si>
  <si>
    <t>Las demás manzanas frescas, variedad Royal Gala (desde 2012)</t>
  </si>
  <si>
    <t>Los demás kiwis frescos (desde 2012)</t>
  </si>
  <si>
    <t>Las demás carnes porcinas,lomo, deshuesadas y congeladas (desde 2017)</t>
  </si>
  <si>
    <t>Las demás carnes porcinas,pulpa, deshuesadas y congeladas (desde 2017)</t>
  </si>
  <si>
    <t>Alas de gallo o gallina, sin deshuesar, congelados</t>
  </si>
  <si>
    <t>Vino Cabernet Sauvignon con denominación de origen con capacidad inferior o igual a 2 lts (desde 2012)</t>
  </si>
  <si>
    <t>Arándanos azules o blueberry, frescos orgánicos (desde 2012)</t>
  </si>
  <si>
    <t>Mezclas de vino tinto con denominación de origen con capacidad inferior o igual a 2 lts (desde 2012)</t>
  </si>
  <si>
    <t>Las demás uvas frescas, variedad Thompson Seedless (Sultanina) (desde 2012)</t>
  </si>
  <si>
    <t>Las demás manzanas frescas, las demás variedades (desde 2012)</t>
  </si>
  <si>
    <t>Ocupados agricultura, ganadería, silvicultura y pesca</t>
  </si>
  <si>
    <t>Total país ocupados</t>
  </si>
  <si>
    <t>Participación de la agricultura (A)/(B)</t>
  </si>
  <si>
    <t>Hombre</t>
  </si>
  <si>
    <t>Mujer</t>
  </si>
  <si>
    <t>Total (A)</t>
  </si>
  <si>
    <t>Total (B)</t>
  </si>
  <si>
    <t>Fuente: INE, Series Trimestrales</t>
  </si>
  <si>
    <t>Agropecuario-silvícola </t>
  </si>
  <si>
    <t>Pesca</t>
  </si>
  <si>
    <t>Minería</t>
  </si>
  <si>
    <t>Industria manufacturera </t>
  </si>
  <si>
    <t>Electricidad, gas, agua y gestión de desechos</t>
  </si>
  <si>
    <t>Construcción </t>
  </si>
  <si>
    <t>Comercio, restaurantes y hoteles </t>
  </si>
  <si>
    <t>Transporte, información y comunicaciones</t>
  </si>
  <si>
    <t>Servicios financieros y empresariales</t>
  </si>
  <si>
    <t>Servicios de vivienda e inmobiliarios</t>
  </si>
  <si>
    <t>Servicios personales</t>
  </si>
  <si>
    <t>Administración pública </t>
  </si>
  <si>
    <t>Producto interno bruto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</si>
</sst>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0000"/>
    <numFmt numFmtId="186" formatCode="_-* #,##0_-;\-* #,##0_-;_-* &quot;-&quot;??_-;_-@_-"/>
    <numFmt numFmtId="187" formatCode="[$-10C0A]#,###,##0"/>
    <numFmt numFmtId="188" formatCode="[$-10C0A]#,###,##0.0"/>
    <numFmt numFmtId="189" formatCode="[$-10409]#,##0;\-#,##0"/>
    <numFmt numFmtId="190" formatCode="_-* #,##0\ _€_-;\-* #,##0\ _€_-;_-* &quot;-&quot;??\ _€_-;_-@_-"/>
    <numFmt numFmtId="191" formatCode="_-* #,##0.0\ _€_-;\-* #,##0.0\ _€_-;_-* &quot;-&quot;\ _€_-;_-@_-"/>
    <numFmt numFmtId="192" formatCode="_ * #,##0.0_ ;_ * \-#,##0.0_ ;_ * &quot;-&quot;?_ ;_ @_ "/>
    <numFmt numFmtId="193" formatCode="[$-1340A]#,##0;\-#,##0"/>
    <numFmt numFmtId="194" formatCode="[$-10C0A]#,##0.0;\-#,##0.0"/>
    <numFmt numFmtId="195" formatCode="_ * #,##0.0_ ;_ * \-#,##0.0_ ;_ * &quot;-&quot;_ ;_ @_ "/>
    <numFmt numFmtId="196" formatCode="_(* #,##0_);_(* \(#,##0\);_(* &quot;-&quot;_);_(@_)"/>
    <numFmt numFmtId="197" formatCode="_ * #,##0.00_ ;_ * \-#,##0.00_ ;_ * &quot;-&quot;_ ;_ @_ "/>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10C0A]#,##0;\-#,##0"/>
    <numFmt numFmtId="203" formatCode="[$-10C0A]#,##0.0"/>
    <numFmt numFmtId="204" formatCode="[$-10C0A]#,##0"/>
  </numFmts>
  <fonts count="128">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b/>
      <vertAlign val="superscript"/>
      <sz val="12"/>
      <color indexed="8"/>
      <name val="Calibri"/>
      <family val="2"/>
    </font>
    <font>
      <b/>
      <sz val="11"/>
      <color indexed="8"/>
      <name val="Calibri"/>
      <family val="2"/>
    </font>
    <font>
      <vertAlign val="subscript"/>
      <sz val="11"/>
      <color indexed="8"/>
      <name val="Calibri"/>
      <family val="2"/>
    </font>
    <font>
      <b/>
      <vertAlign val="sub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24"/>
      <color indexed="55"/>
      <name val="Arial"/>
      <family val="2"/>
    </font>
    <font>
      <sz val="13"/>
      <name val="Calibri"/>
      <family val="2"/>
    </font>
    <font>
      <b/>
      <sz val="16"/>
      <name val="Calibri"/>
      <family val="2"/>
    </font>
    <font>
      <sz val="16"/>
      <name val="Calibri"/>
      <family val="2"/>
    </font>
    <font>
      <sz val="10"/>
      <color indexed="8"/>
      <name val="Arial"/>
      <family val="2"/>
    </font>
    <font>
      <b/>
      <sz val="11"/>
      <color indexed="8"/>
      <name val="Arial"/>
      <family val="2"/>
    </font>
    <font>
      <sz val="11"/>
      <color indexed="8"/>
      <name val="Arial"/>
      <family val="2"/>
    </font>
    <font>
      <b/>
      <sz val="9"/>
      <color indexed="8"/>
      <name val="Arial"/>
      <family val="2"/>
    </font>
    <font>
      <b/>
      <u val="single"/>
      <sz val="11"/>
      <color indexed="8"/>
      <name val="Calibri"/>
      <family val="2"/>
    </font>
    <font>
      <b/>
      <sz val="11"/>
      <color indexed="8"/>
      <name val="Verdana"/>
      <family val="2"/>
    </font>
    <font>
      <sz val="36"/>
      <color indexed="30"/>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24"/>
      <color rgb="FF9D9D9C"/>
      <name val="Arial"/>
      <family val="2"/>
    </font>
    <font>
      <sz val="10"/>
      <color theme="1"/>
      <name val="Arial"/>
      <family val="2"/>
    </font>
    <font>
      <b/>
      <sz val="11"/>
      <color theme="1"/>
      <name val="Arial"/>
      <family val="2"/>
    </font>
    <font>
      <sz val="11"/>
      <color theme="1"/>
      <name val="Arial"/>
      <family val="2"/>
    </font>
    <font>
      <b/>
      <sz val="9"/>
      <color rgb="FF000000"/>
      <name val="Arial"/>
      <family val="2"/>
    </font>
    <font>
      <b/>
      <u val="single"/>
      <sz val="11"/>
      <color rgb="FF000000"/>
      <name val="Calibri"/>
      <family val="2"/>
    </font>
    <font>
      <b/>
      <sz val="11"/>
      <color rgb="FF000000"/>
      <name val="Calibri"/>
      <family val="2"/>
    </font>
    <font>
      <sz val="11"/>
      <color rgb="FF000000"/>
      <name val="Calibri"/>
      <family val="2"/>
    </font>
    <font>
      <b/>
      <sz val="11"/>
      <color theme="1"/>
      <name val="Verdana"/>
      <family val="2"/>
    </font>
    <font>
      <sz val="36"/>
      <color rgb="FF0063AF"/>
      <name val="Calibri"/>
      <family val="2"/>
    </font>
    <font>
      <b/>
      <sz val="9"/>
      <color theme="1"/>
      <name val="Arial"/>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style="thin">
        <color rgb="FF000000"/>
      </left>
      <right/>
      <top/>
      <bottom/>
    </border>
    <border>
      <left style="thin"/>
      <right/>
      <top style="thin"/>
      <bottom style="thin"/>
    </border>
    <border>
      <left style="thin">
        <color rgb="FF000000"/>
      </left>
      <right style="thin">
        <color rgb="FF000000"/>
      </right>
      <top style="thin">
        <color rgb="FF000000"/>
      </top>
      <bottom style="thin"/>
    </border>
    <border>
      <left/>
      <right style="thin"/>
      <top style="thin"/>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9" fillId="21" borderId="1" applyNumberFormat="0" applyAlignment="0" applyProtection="0"/>
    <xf numFmtId="0" fontId="80" fillId="22" borderId="2" applyNumberFormat="0" applyAlignment="0" applyProtection="0"/>
    <xf numFmtId="0" fontId="81" fillId="0" borderId="3" applyNumberFormat="0" applyFill="0" applyAlignment="0" applyProtection="0"/>
    <xf numFmtId="0" fontId="82" fillId="0" borderId="4" applyNumberFormat="0" applyFill="0" applyAlignment="0" applyProtection="0"/>
    <xf numFmtId="0" fontId="83" fillId="0" borderId="0" applyNumberFormat="0" applyFill="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84" fillId="29" borderId="1"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9" fillId="21" borderId="6" applyNumberFormat="0" applyAlignment="0" applyProtection="0"/>
    <xf numFmtId="0" fontId="0" fillId="0" borderId="0">
      <alignment/>
      <protection/>
    </xf>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7" applyNumberFormat="0" applyFill="0" applyAlignment="0" applyProtection="0"/>
    <xf numFmtId="0" fontId="83" fillId="0" borderId="8" applyNumberFormat="0" applyFill="0" applyAlignment="0" applyProtection="0"/>
    <xf numFmtId="0" fontId="94" fillId="0" borderId="9" applyNumberFormat="0" applyFill="0" applyAlignment="0" applyProtection="0"/>
  </cellStyleXfs>
  <cellXfs count="468">
    <xf numFmtId="0" fontId="0" fillId="0" borderId="0" xfId="0" applyFont="1" applyAlignment="1">
      <alignment/>
    </xf>
    <xf numFmtId="0" fontId="95" fillId="33" borderId="0" xfId="0" applyFont="1" applyFill="1" applyAlignment="1">
      <alignment vertical="center"/>
    </xf>
    <xf numFmtId="0" fontId="96" fillId="33" borderId="0" xfId="0" applyFont="1" applyFill="1" applyAlignment="1">
      <alignment vertical="center"/>
    </xf>
    <xf numFmtId="0" fontId="96" fillId="33" borderId="0" xfId="0" applyFont="1" applyFill="1" applyAlignment="1">
      <alignment horizontal="justify" vertical="center" wrapText="1"/>
    </xf>
    <xf numFmtId="0" fontId="95" fillId="33" borderId="10" xfId="0" applyFont="1" applyFill="1" applyBorder="1" applyAlignment="1">
      <alignment horizontal="center" vertical="center"/>
    </xf>
    <xf numFmtId="3" fontId="96" fillId="33" borderId="10" xfId="0" applyNumberFormat="1" applyFont="1" applyFill="1" applyBorder="1" applyAlignment="1">
      <alignment vertical="center"/>
    </xf>
    <xf numFmtId="180" fontId="96" fillId="33" borderId="10" xfId="62" applyNumberFormat="1" applyFont="1" applyFill="1" applyBorder="1" applyAlignment="1">
      <alignment vertical="center"/>
    </xf>
    <xf numFmtId="0" fontId="5" fillId="33" borderId="0" xfId="0" applyFont="1" applyFill="1" applyAlignment="1">
      <alignment horizontal="left" vertical="center"/>
    </xf>
    <xf numFmtId="0" fontId="97" fillId="33" borderId="0" xfId="0" applyFont="1" applyFill="1" applyAlignment="1">
      <alignment vertical="center"/>
    </xf>
    <xf numFmtId="0" fontId="98" fillId="33" borderId="0" xfId="0" applyFont="1" applyFill="1" applyAlignment="1">
      <alignment vertical="center"/>
    </xf>
    <xf numFmtId="0" fontId="99" fillId="33" borderId="0" xfId="0" applyFont="1" applyFill="1" applyAlignment="1">
      <alignment vertical="center"/>
    </xf>
    <xf numFmtId="0" fontId="42" fillId="33" borderId="0" xfId="0" applyFont="1" applyFill="1" applyAlignment="1">
      <alignment vertical="center"/>
    </xf>
    <xf numFmtId="0" fontId="98" fillId="33" borderId="10" xfId="0" applyFont="1" applyFill="1" applyBorder="1" applyAlignment="1">
      <alignment horizontal="center" vertical="center" wrapText="1"/>
    </xf>
    <xf numFmtId="183" fontId="43" fillId="33" borderId="11" xfId="62" applyNumberFormat="1" applyFont="1" applyFill="1" applyBorder="1" applyAlignment="1">
      <alignment horizontal="center" vertical="center"/>
    </xf>
    <xf numFmtId="0" fontId="43" fillId="33" borderId="12" xfId="0" applyFont="1" applyFill="1" applyBorder="1" applyAlignment="1">
      <alignment horizontal="center" vertical="center"/>
    </xf>
    <xf numFmtId="183" fontId="43" fillId="33" borderId="13" xfId="62" applyNumberFormat="1" applyFont="1" applyFill="1" applyBorder="1" applyAlignment="1">
      <alignment horizontal="center" vertical="center"/>
    </xf>
    <xf numFmtId="0" fontId="43" fillId="33" borderId="14" xfId="0" applyFont="1" applyFill="1" applyBorder="1" applyAlignment="1">
      <alignment horizontal="center" vertical="center"/>
    </xf>
    <xf numFmtId="0" fontId="44" fillId="33" borderId="0" xfId="0" applyFont="1" applyFill="1" applyAlignment="1">
      <alignment horizontal="left" vertical="center"/>
    </xf>
    <xf numFmtId="3" fontId="43" fillId="33" borderId="0" xfId="0" applyNumberFormat="1" applyFont="1" applyFill="1" applyAlignment="1">
      <alignment vertical="center"/>
    </xf>
    <xf numFmtId="0" fontId="43" fillId="33" borderId="0" xfId="0" applyFont="1" applyFill="1" applyAlignment="1">
      <alignment vertical="center"/>
    </xf>
    <xf numFmtId="0" fontId="100" fillId="33" borderId="0" xfId="0" applyFont="1" applyFill="1" applyAlignment="1">
      <alignment vertical="center"/>
    </xf>
    <xf numFmtId="0" fontId="43" fillId="33" borderId="10" xfId="0" applyFont="1" applyFill="1" applyBorder="1" applyAlignment="1">
      <alignment horizontal="center" vertical="center"/>
    </xf>
    <xf numFmtId="3" fontId="43" fillId="33" borderId="10" xfId="0" applyNumberFormat="1" applyFont="1" applyFill="1" applyBorder="1" applyAlignment="1">
      <alignment horizontal="right" vertical="center"/>
    </xf>
    <xf numFmtId="0" fontId="43" fillId="33" borderId="10" xfId="0" applyFont="1" applyFill="1" applyBorder="1" applyAlignment="1">
      <alignment horizontal="right" vertical="center"/>
    </xf>
    <xf numFmtId="0" fontId="42" fillId="33" borderId="10" xfId="0" applyFont="1" applyFill="1" applyBorder="1" applyAlignment="1">
      <alignment vertical="center"/>
    </xf>
    <xf numFmtId="0" fontId="42" fillId="33" borderId="10" xfId="0" applyFont="1" applyFill="1" applyBorder="1" applyAlignment="1">
      <alignment horizontal="center" vertical="center"/>
    </xf>
    <xf numFmtId="3" fontId="42" fillId="33" borderId="10" xfId="0" applyNumberFormat="1" applyFont="1" applyFill="1" applyBorder="1" applyAlignment="1">
      <alignment horizontal="center" vertical="center"/>
    </xf>
    <xf numFmtId="0" fontId="5" fillId="33" borderId="0" xfId="0" applyFont="1" applyFill="1" applyAlignment="1">
      <alignment vertical="center"/>
    </xf>
    <xf numFmtId="0" fontId="95" fillId="33" borderId="10" xfId="0" applyFont="1" applyFill="1" applyBorder="1" applyAlignment="1">
      <alignment horizontal="center" vertical="center" wrapText="1"/>
    </xf>
    <xf numFmtId="0" fontId="94" fillId="33" borderId="0" xfId="0" applyFont="1" applyFill="1" applyAlignment="1">
      <alignment/>
    </xf>
    <xf numFmtId="0" fontId="96" fillId="33" borderId="10" xfId="0" applyFont="1" applyFill="1" applyBorder="1" applyAlignment="1">
      <alignment vertical="center"/>
    </xf>
    <xf numFmtId="180" fontId="96" fillId="33" borderId="10" xfId="0" applyNumberFormat="1" applyFont="1" applyFill="1" applyBorder="1" applyAlignment="1">
      <alignment vertical="center"/>
    </xf>
    <xf numFmtId="181" fontId="96" fillId="33" borderId="10" xfId="0" applyNumberFormat="1" applyFont="1" applyFill="1" applyBorder="1" applyAlignment="1">
      <alignment vertical="center"/>
    </xf>
    <xf numFmtId="180" fontId="96" fillId="33" borderId="10" xfId="0" applyNumberFormat="1" applyFont="1" applyFill="1" applyBorder="1" applyAlignment="1">
      <alignment horizontal="right" vertical="center"/>
    </xf>
    <xf numFmtId="180" fontId="95" fillId="33" borderId="10" xfId="0" applyNumberFormat="1" applyFont="1" applyFill="1" applyBorder="1" applyAlignment="1">
      <alignment horizontal="center" vertical="center"/>
    </xf>
    <xf numFmtId="181" fontId="95" fillId="33" borderId="10" xfId="0" applyNumberFormat="1" applyFont="1" applyFill="1" applyBorder="1" applyAlignment="1">
      <alignment horizontal="center" vertical="center"/>
    </xf>
    <xf numFmtId="0" fontId="95" fillId="33" borderId="0" xfId="0" applyFont="1" applyFill="1" applyBorder="1" applyAlignment="1">
      <alignment horizontal="left" vertical="center" wrapText="1"/>
    </xf>
    <xf numFmtId="0" fontId="96" fillId="33" borderId="0" xfId="0" applyFont="1" applyFill="1" applyAlignment="1">
      <alignment vertical="center" wrapText="1"/>
    </xf>
    <xf numFmtId="0" fontId="95" fillId="33" borderId="0" xfId="0" applyFont="1" applyFill="1" applyAlignment="1">
      <alignment vertical="center" wrapText="1"/>
    </xf>
    <xf numFmtId="0" fontId="96" fillId="33" borderId="0" xfId="0" applyFont="1" applyFill="1" applyAlignment="1">
      <alignment horizontal="justify" vertical="center"/>
    </xf>
    <xf numFmtId="0" fontId="6" fillId="33" borderId="0" xfId="0" applyFont="1" applyFill="1" applyAlignment="1">
      <alignment vertical="center" wrapText="1"/>
    </xf>
    <xf numFmtId="0" fontId="95" fillId="33" borderId="0" xfId="0" applyFont="1" applyFill="1" applyBorder="1" applyAlignment="1">
      <alignment vertical="center" wrapText="1"/>
    </xf>
    <xf numFmtId="0" fontId="101" fillId="33" borderId="0" xfId="0" applyFont="1" applyFill="1" applyAlignment="1">
      <alignment vertical="center"/>
    </xf>
    <xf numFmtId="0" fontId="102" fillId="33" borderId="0" xfId="0" applyFont="1" applyFill="1" applyAlignment="1">
      <alignment vertical="center"/>
    </xf>
    <xf numFmtId="0" fontId="102" fillId="33" borderId="0" xfId="0" applyFont="1" applyFill="1" applyAlignment="1">
      <alignment horizontal="justify" vertical="center" wrapText="1"/>
    </xf>
    <xf numFmtId="0" fontId="101" fillId="33" borderId="0" xfId="0" applyFont="1" applyFill="1" applyAlignment="1">
      <alignment horizontal="left" vertical="center"/>
    </xf>
    <xf numFmtId="0" fontId="101" fillId="33" borderId="10" xfId="0" applyFont="1" applyFill="1" applyBorder="1" applyAlignment="1">
      <alignment horizontal="center" vertical="center" wrapText="1"/>
    </xf>
    <xf numFmtId="0" fontId="102" fillId="33" borderId="10" xfId="0" applyFont="1" applyFill="1" applyBorder="1" applyAlignment="1">
      <alignment vertical="center"/>
    </xf>
    <xf numFmtId="181" fontId="102" fillId="33" borderId="10" xfId="0" applyNumberFormat="1" applyFont="1" applyFill="1" applyBorder="1" applyAlignment="1">
      <alignment vertical="center"/>
    </xf>
    <xf numFmtId="0" fontId="101" fillId="33" borderId="10" xfId="0" applyFont="1" applyFill="1" applyBorder="1" applyAlignment="1">
      <alignment horizontal="center" vertical="center"/>
    </xf>
    <xf numFmtId="181" fontId="101" fillId="33" borderId="10" xfId="0" applyNumberFormat="1" applyFont="1" applyFill="1" applyBorder="1" applyAlignment="1">
      <alignment horizontal="center" vertical="center"/>
    </xf>
    <xf numFmtId="180" fontId="102" fillId="33" borderId="10" xfId="62" applyNumberFormat="1" applyFont="1" applyFill="1" applyBorder="1" applyAlignment="1">
      <alignment vertical="center"/>
    </xf>
    <xf numFmtId="0" fontId="48" fillId="33" borderId="10" xfId="57" applyFont="1" applyFill="1" applyBorder="1" applyAlignment="1">
      <alignment horizontal="center" vertical="center"/>
      <protection/>
    </xf>
    <xf numFmtId="0" fontId="48" fillId="33" borderId="0" xfId="0" applyFont="1" applyFill="1" applyAlignment="1">
      <alignment horizontal="left" vertical="center"/>
    </xf>
    <xf numFmtId="179" fontId="48" fillId="33" borderId="0" xfId="51" applyFont="1" applyFill="1" applyBorder="1" applyAlignment="1">
      <alignment horizontal="left" vertical="center"/>
    </xf>
    <xf numFmtId="0" fontId="102" fillId="33" borderId="0" xfId="0" applyFont="1" applyFill="1" applyAlignment="1">
      <alignment horizontal="center" vertical="center" wrapText="1"/>
    </xf>
    <xf numFmtId="0" fontId="102" fillId="33" borderId="10" xfId="0" applyFont="1" applyFill="1" applyBorder="1" applyAlignment="1">
      <alignment vertical="center" wrapText="1"/>
    </xf>
    <xf numFmtId="183" fontId="102" fillId="33" borderId="15" xfId="0" applyNumberFormat="1" applyFont="1" applyFill="1" applyBorder="1" applyAlignment="1">
      <alignment vertical="center" wrapText="1"/>
    </xf>
    <xf numFmtId="0" fontId="102" fillId="33" borderId="10" xfId="0" applyFont="1" applyFill="1" applyBorder="1" applyAlignment="1">
      <alignment horizontal="left" vertical="center" wrapText="1"/>
    </xf>
    <xf numFmtId="0" fontId="95" fillId="33" borderId="0" xfId="0" applyFont="1" applyFill="1" applyAlignment="1">
      <alignment horizontal="center" vertical="center" wrapText="1"/>
    </xf>
    <xf numFmtId="0" fontId="95" fillId="33" borderId="0" xfId="0" applyFont="1" applyFill="1" applyAlignment="1">
      <alignment horizontal="left" vertical="center" wrapText="1"/>
    </xf>
    <xf numFmtId="0" fontId="103" fillId="33" borderId="0" xfId="0" applyFont="1" applyFill="1" applyAlignment="1">
      <alignment vertical="center" wrapText="1"/>
    </xf>
    <xf numFmtId="0" fontId="103" fillId="33" borderId="0" xfId="0" applyFont="1" applyFill="1" applyAlignment="1">
      <alignment wrapText="1"/>
    </xf>
    <xf numFmtId="0" fontId="104" fillId="33" borderId="0" xfId="0" applyFont="1" applyFill="1" applyAlignment="1">
      <alignment wrapText="1"/>
    </xf>
    <xf numFmtId="0" fontId="104" fillId="33" borderId="0" xfId="0" applyFont="1" applyFill="1" applyAlignment="1">
      <alignment vertical="center" wrapText="1"/>
    </xf>
    <xf numFmtId="0" fontId="105" fillId="33" borderId="0" xfId="0" applyFont="1" applyFill="1" applyAlignment="1">
      <alignment/>
    </xf>
    <xf numFmtId="0" fontId="106" fillId="33" borderId="0" xfId="0" applyFont="1" applyFill="1" applyAlignment="1">
      <alignment/>
    </xf>
    <xf numFmtId="0" fontId="0" fillId="33" borderId="0" xfId="0" applyFill="1" applyAlignment="1">
      <alignment/>
    </xf>
    <xf numFmtId="0" fontId="107" fillId="33" borderId="0" xfId="0" applyFont="1" applyFill="1" applyAlignment="1">
      <alignment horizontal="center"/>
    </xf>
    <xf numFmtId="17" fontId="107" fillId="33" borderId="0" xfId="0" applyNumberFormat="1" applyFont="1" applyFill="1" applyAlignment="1" quotePrefix="1">
      <alignment horizontal="center"/>
    </xf>
    <xf numFmtId="0" fontId="108" fillId="33" borderId="0" xfId="0" applyFont="1" applyFill="1" applyAlignment="1">
      <alignment horizontal="left" indent="15"/>
    </xf>
    <xf numFmtId="0" fontId="109" fillId="33" borderId="0" xfId="0" applyFont="1" applyFill="1" applyAlignment="1">
      <alignment horizontal="center"/>
    </xf>
    <xf numFmtId="0" fontId="110" fillId="33" borderId="0" xfId="0" applyFont="1" applyFill="1" applyAlignment="1">
      <alignment/>
    </xf>
    <xf numFmtId="0" fontId="105" fillId="33" borderId="0" xfId="0" applyFont="1" applyFill="1" applyAlignment="1" quotePrefix="1">
      <alignment/>
    </xf>
    <xf numFmtId="0" fontId="0" fillId="33" borderId="0" xfId="0" applyFill="1" applyBorder="1" applyAlignment="1">
      <alignment/>
    </xf>
    <xf numFmtId="0" fontId="10" fillId="33" borderId="16" xfId="60" applyFont="1" applyFill="1" applyBorder="1" applyAlignment="1" applyProtection="1">
      <alignment horizontal="left" vertical="center"/>
      <protection/>
    </xf>
    <xf numFmtId="0" fontId="10" fillId="33" borderId="17"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11" fillId="33" borderId="0" xfId="0" applyFont="1" applyFill="1" applyAlignment="1">
      <alignment/>
    </xf>
    <xf numFmtId="0" fontId="12" fillId="33" borderId="0" xfId="0" applyFont="1" applyFill="1" applyAlignment="1">
      <alignment/>
    </xf>
    <xf numFmtId="0" fontId="8" fillId="33" borderId="18" xfId="60" applyFont="1" applyFill="1" applyBorder="1" applyAlignment="1" applyProtection="1">
      <alignment horizontal="center" vertical="center"/>
      <protection/>
    </xf>
    <xf numFmtId="0" fontId="107" fillId="33" borderId="0" xfId="0" applyFont="1" applyFill="1" applyBorder="1" applyAlignment="1">
      <alignment horizontal="center"/>
    </xf>
    <xf numFmtId="0" fontId="106" fillId="33" borderId="0" xfId="0" applyFont="1" applyFill="1" applyBorder="1" applyAlignment="1">
      <alignment vertical="top" wrapText="1"/>
    </xf>
    <xf numFmtId="0" fontId="10" fillId="33" borderId="0" xfId="0" applyFont="1" applyFill="1" applyBorder="1" applyAlignment="1">
      <alignment vertical="center"/>
    </xf>
    <xf numFmtId="0" fontId="106" fillId="33" borderId="0" xfId="0" applyFont="1" applyFill="1" applyBorder="1" applyAlignment="1">
      <alignment horizontal="center" vertical="top" wrapText="1"/>
    </xf>
    <xf numFmtId="0" fontId="112" fillId="33" borderId="0" xfId="0" applyFont="1" applyFill="1" applyBorder="1" applyAlignment="1">
      <alignment/>
    </xf>
    <xf numFmtId="0" fontId="113"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14"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10" fillId="33" borderId="0" xfId="0" applyFont="1" applyFill="1" applyBorder="1" applyAlignment="1">
      <alignment horizontal="justify" vertical="top" wrapText="1"/>
    </xf>
    <xf numFmtId="0" fontId="105" fillId="33" borderId="0" xfId="0" applyFont="1" applyFill="1" applyBorder="1" applyAlignment="1">
      <alignment/>
    </xf>
    <xf numFmtId="0" fontId="106" fillId="33" borderId="0" xfId="0" applyFont="1" applyFill="1" applyBorder="1" applyAlignment="1">
      <alignment/>
    </xf>
    <xf numFmtId="0" fontId="113" fillId="33" borderId="0" xfId="0" applyFont="1" applyFill="1" applyBorder="1" applyAlignment="1">
      <alignment vertical="center"/>
    </xf>
    <xf numFmtId="49" fontId="85" fillId="33" borderId="19" xfId="46" applyNumberFormat="1" applyFill="1" applyBorder="1" applyAlignment="1" applyProtection="1">
      <alignment horizontal="center" vertical="center"/>
      <protection/>
    </xf>
    <xf numFmtId="49" fontId="85" fillId="33" borderId="20" xfId="46" applyNumberFormat="1" applyFill="1" applyBorder="1" applyAlignment="1" applyProtection="1">
      <alignment horizontal="center" vertical="center"/>
      <protection/>
    </xf>
    <xf numFmtId="49" fontId="85" fillId="33" borderId="10" xfId="46" applyNumberFormat="1" applyFill="1" applyBorder="1" applyAlignment="1" applyProtection="1">
      <alignment horizontal="center" vertical="center"/>
      <protection/>
    </xf>
    <xf numFmtId="49" fontId="96" fillId="33" borderId="0" xfId="0" applyNumberFormat="1" applyFont="1" applyFill="1" applyAlignment="1">
      <alignment vertical="center"/>
    </xf>
    <xf numFmtId="49" fontId="102" fillId="33" borderId="0" xfId="0" applyNumberFormat="1" applyFont="1" applyFill="1" applyAlignment="1">
      <alignment vertical="center"/>
    </xf>
    <xf numFmtId="49" fontId="99" fillId="33" borderId="0" xfId="0" applyNumberFormat="1" applyFont="1" applyFill="1" applyAlignment="1">
      <alignment vertical="center"/>
    </xf>
    <xf numFmtId="0" fontId="102" fillId="33" borderId="0" xfId="0" applyFont="1" applyFill="1" applyAlignment="1">
      <alignment vertical="center" wrapText="1"/>
    </xf>
    <xf numFmtId="0" fontId="9" fillId="33" borderId="0" xfId="0" applyFont="1" applyFill="1" applyBorder="1" applyAlignment="1">
      <alignment horizontal="justify" vertical="center" wrapText="1"/>
    </xf>
    <xf numFmtId="0" fontId="13" fillId="33" borderId="15" xfId="0" applyFont="1" applyFill="1" applyBorder="1" applyAlignment="1">
      <alignment horizontal="left" vertical="center"/>
    </xf>
    <xf numFmtId="0" fontId="13" fillId="33" borderId="19" xfId="0" applyFont="1" applyFill="1" applyBorder="1" applyAlignment="1">
      <alignment horizontal="left" vertical="center"/>
    </xf>
    <xf numFmtId="181" fontId="101" fillId="33" borderId="0" xfId="0" applyNumberFormat="1" applyFont="1" applyFill="1" applyBorder="1" applyAlignment="1">
      <alignment horizontal="left" vertical="center" wrapText="1"/>
    </xf>
    <xf numFmtId="0" fontId="101" fillId="33" borderId="0" xfId="0" applyFont="1" applyFill="1" applyAlignment="1">
      <alignment vertical="center" wrapText="1"/>
    </xf>
    <xf numFmtId="181" fontId="102" fillId="33" borderId="10" xfId="0" applyNumberFormat="1" applyFont="1" applyFill="1" applyBorder="1" applyAlignment="1">
      <alignment horizontal="right" vertical="center"/>
    </xf>
    <xf numFmtId="0" fontId="99" fillId="33" borderId="0" xfId="0" applyFont="1" applyFill="1" applyAlignment="1">
      <alignment horizontal="center" vertical="center" wrapText="1"/>
    </xf>
    <xf numFmtId="0" fontId="61" fillId="33" borderId="0" xfId="59" applyFont="1" applyFill="1">
      <alignment/>
      <protection/>
    </xf>
    <xf numFmtId="0" fontId="62" fillId="33" borderId="0" xfId="59" applyFont="1" applyFill="1">
      <alignment/>
      <protection/>
    </xf>
    <xf numFmtId="3" fontId="62" fillId="33" borderId="0" xfId="59" applyNumberFormat="1" applyFont="1" applyFill="1">
      <alignment/>
      <protection/>
    </xf>
    <xf numFmtId="0" fontId="61" fillId="33" borderId="0" xfId="59" applyFont="1" applyFill="1" applyBorder="1" applyAlignment="1">
      <alignment vertical="center" wrapText="1"/>
      <protection/>
    </xf>
    <xf numFmtId="0" fontId="61" fillId="33" borderId="0" xfId="59" applyFont="1" applyFill="1" applyBorder="1" applyAlignment="1">
      <alignment vertical="center"/>
      <protection/>
    </xf>
    <xf numFmtId="0" fontId="61" fillId="33" borderId="10" xfId="59" applyFont="1" applyFill="1" applyBorder="1" applyAlignment="1">
      <alignment horizontal="center" vertical="center"/>
      <protection/>
    </xf>
    <xf numFmtId="0" fontId="61" fillId="33" borderId="13" xfId="59" applyFont="1" applyFill="1" applyBorder="1" applyAlignment="1">
      <alignment horizontal="center" vertical="center"/>
      <protection/>
    </xf>
    <xf numFmtId="0" fontId="61" fillId="33" borderId="14" xfId="59" applyFont="1" applyFill="1" applyBorder="1" applyAlignment="1">
      <alignment horizontal="center" vertical="center"/>
      <protection/>
    </xf>
    <xf numFmtId="0" fontId="61" fillId="33" borderId="21" xfId="59" applyFont="1" applyFill="1" applyBorder="1" applyAlignment="1">
      <alignment horizontal="center" vertical="center"/>
      <protection/>
    </xf>
    <xf numFmtId="0" fontId="62" fillId="33" borderId="10" xfId="59" applyFont="1" applyFill="1" applyBorder="1" applyAlignment="1">
      <alignment vertical="center"/>
      <protection/>
    </xf>
    <xf numFmtId="3" fontId="62" fillId="33" borderId="10" xfId="59" applyNumberFormat="1" applyFont="1" applyFill="1" applyBorder="1" applyAlignment="1">
      <alignment horizontal="right" vertical="center"/>
      <protection/>
    </xf>
    <xf numFmtId="180" fontId="62" fillId="33" borderId="10" xfId="63" applyNumberFormat="1" applyFont="1" applyFill="1" applyBorder="1" applyAlignment="1">
      <alignment horizontal="right" vertical="center"/>
    </xf>
    <xf numFmtId="180" fontId="62" fillId="33" borderId="10" xfId="63" applyNumberFormat="1" applyFont="1" applyFill="1" applyBorder="1" applyAlignment="1">
      <alignment horizontal="center" vertical="center"/>
    </xf>
    <xf numFmtId="3" fontId="61" fillId="33" borderId="10" xfId="59" applyNumberFormat="1" applyFont="1" applyFill="1" applyBorder="1" applyAlignment="1">
      <alignment horizontal="center" vertical="center"/>
      <protection/>
    </xf>
    <xf numFmtId="180" fontId="61" fillId="33" borderId="10" xfId="63" applyNumberFormat="1" applyFont="1" applyFill="1" applyBorder="1" applyAlignment="1">
      <alignment horizontal="center" vertical="center"/>
    </xf>
    <xf numFmtId="0" fontId="63" fillId="33" borderId="0" xfId="59" applyFont="1" applyFill="1" applyBorder="1" applyAlignment="1">
      <alignment horizontal="left" vertical="center"/>
      <protection/>
    </xf>
    <xf numFmtId="0" fontId="61" fillId="33" borderId="0" xfId="59" applyFont="1" applyFill="1" applyBorder="1" applyAlignment="1">
      <alignment horizontal="center" vertical="center"/>
      <protection/>
    </xf>
    <xf numFmtId="3" fontId="61" fillId="33" borderId="0" xfId="59" applyNumberFormat="1" applyFont="1" applyFill="1" applyBorder="1" applyAlignment="1">
      <alignment horizontal="center" vertical="center"/>
      <protection/>
    </xf>
    <xf numFmtId="180" fontId="61" fillId="33" borderId="0" xfId="63" applyNumberFormat="1" applyFont="1" applyFill="1" applyBorder="1" applyAlignment="1">
      <alignment horizontal="center" vertical="center"/>
    </xf>
    <xf numFmtId="0" fontId="61" fillId="33" borderId="0" xfId="59" applyFont="1" applyFill="1" applyBorder="1" applyAlignment="1">
      <alignment horizontal="left" vertical="center"/>
      <protection/>
    </xf>
    <xf numFmtId="0" fontId="61" fillId="33" borderId="22" xfId="59" applyFont="1" applyFill="1" applyBorder="1" applyAlignment="1">
      <alignment vertical="center" wrapText="1"/>
      <protection/>
    </xf>
    <xf numFmtId="0" fontId="61" fillId="33" borderId="23" xfId="59" applyFont="1" applyFill="1" applyBorder="1" applyAlignment="1">
      <alignment horizontal="center" vertical="center"/>
      <protection/>
    </xf>
    <xf numFmtId="16" fontId="61" fillId="33" borderId="0" xfId="59" applyNumberFormat="1" applyFont="1" applyFill="1" applyBorder="1" applyAlignment="1" quotePrefix="1">
      <alignment horizontal="center" vertical="center"/>
      <protection/>
    </xf>
    <xf numFmtId="16" fontId="61" fillId="33" borderId="21" xfId="59" applyNumberFormat="1" applyFont="1" applyFill="1" applyBorder="1" applyAlignment="1" quotePrefix="1">
      <alignment horizontal="center" vertical="center"/>
      <protection/>
    </xf>
    <xf numFmtId="0" fontId="61" fillId="33" borderId="22" xfId="59" applyFont="1" applyFill="1" applyBorder="1" applyAlignment="1">
      <alignment horizontal="center" vertical="center"/>
      <protection/>
    </xf>
    <xf numFmtId="1" fontId="61" fillId="33" borderId="21" xfId="59" applyNumberFormat="1" applyFont="1" applyFill="1" applyBorder="1" applyAlignment="1">
      <alignment horizontal="center" vertical="center"/>
      <protection/>
    </xf>
    <xf numFmtId="0" fontId="37" fillId="33" borderId="0" xfId="59" applyFont="1" applyFill="1">
      <alignment/>
      <protection/>
    </xf>
    <xf numFmtId="185" fontId="62" fillId="33" borderId="19" xfId="59" applyNumberFormat="1" applyFont="1" applyFill="1" applyBorder="1" applyAlignment="1" quotePrefix="1">
      <alignment horizontal="right" vertical="center"/>
      <protection/>
    </xf>
    <xf numFmtId="3" fontId="62" fillId="33" borderId="10" xfId="59" applyNumberFormat="1" applyFont="1" applyFill="1" applyBorder="1" applyAlignment="1">
      <alignment vertical="center"/>
      <protection/>
    </xf>
    <xf numFmtId="9" fontId="62" fillId="33" borderId="10" xfId="63" applyFont="1" applyFill="1" applyBorder="1" applyAlignment="1">
      <alignment horizontal="right" vertical="center"/>
    </xf>
    <xf numFmtId="9" fontId="62" fillId="33" borderId="10" xfId="62" applyFont="1" applyFill="1" applyBorder="1" applyAlignment="1">
      <alignment vertical="center"/>
    </xf>
    <xf numFmtId="9" fontId="62" fillId="33" borderId="10" xfId="63" applyFont="1" applyFill="1" applyBorder="1" applyAlignment="1" quotePrefix="1">
      <alignment horizontal="center" vertical="center"/>
    </xf>
    <xf numFmtId="9" fontId="62" fillId="33" borderId="10" xfId="63" applyFont="1" applyFill="1" applyBorder="1" applyAlignment="1">
      <alignment vertical="center"/>
    </xf>
    <xf numFmtId="0" fontId="62" fillId="33" borderId="19" xfId="59" applyFont="1" applyFill="1" applyBorder="1" applyAlignment="1" quotePrefix="1">
      <alignment horizontal="right" vertical="center"/>
      <protection/>
    </xf>
    <xf numFmtId="0" fontId="62" fillId="33" borderId="10" xfId="59" applyFont="1" applyFill="1" applyBorder="1" applyAlignment="1">
      <alignment horizontal="right" vertical="center"/>
      <protection/>
    </xf>
    <xf numFmtId="0" fontId="62" fillId="33" borderId="15" xfId="59" applyFont="1" applyFill="1" applyBorder="1" applyAlignment="1">
      <alignment horizontal="center" vertical="center"/>
      <protection/>
    </xf>
    <xf numFmtId="3" fontId="62" fillId="33" borderId="15" xfId="59" applyNumberFormat="1" applyFont="1" applyFill="1" applyBorder="1" applyAlignment="1">
      <alignment horizontal="center" vertical="center"/>
      <protection/>
    </xf>
    <xf numFmtId="3" fontId="61" fillId="33" borderId="15" xfId="59" applyNumberFormat="1" applyFont="1" applyFill="1" applyBorder="1" applyAlignment="1">
      <alignment horizontal="center" vertical="center"/>
      <protection/>
    </xf>
    <xf numFmtId="9" fontId="61" fillId="33" borderId="15" xfId="62" applyFont="1" applyFill="1" applyBorder="1" applyAlignment="1">
      <alignment horizontal="center" vertical="center"/>
    </xf>
    <xf numFmtId="9" fontId="61" fillId="33" borderId="15" xfId="63" applyFont="1" applyFill="1" applyBorder="1" applyAlignment="1">
      <alignment horizontal="center" vertical="center"/>
    </xf>
    <xf numFmtId="9" fontId="62" fillId="33" borderId="19" xfId="63" applyFont="1" applyFill="1" applyBorder="1" applyAlignment="1">
      <alignment horizontal="center" vertical="center"/>
    </xf>
    <xf numFmtId="0" fontId="63" fillId="33" borderId="0" xfId="59" applyFont="1" applyFill="1">
      <alignment/>
      <protection/>
    </xf>
    <xf numFmtId="0" fontId="95" fillId="33" borderId="23" xfId="0" applyFont="1" applyFill="1" applyBorder="1" applyAlignment="1">
      <alignment horizontal="center" vertical="center" wrapText="1"/>
    </xf>
    <xf numFmtId="3" fontId="96" fillId="33" borderId="23" xfId="0" applyNumberFormat="1" applyFont="1" applyFill="1" applyBorder="1" applyAlignment="1">
      <alignment horizontal="right" vertical="center"/>
    </xf>
    <xf numFmtId="180" fontId="96" fillId="33" borderId="23" xfId="62" applyNumberFormat="1" applyFont="1" applyFill="1" applyBorder="1" applyAlignment="1">
      <alignment horizontal="right" vertical="center"/>
    </xf>
    <xf numFmtId="3" fontId="96" fillId="33" borderId="24" xfId="0" applyNumberFormat="1" applyFont="1" applyFill="1" applyBorder="1" applyAlignment="1">
      <alignment horizontal="right" vertical="center"/>
    </xf>
    <xf numFmtId="180" fontId="96" fillId="33" borderId="24" xfId="62" applyNumberFormat="1" applyFont="1" applyFill="1" applyBorder="1" applyAlignment="1">
      <alignment horizontal="right" vertical="center"/>
    </xf>
    <xf numFmtId="3" fontId="95" fillId="33" borderId="24" xfId="0" applyNumberFormat="1" applyFont="1" applyFill="1" applyBorder="1" applyAlignment="1">
      <alignment horizontal="right" vertical="center"/>
    </xf>
    <xf numFmtId="180" fontId="95" fillId="33" borderId="24" xfId="62" applyNumberFormat="1" applyFont="1" applyFill="1" applyBorder="1" applyAlignment="1">
      <alignment horizontal="right" vertical="center"/>
    </xf>
    <xf numFmtId="3" fontId="96" fillId="33" borderId="21" xfId="0" applyNumberFormat="1" applyFont="1" applyFill="1" applyBorder="1" applyAlignment="1">
      <alignment horizontal="right" vertical="center"/>
    </xf>
    <xf numFmtId="180" fontId="96" fillId="33" borderId="21" xfId="62" applyNumberFormat="1" applyFont="1" applyFill="1" applyBorder="1" applyAlignment="1">
      <alignment horizontal="right" vertical="center"/>
    </xf>
    <xf numFmtId="0" fontId="115" fillId="33" borderId="0" xfId="0" applyFont="1" applyFill="1" applyBorder="1" applyAlignment="1">
      <alignment vertical="center"/>
    </xf>
    <xf numFmtId="0" fontId="116" fillId="33" borderId="0" xfId="0" applyFont="1" applyFill="1" applyBorder="1" applyAlignment="1">
      <alignment vertical="center"/>
    </xf>
    <xf numFmtId="0" fontId="95" fillId="33" borderId="10" xfId="0" applyFont="1" applyFill="1" applyBorder="1" applyAlignment="1">
      <alignment horizontal="center" vertical="center"/>
    </xf>
    <xf numFmtId="0" fontId="96" fillId="33" borderId="10" xfId="0" applyFont="1" applyFill="1" applyBorder="1" applyAlignment="1">
      <alignment horizontal="left" vertical="center" wrapText="1"/>
    </xf>
    <xf numFmtId="0" fontId="95" fillId="33" borderId="10" xfId="0" applyFont="1" applyFill="1" applyBorder="1" applyAlignment="1">
      <alignment vertical="center"/>
    </xf>
    <xf numFmtId="181" fontId="95" fillId="33" borderId="10" xfId="0" applyNumberFormat="1" applyFont="1" applyFill="1" applyBorder="1" applyAlignment="1">
      <alignment vertical="center"/>
    </xf>
    <xf numFmtId="181" fontId="96" fillId="33" borderId="10" xfId="0" applyNumberFormat="1" applyFont="1" applyFill="1" applyBorder="1" applyAlignment="1">
      <alignment horizontal="right" vertical="center"/>
    </xf>
    <xf numFmtId="181" fontId="95"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181" fontId="66" fillId="33" borderId="10" xfId="49" applyNumberFormat="1" applyFont="1" applyFill="1" applyBorder="1" applyAlignment="1">
      <alignment horizontal="right" vertical="center"/>
    </xf>
    <xf numFmtId="186" fontId="96" fillId="33" borderId="10" xfId="49" applyNumberFormat="1" applyFont="1" applyFill="1" applyBorder="1" applyAlignment="1">
      <alignment vertical="center"/>
    </xf>
    <xf numFmtId="181" fontId="102" fillId="33" borderId="0" xfId="0" applyNumberFormat="1" applyFont="1" applyFill="1" applyAlignment="1">
      <alignment vertical="center"/>
    </xf>
    <xf numFmtId="181" fontId="101" fillId="33" borderId="0" xfId="0" applyNumberFormat="1" applyFont="1" applyFill="1" applyAlignment="1">
      <alignment vertical="center" wrapText="1"/>
    </xf>
    <xf numFmtId="188" fontId="102" fillId="33" borderId="10" xfId="0" applyNumberFormat="1" applyFont="1" applyFill="1" applyBorder="1" applyAlignment="1">
      <alignment horizontal="right" vertical="center" readingOrder="1"/>
    </xf>
    <xf numFmtId="0" fontId="67" fillId="33" borderId="0" xfId="0" applyFont="1" applyFill="1" applyAlignment="1">
      <alignment vertical="center"/>
    </xf>
    <xf numFmtId="0" fontId="68" fillId="33" borderId="0" xfId="0" applyFont="1" applyFill="1" applyAlignment="1">
      <alignment vertical="center"/>
    </xf>
    <xf numFmtId="0" fontId="95" fillId="33" borderId="0" xfId="0"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17" fillId="0" borderId="10" xfId="0" applyFont="1" applyBorder="1" applyAlignment="1" applyProtection="1">
      <alignment horizontal="left" vertical="center" wrapText="1" readingOrder="1"/>
      <protection locked="0"/>
    </xf>
    <xf numFmtId="189" fontId="18" fillId="0" borderId="10" xfId="0" applyNumberFormat="1" applyFont="1" applyBorder="1" applyAlignment="1" applyProtection="1">
      <alignment horizontal="right" vertical="center" wrapText="1" readingOrder="1"/>
      <protection locked="0"/>
    </xf>
    <xf numFmtId="0" fontId="17" fillId="0" borderId="17" xfId="0" applyFont="1" applyFill="1" applyBorder="1" applyAlignment="1" applyProtection="1">
      <alignment vertical="top" wrapText="1" readingOrder="1"/>
      <protection locked="0"/>
    </xf>
    <xf numFmtId="189" fontId="17" fillId="0" borderId="10" xfId="0" applyNumberFormat="1" applyFont="1" applyFill="1" applyBorder="1" applyAlignment="1" applyProtection="1">
      <alignment horizontal="right" vertical="top" wrapText="1" readingOrder="1"/>
      <protection locked="0"/>
    </xf>
    <xf numFmtId="180" fontId="18"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42" fillId="0" borderId="10" xfId="0" applyFont="1" applyBorder="1" applyAlignment="1" applyProtection="1">
      <alignment horizontal="left" vertical="top" wrapText="1" readingOrder="1"/>
      <protection locked="0"/>
    </xf>
    <xf numFmtId="189" fontId="43" fillId="0" borderId="10" xfId="0" applyNumberFormat="1" applyFont="1" applyBorder="1" applyAlignment="1" applyProtection="1">
      <alignment horizontal="right" vertical="top" wrapText="1" readingOrder="1"/>
      <protection locked="0"/>
    </xf>
    <xf numFmtId="189" fontId="42" fillId="0" borderId="26" xfId="0" applyNumberFormat="1" applyFont="1" applyBorder="1" applyAlignment="1" applyProtection="1">
      <alignment horizontal="right" vertical="top" wrapText="1" readingOrder="1"/>
      <protection locked="0"/>
    </xf>
    <xf numFmtId="189" fontId="42" fillId="0" borderId="24" xfId="0" applyNumberFormat="1" applyFont="1" applyBorder="1" applyAlignment="1" applyProtection="1">
      <alignment horizontal="right" vertical="top" wrapText="1" readingOrder="1"/>
      <protection locked="0"/>
    </xf>
    <xf numFmtId="189" fontId="42" fillId="0" borderId="0" xfId="0" applyNumberFormat="1" applyFont="1" applyBorder="1" applyAlignment="1" applyProtection="1">
      <alignment horizontal="right" vertical="top" wrapText="1" readingOrder="1"/>
      <protection locked="0"/>
    </xf>
    <xf numFmtId="0" fontId="42" fillId="33" borderId="10" xfId="0" applyFont="1" applyFill="1" applyBorder="1" applyAlignment="1">
      <alignment horizontal="left"/>
    </xf>
    <xf numFmtId="3" fontId="43" fillId="33" borderId="10" xfId="0" applyNumberFormat="1" applyFont="1" applyFill="1" applyBorder="1" applyAlignment="1">
      <alignment horizontal="right"/>
    </xf>
    <xf numFmtId="3" fontId="42" fillId="33" borderId="10" xfId="0" applyNumberFormat="1" applyFont="1" applyFill="1" applyBorder="1" applyAlignment="1">
      <alignment horizontal="right"/>
    </xf>
    <xf numFmtId="3" fontId="42" fillId="33" borderId="24" xfId="0" applyNumberFormat="1" applyFont="1" applyFill="1" applyBorder="1" applyAlignment="1">
      <alignment horizontal="right"/>
    </xf>
    <xf numFmtId="0" fontId="42" fillId="33" borderId="10" xfId="0" applyFont="1" applyFill="1" applyBorder="1" applyAlignment="1">
      <alignment horizontal="center" vertical="center" wrapText="1"/>
    </xf>
    <xf numFmtId="0" fontId="101" fillId="33" borderId="0" xfId="0" applyFont="1" applyFill="1" applyBorder="1" applyAlignment="1">
      <alignment horizontal="left" vertical="center" wrapText="1"/>
    </xf>
    <xf numFmtId="0" fontId="102" fillId="33" borderId="0" xfId="0" applyFont="1" applyFill="1" applyAlignment="1">
      <alignment horizontal="justify" vertical="center" wrapText="1"/>
    </xf>
    <xf numFmtId="0" fontId="101" fillId="33" borderId="0" xfId="0" applyFont="1" applyFill="1" applyAlignment="1">
      <alignment horizontal="left" vertical="center" wrapText="1"/>
    </xf>
    <xf numFmtId="183" fontId="99" fillId="33" borderId="0" xfId="0" applyNumberFormat="1" applyFont="1" applyFill="1" applyAlignment="1">
      <alignment vertical="center"/>
    </xf>
    <xf numFmtId="0" fontId="101" fillId="33" borderId="0" xfId="0" applyFont="1" applyFill="1" applyBorder="1" applyAlignment="1">
      <alignment horizontal="center" vertical="center" wrapText="1"/>
    </xf>
    <xf numFmtId="180" fontId="102" fillId="33" borderId="0" xfId="0" applyNumberFormat="1" applyFont="1" applyFill="1" applyBorder="1" applyAlignment="1">
      <alignment vertical="center"/>
    </xf>
    <xf numFmtId="180" fontId="101" fillId="33" borderId="0" xfId="0" applyNumberFormat="1" applyFont="1" applyFill="1" applyBorder="1" applyAlignment="1">
      <alignment vertical="center"/>
    </xf>
    <xf numFmtId="180" fontId="102" fillId="33" borderId="0" xfId="62" applyNumberFormat="1" applyFont="1" applyFill="1" applyBorder="1" applyAlignment="1">
      <alignment vertical="center"/>
    </xf>
    <xf numFmtId="180" fontId="101" fillId="33" borderId="0" xfId="62" applyNumberFormat="1" applyFont="1" applyFill="1" applyBorder="1" applyAlignment="1">
      <alignment vertical="center"/>
    </xf>
    <xf numFmtId="0" fontId="101" fillId="33" borderId="17" xfId="0" applyFont="1" applyFill="1" applyBorder="1" applyAlignment="1">
      <alignment horizontal="center" vertical="center" wrapText="1"/>
    </xf>
    <xf numFmtId="0" fontId="102" fillId="33" borderId="17" xfId="0" applyFont="1" applyFill="1" applyBorder="1" applyAlignment="1">
      <alignment vertical="center" wrapText="1"/>
    </xf>
    <xf numFmtId="0" fontId="101" fillId="33" borderId="17" xfId="0" applyFont="1" applyFill="1" applyBorder="1" applyAlignment="1">
      <alignment vertical="center" wrapText="1"/>
    </xf>
    <xf numFmtId="180" fontId="102" fillId="33" borderId="0" xfId="62" applyNumberFormat="1" applyFont="1" applyFill="1" applyBorder="1" applyAlignment="1">
      <alignment horizontal="right" vertical="center"/>
    </xf>
    <xf numFmtId="180" fontId="101" fillId="33" borderId="0" xfId="62" applyNumberFormat="1" applyFont="1" applyFill="1" applyBorder="1" applyAlignment="1">
      <alignment horizontal="right" vertical="center"/>
    </xf>
    <xf numFmtId="0" fontId="101" fillId="33" borderId="10" xfId="0" applyFont="1" applyFill="1" applyBorder="1" applyAlignment="1">
      <alignment horizontal="left" vertical="center"/>
    </xf>
    <xf numFmtId="0" fontId="101" fillId="33" borderId="0" xfId="0" applyFont="1" applyFill="1" applyBorder="1" applyAlignment="1">
      <alignment horizontal="left" vertical="center" wrapText="1"/>
    </xf>
    <xf numFmtId="190" fontId="0" fillId="0" borderId="0" xfId="52" applyNumberFormat="1" applyFont="1" applyAlignment="1">
      <alignment/>
    </xf>
    <xf numFmtId="180" fontId="101" fillId="33" borderId="10" xfId="62" applyNumberFormat="1" applyFont="1" applyFill="1" applyBorder="1" applyAlignment="1">
      <alignment vertical="center"/>
    </xf>
    <xf numFmtId="180" fontId="47" fillId="0" borderId="10" xfId="62" applyNumberFormat="1" applyFont="1" applyFill="1" applyBorder="1" applyAlignment="1" applyProtection="1">
      <alignment horizontal="right" vertical="top" wrapText="1" readingOrder="1"/>
      <protection locked="0"/>
    </xf>
    <xf numFmtId="180" fontId="46" fillId="0" borderId="10" xfId="62" applyNumberFormat="1" applyFont="1" applyFill="1" applyBorder="1" applyAlignment="1" applyProtection="1">
      <alignment horizontal="right" vertical="top" wrapText="1" readingOrder="1"/>
      <protection locked="0"/>
    </xf>
    <xf numFmtId="0" fontId="96" fillId="33" borderId="0" xfId="0" applyFont="1" applyFill="1" applyBorder="1" applyAlignment="1">
      <alignment horizontal="center" vertical="center"/>
    </xf>
    <xf numFmtId="0" fontId="96" fillId="33" borderId="0" xfId="0" applyFont="1" applyFill="1" applyAlignment="1">
      <alignment/>
    </xf>
    <xf numFmtId="0" fontId="96" fillId="33" borderId="0" xfId="0" applyFont="1" applyFill="1" applyBorder="1" applyAlignment="1">
      <alignment vertical="center"/>
    </xf>
    <xf numFmtId="0" fontId="96" fillId="33" borderId="27" xfId="0" applyFont="1" applyFill="1" applyBorder="1" applyAlignment="1">
      <alignment horizontal="center" vertical="center"/>
    </xf>
    <xf numFmtId="0" fontId="96" fillId="33" borderId="0" xfId="0" applyFont="1" applyFill="1" applyAlignment="1">
      <alignment horizontal="justify" vertical="center" wrapText="1"/>
    </xf>
    <xf numFmtId="0" fontId="101" fillId="0" borderId="10" xfId="0" applyFont="1" applyFill="1" applyBorder="1" applyAlignment="1">
      <alignment vertical="center"/>
    </xf>
    <xf numFmtId="183" fontId="102" fillId="33" borderId="10" xfId="0" applyNumberFormat="1" applyFont="1" applyFill="1" applyBorder="1" applyAlignment="1">
      <alignment vertical="center"/>
    </xf>
    <xf numFmtId="191" fontId="102" fillId="33" borderId="10" xfId="50" applyNumberFormat="1" applyFont="1" applyFill="1" applyBorder="1" applyAlignment="1">
      <alignment vertical="center"/>
    </xf>
    <xf numFmtId="191" fontId="101" fillId="33" borderId="10" xfId="50" applyNumberFormat="1" applyFont="1" applyFill="1" applyBorder="1" applyAlignment="1">
      <alignment vertical="center"/>
    </xf>
    <xf numFmtId="189" fontId="43" fillId="33" borderId="10" xfId="0" applyNumberFormat="1" applyFont="1" applyFill="1" applyBorder="1" applyAlignment="1">
      <alignment horizontal="right"/>
    </xf>
    <xf numFmtId="189" fontId="42" fillId="33" borderId="24" xfId="0" applyNumberFormat="1" applyFont="1" applyFill="1" applyBorder="1" applyAlignment="1">
      <alignment horizontal="right"/>
    </xf>
    <xf numFmtId="0" fontId="42" fillId="33" borderId="10" xfId="0" applyFont="1" applyFill="1" applyBorder="1" applyAlignment="1">
      <alignment horizontal="center" vertical="center" wrapText="1"/>
    </xf>
    <xf numFmtId="0" fontId="103" fillId="33" borderId="0" xfId="0" applyFont="1" applyFill="1" applyAlignment="1">
      <alignment horizontal="center" wrapText="1"/>
    </xf>
    <xf numFmtId="0" fontId="0" fillId="0" borderId="0" xfId="0" applyAlignment="1">
      <alignment/>
    </xf>
    <xf numFmtId="0" fontId="67" fillId="33" borderId="0" xfId="0" applyFont="1" applyFill="1" applyAlignment="1">
      <alignment vertical="center"/>
    </xf>
    <xf numFmtId="0" fontId="68" fillId="33" borderId="0" xfId="0" applyFont="1" applyFill="1" applyAlignment="1">
      <alignment vertical="center"/>
    </xf>
    <xf numFmtId="0" fontId="68" fillId="33" borderId="0" xfId="0" applyFont="1" applyFill="1" applyBorder="1" applyAlignment="1">
      <alignment vertical="center"/>
    </xf>
    <xf numFmtId="0" fontId="68" fillId="33" borderId="10" xfId="0" applyFont="1" applyFill="1" applyBorder="1" applyAlignment="1">
      <alignment vertical="center"/>
    </xf>
    <xf numFmtId="0" fontId="68" fillId="33" borderId="10" xfId="0" applyFont="1" applyFill="1" applyBorder="1" applyAlignment="1">
      <alignment horizontal="left" vertical="center"/>
    </xf>
    <xf numFmtId="0" fontId="62" fillId="33" borderId="0" xfId="0" applyFont="1" applyFill="1" applyAlignment="1">
      <alignment/>
    </xf>
    <xf numFmtId="0" fontId="67" fillId="33" borderId="10" xfId="0" applyFont="1" applyFill="1" applyBorder="1" applyAlignment="1">
      <alignment horizontal="center" vertical="center"/>
    </xf>
    <xf numFmtId="0" fontId="68" fillId="33" borderId="10" xfId="0" applyFont="1" applyFill="1" applyBorder="1" applyAlignment="1">
      <alignment horizontal="center" vertical="center"/>
    </xf>
    <xf numFmtId="0" fontId="103" fillId="33" borderId="0" xfId="0" applyFont="1" applyFill="1" applyAlignment="1">
      <alignment horizontal="center" vertical="center" wrapText="1"/>
    </xf>
    <xf numFmtId="3" fontId="95" fillId="33" borderId="10" xfId="0" applyNumberFormat="1" applyFont="1" applyFill="1" applyBorder="1" applyAlignment="1">
      <alignment horizontal="right" vertical="center"/>
    </xf>
    <xf numFmtId="180" fontId="95" fillId="33" borderId="10" xfId="62" applyNumberFormat="1" applyFont="1" applyFill="1" applyBorder="1" applyAlignment="1">
      <alignment horizontal="right" vertical="center"/>
    </xf>
    <xf numFmtId="169" fontId="96" fillId="33" borderId="10" xfId="50" applyFont="1" applyFill="1" applyBorder="1" applyAlignment="1">
      <alignment vertical="center"/>
    </xf>
    <xf numFmtId="169" fontId="95" fillId="33" borderId="10" xfId="50" applyFont="1" applyFill="1" applyBorder="1" applyAlignment="1">
      <alignment vertical="center"/>
    </xf>
    <xf numFmtId="180" fontId="95" fillId="33" borderId="10" xfId="62" applyNumberFormat="1" applyFont="1" applyFill="1" applyBorder="1" applyAlignment="1">
      <alignment vertical="center"/>
    </xf>
    <xf numFmtId="0" fontId="95" fillId="33" borderId="23" xfId="0" applyFont="1" applyFill="1" applyBorder="1" applyAlignment="1">
      <alignment horizontal="left" vertical="center" wrapText="1"/>
    </xf>
    <xf numFmtId="0" fontId="96" fillId="33" borderId="23" xfId="0" applyFont="1" applyFill="1" applyBorder="1" applyAlignment="1">
      <alignment horizontal="left" vertical="center"/>
    </xf>
    <xf numFmtId="0" fontId="96" fillId="33" borderId="24" xfId="0" applyFont="1" applyFill="1" applyBorder="1" applyAlignment="1">
      <alignment horizontal="left" vertical="center"/>
    </xf>
    <xf numFmtId="0" fontId="95" fillId="33" borderId="24" xfId="0" applyFont="1" applyFill="1" applyBorder="1" applyAlignment="1">
      <alignment horizontal="left" vertical="center"/>
    </xf>
    <xf numFmtId="0" fontId="96" fillId="33" borderId="21" xfId="0" applyFont="1" applyFill="1" applyBorder="1" applyAlignment="1">
      <alignment horizontal="left" vertical="center"/>
    </xf>
    <xf numFmtId="0" fontId="95" fillId="33" borderId="10" xfId="0" applyFont="1" applyFill="1" applyBorder="1" applyAlignment="1">
      <alignment horizontal="left" vertical="center" wrapText="1"/>
    </xf>
    <xf numFmtId="0" fontId="95" fillId="33" borderId="0" xfId="0" applyFont="1" applyFill="1" applyBorder="1" applyAlignment="1">
      <alignment vertical="center"/>
    </xf>
    <xf numFmtId="3" fontId="101" fillId="0" borderId="10" xfId="0" applyNumberFormat="1" applyFont="1" applyBorder="1" applyAlignment="1">
      <alignment/>
    </xf>
    <xf numFmtId="3" fontId="102" fillId="0" borderId="10" xfId="0" applyNumberFormat="1" applyFont="1" applyBorder="1" applyAlignment="1">
      <alignment/>
    </xf>
    <xf numFmtId="0" fontId="117" fillId="0" borderId="0" xfId="0" applyFont="1" applyFill="1" applyBorder="1" applyAlignment="1">
      <alignment/>
    </xf>
    <xf numFmtId="194" fontId="66" fillId="33" borderId="10" xfId="49" applyNumberFormat="1" applyFont="1" applyFill="1" applyBorder="1" applyAlignment="1">
      <alignment horizontal="right" vertical="center"/>
    </xf>
    <xf numFmtId="194" fontId="48" fillId="33" borderId="10" xfId="49" applyNumberFormat="1" applyFont="1" applyFill="1" applyBorder="1" applyAlignment="1">
      <alignment horizontal="right" vertical="center"/>
    </xf>
    <xf numFmtId="41" fontId="102" fillId="33" borderId="10" xfId="0" applyNumberFormat="1" applyFont="1" applyFill="1" applyBorder="1" applyAlignment="1">
      <alignment vertical="center"/>
    </xf>
    <xf numFmtId="195" fontId="102" fillId="33" borderId="10" xfId="0" applyNumberFormat="1" applyFont="1" applyFill="1" applyBorder="1" applyAlignment="1">
      <alignment vertical="center"/>
    </xf>
    <xf numFmtId="0" fontId="95" fillId="33" borderId="10" xfId="0" applyFont="1" applyFill="1" applyBorder="1" applyAlignment="1">
      <alignment horizontal="center" vertical="center"/>
    </xf>
    <xf numFmtId="0" fontId="95" fillId="33" borderId="0" xfId="0" applyFont="1" applyFill="1" applyAlignment="1">
      <alignment horizontal="left" vertical="center" wrapText="1"/>
    </xf>
    <xf numFmtId="0" fontId="95" fillId="33" borderId="0" xfId="0" applyFont="1" applyFill="1" applyBorder="1" applyAlignment="1">
      <alignment horizontal="left" vertical="center" wrapText="1"/>
    </xf>
    <xf numFmtId="0" fontId="95" fillId="33" borderId="23" xfId="0" applyFont="1" applyFill="1" applyBorder="1" applyAlignment="1">
      <alignment horizontal="center" vertical="center"/>
    </xf>
    <xf numFmtId="0" fontId="95" fillId="33" borderId="21" xfId="0" applyFont="1" applyFill="1" applyBorder="1" applyAlignment="1">
      <alignment horizontal="center" vertical="center"/>
    </xf>
    <xf numFmtId="186" fontId="96" fillId="33" borderId="10" xfId="51" applyNumberFormat="1" applyFont="1" applyFill="1" applyBorder="1" applyAlignment="1">
      <alignment vertical="center"/>
    </xf>
    <xf numFmtId="171" fontId="102" fillId="33" borderId="10" xfId="50" applyNumberFormat="1" applyFont="1" applyFill="1" applyBorder="1" applyAlignment="1">
      <alignment vertical="center"/>
    </xf>
    <xf numFmtId="171" fontId="101" fillId="33" borderId="10" xfId="50" applyNumberFormat="1" applyFont="1" applyFill="1" applyBorder="1" applyAlignment="1">
      <alignment horizontal="right" vertical="center"/>
    </xf>
    <xf numFmtId="3" fontId="101" fillId="0" borderId="10" xfId="52" applyNumberFormat="1" applyFont="1" applyBorder="1" applyAlignment="1">
      <alignment/>
    </xf>
    <xf numFmtId="3" fontId="101" fillId="33" borderId="10" xfId="62" applyNumberFormat="1" applyFont="1" applyFill="1" applyBorder="1" applyAlignment="1">
      <alignment vertical="center"/>
    </xf>
    <xf numFmtId="180" fontId="102" fillId="33" borderId="10" xfId="0" applyNumberFormat="1" applyFont="1" applyFill="1" applyBorder="1" applyAlignment="1">
      <alignment vertical="center"/>
    </xf>
    <xf numFmtId="3" fontId="102" fillId="0" borderId="10" xfId="52" applyNumberFormat="1" applyFont="1" applyBorder="1" applyAlignment="1">
      <alignment/>
    </xf>
    <xf numFmtId="3" fontId="102" fillId="33" borderId="10" xfId="62" applyNumberFormat="1" applyFont="1" applyFill="1" applyBorder="1" applyAlignment="1">
      <alignment vertical="center"/>
    </xf>
    <xf numFmtId="180" fontId="101" fillId="33" borderId="10" xfId="0" applyNumberFormat="1" applyFont="1" applyFill="1" applyBorder="1" applyAlignment="1">
      <alignment vertical="center"/>
    </xf>
    <xf numFmtId="180" fontId="96" fillId="33" borderId="0" xfId="62" applyNumberFormat="1" applyFont="1" applyFill="1" applyAlignment="1">
      <alignment horizontal="justify" vertical="center" wrapText="1"/>
    </xf>
    <xf numFmtId="0" fontId="95" fillId="0" borderId="0" xfId="0" applyFont="1" applyAlignment="1">
      <alignment/>
    </xf>
    <xf numFmtId="0" fontId="118" fillId="0" borderId="0" xfId="0" applyFont="1" applyFill="1" applyBorder="1" applyAlignment="1">
      <alignment/>
    </xf>
    <xf numFmtId="0" fontId="96" fillId="0" borderId="10" xfId="0" applyFont="1" applyBorder="1" applyAlignment="1">
      <alignment/>
    </xf>
    <xf numFmtId="3" fontId="96" fillId="0" borderId="10" xfId="0" applyNumberFormat="1" applyFont="1" applyBorder="1" applyAlignment="1">
      <alignment/>
    </xf>
    <xf numFmtId="0" fontId="95" fillId="0" borderId="10" xfId="0" applyFont="1" applyBorder="1" applyAlignment="1">
      <alignment/>
    </xf>
    <xf numFmtId="3" fontId="95" fillId="0" borderId="10" xfId="0" applyNumberFormat="1" applyFont="1" applyBorder="1" applyAlignment="1">
      <alignment/>
    </xf>
    <xf numFmtId="3" fontId="95" fillId="0" borderId="10" xfId="0" applyNumberFormat="1" applyFont="1" applyBorder="1" applyAlignment="1">
      <alignment wrapText="1"/>
    </xf>
    <xf numFmtId="0" fontId="119" fillId="0" borderId="0" xfId="0" applyFont="1" applyFill="1" applyBorder="1" applyAlignment="1">
      <alignment/>
    </xf>
    <xf numFmtId="180" fontId="119" fillId="0" borderId="0" xfId="62" applyNumberFormat="1" applyFont="1" applyFill="1" applyBorder="1" applyAlignment="1">
      <alignment/>
    </xf>
    <xf numFmtId="0" fontId="119" fillId="0" borderId="0" xfId="0" applyFont="1" applyFill="1" applyBorder="1" applyAlignment="1">
      <alignment horizontal="right"/>
    </xf>
    <xf numFmtId="0" fontId="120" fillId="0" borderId="10" xfId="65" applyFont="1" applyFill="1" applyBorder="1" applyAlignment="1">
      <alignment horizontal="center" vertical="center" wrapText="1"/>
      <protection/>
    </xf>
    <xf numFmtId="0" fontId="5" fillId="33" borderId="10" xfId="0" applyFont="1" applyFill="1" applyBorder="1" applyAlignment="1">
      <alignment horizontal="left" vertical="center"/>
    </xf>
    <xf numFmtId="0" fontId="6" fillId="33" borderId="10" xfId="0" applyFont="1" applyFill="1" applyBorder="1" applyAlignment="1">
      <alignment horizontal="left" vertical="center"/>
    </xf>
    <xf numFmtId="0" fontId="95" fillId="33" borderId="10" xfId="0" applyFont="1" applyFill="1" applyBorder="1" applyAlignment="1">
      <alignment horizontal="center" vertical="center" wrapText="1"/>
    </xf>
    <xf numFmtId="197" fontId="0" fillId="0" borderId="0" xfId="0" applyNumberFormat="1" applyAlignment="1">
      <alignment/>
    </xf>
    <xf numFmtId="197" fontId="96" fillId="33" borderId="0" xfId="0" applyNumberFormat="1" applyFont="1" applyFill="1" applyAlignment="1">
      <alignment vertical="center"/>
    </xf>
    <xf numFmtId="197" fontId="96" fillId="33" borderId="10" xfId="0" applyNumberFormat="1" applyFont="1" applyFill="1" applyBorder="1" applyAlignment="1">
      <alignment horizontal="right" vertical="center"/>
    </xf>
    <xf numFmtId="197" fontId="95" fillId="33" borderId="10" xfId="0" applyNumberFormat="1" applyFont="1" applyFill="1" applyBorder="1" applyAlignment="1">
      <alignment horizontal="right" vertical="center"/>
    </xf>
    <xf numFmtId="0" fontId="95" fillId="33" borderId="27" xfId="0" applyFont="1" applyFill="1" applyBorder="1" applyAlignment="1">
      <alignment vertical="center" wrapText="1"/>
    </xf>
    <xf numFmtId="0" fontId="101" fillId="33" borderId="0" xfId="0" applyFont="1" applyFill="1" applyBorder="1" applyAlignment="1">
      <alignment horizontal="left" vertical="center" wrapText="1"/>
    </xf>
    <xf numFmtId="3" fontId="102" fillId="33" borderId="10" xfId="0" applyNumberFormat="1" applyFont="1" applyFill="1" applyBorder="1" applyAlignment="1">
      <alignment vertical="center"/>
    </xf>
    <xf numFmtId="3" fontId="101" fillId="33" borderId="10" xfId="0" applyNumberFormat="1" applyFont="1" applyFill="1" applyBorder="1" applyAlignment="1">
      <alignment horizontal="right" vertical="center"/>
    </xf>
    <xf numFmtId="41" fontId="101" fillId="33" borderId="10" xfId="0" applyNumberFormat="1" applyFont="1" applyFill="1" applyBorder="1" applyAlignment="1">
      <alignment horizontal="center" vertical="center"/>
    </xf>
    <xf numFmtId="180" fontId="102" fillId="33" borderId="10" xfId="62" applyNumberFormat="1" applyFont="1" applyFill="1" applyBorder="1" applyAlignment="1">
      <alignment/>
    </xf>
    <xf numFmtId="180" fontId="101" fillId="33" borderId="10" xfId="62" applyNumberFormat="1" applyFont="1" applyFill="1" applyBorder="1" applyAlignment="1">
      <alignment/>
    </xf>
    <xf numFmtId="0" fontId="94" fillId="0" borderId="0" xfId="0" applyFont="1" applyAlignment="1">
      <alignment/>
    </xf>
    <xf numFmtId="0" fontId="121" fillId="0" borderId="0" xfId="0" applyFont="1" applyAlignment="1">
      <alignment vertical="center"/>
    </xf>
    <xf numFmtId="0" fontId="122" fillId="0" borderId="0" xfId="0" applyFont="1" applyAlignment="1">
      <alignment vertical="center"/>
    </xf>
    <xf numFmtId="0" fontId="123" fillId="0" borderId="0" xfId="0" applyFont="1" applyAlignment="1">
      <alignment vertical="center"/>
    </xf>
    <xf numFmtId="0" fontId="94" fillId="0" borderId="10" xfId="0" applyFont="1" applyBorder="1" applyAlignment="1">
      <alignment horizontal="center"/>
    </xf>
    <xf numFmtId="0" fontId="0" fillId="0" borderId="10" xfId="0" applyBorder="1" applyAlignment="1">
      <alignment/>
    </xf>
    <xf numFmtId="183" fontId="0" fillId="0" borderId="10" xfId="0" applyNumberFormat="1" applyBorder="1" applyAlignment="1">
      <alignment horizontal="center"/>
    </xf>
    <xf numFmtId="0" fontId="0" fillId="33" borderId="10" xfId="0" applyFill="1" applyBorder="1" applyAlignment="1">
      <alignment/>
    </xf>
    <xf numFmtId="0" fontId="94" fillId="0" borderId="10" xfId="0" applyFont="1" applyBorder="1" applyAlignment="1">
      <alignment/>
    </xf>
    <xf numFmtId="183" fontId="94" fillId="0" borderId="10" xfId="0" applyNumberFormat="1" applyFont="1" applyBorder="1" applyAlignment="1">
      <alignment horizontal="center"/>
    </xf>
    <xf numFmtId="0" fontId="0" fillId="2" borderId="10" xfId="0" applyFill="1" applyBorder="1" applyAlignment="1">
      <alignment/>
    </xf>
    <xf numFmtId="183" fontId="0" fillId="2" borderId="10" xfId="0" applyNumberFormat="1" applyFill="1" applyBorder="1" applyAlignment="1">
      <alignment horizontal="center"/>
    </xf>
    <xf numFmtId="202" fontId="101" fillId="33" borderId="10" xfId="0" applyNumberFormat="1" applyFont="1" applyFill="1" applyBorder="1" applyAlignment="1">
      <alignment horizontal="right" vertical="center" readingOrder="1"/>
    </xf>
    <xf numFmtId="202" fontId="101" fillId="33" borderId="10" xfId="0" applyNumberFormat="1" applyFont="1" applyFill="1" applyBorder="1" applyAlignment="1">
      <alignment horizontal="right" vertical="center"/>
    </xf>
    <xf numFmtId="202" fontId="47" fillId="0" borderId="10" xfId="0" applyNumberFormat="1" applyFont="1" applyFill="1" applyBorder="1" applyAlignment="1" applyProtection="1">
      <alignment horizontal="right" vertical="top" wrapText="1" readingOrder="1"/>
      <protection locked="0"/>
    </xf>
    <xf numFmtId="202" fontId="102" fillId="33" borderId="10" xfId="0" applyNumberFormat="1" applyFont="1" applyFill="1" applyBorder="1" applyAlignment="1">
      <alignment horizontal="right" vertical="center"/>
    </xf>
    <xf numFmtId="202" fontId="102" fillId="33" borderId="10" xfId="0" applyNumberFormat="1" applyFont="1" applyFill="1" applyBorder="1" applyAlignment="1">
      <alignment vertical="center"/>
    </xf>
    <xf numFmtId="0" fontId="118" fillId="0" borderId="0" xfId="0" applyFont="1" applyAlignment="1">
      <alignment/>
    </xf>
    <xf numFmtId="0" fontId="95" fillId="0" borderId="22" xfId="0" applyFont="1" applyBorder="1" applyAlignment="1">
      <alignment horizontal="center" vertical="center" wrapText="1"/>
    </xf>
    <xf numFmtId="180" fontId="96" fillId="0" borderId="10" xfId="0" applyNumberFormat="1" applyFont="1" applyBorder="1" applyAlignment="1">
      <alignment/>
    </xf>
    <xf numFmtId="183" fontId="96" fillId="0" borderId="10" xfId="62" applyNumberFormat="1" applyFont="1" applyBorder="1" applyAlignment="1">
      <alignment/>
    </xf>
    <xf numFmtId="180" fontId="96" fillId="33" borderId="0" xfId="62" applyNumberFormat="1" applyFont="1" applyFill="1" applyAlignment="1">
      <alignment vertical="center"/>
    </xf>
    <xf numFmtId="180" fontId="96" fillId="0" borderId="10" xfId="62" applyNumberFormat="1" applyFont="1" applyBorder="1" applyAlignment="1">
      <alignment/>
    </xf>
    <xf numFmtId="180" fontId="95" fillId="0" borderId="10" xfId="0" applyNumberFormat="1" applyFont="1" applyBorder="1" applyAlignment="1">
      <alignment/>
    </xf>
    <xf numFmtId="180" fontId="95" fillId="0" borderId="10" xfId="62" applyNumberFormat="1" applyFont="1" applyBorder="1" applyAlignment="1">
      <alignment/>
    </xf>
    <xf numFmtId="0" fontId="119" fillId="0" borderId="0" xfId="0" applyFont="1" applyAlignment="1">
      <alignment/>
    </xf>
    <xf numFmtId="196" fontId="119" fillId="0" borderId="0" xfId="0" applyNumberFormat="1" applyFont="1" applyAlignment="1">
      <alignment/>
    </xf>
    <xf numFmtId="180" fontId="119" fillId="0" borderId="0" xfId="0" applyNumberFormat="1" applyFont="1" applyAlignment="1">
      <alignment/>
    </xf>
    <xf numFmtId="180" fontId="119" fillId="0" borderId="0" xfId="62" applyNumberFormat="1" applyFont="1" applyAlignment="1">
      <alignment/>
    </xf>
    <xf numFmtId="0" fontId="119" fillId="0" borderId="0" xfId="0" applyFont="1" applyAlignment="1">
      <alignment horizontal="right"/>
    </xf>
    <xf numFmtId="0" fontId="94" fillId="0" borderId="10" xfId="0" applyFont="1" applyBorder="1" applyAlignment="1">
      <alignment horizontal="center" vertical="center"/>
    </xf>
    <xf numFmtId="0" fontId="97" fillId="33" borderId="0" xfId="0" applyFont="1" applyFill="1" applyAlignment="1">
      <alignment horizontal="left" vertical="center" wrapText="1"/>
    </xf>
    <xf numFmtId="0" fontId="17" fillId="0" borderId="21" xfId="0" applyFont="1" applyFill="1" applyBorder="1" applyAlignment="1" applyProtection="1">
      <alignment horizontal="center" vertical="top" wrapText="1" readingOrder="1"/>
      <protection locked="0"/>
    </xf>
    <xf numFmtId="0" fontId="17" fillId="0" borderId="21" xfId="0" applyNumberFormat="1" applyFont="1" applyFill="1" applyBorder="1" applyAlignment="1" applyProtection="1">
      <alignment horizontal="center" vertical="top" wrapText="1" readingOrder="1"/>
      <protection locked="0"/>
    </xf>
    <xf numFmtId="41" fontId="43" fillId="33" borderId="10" xfId="0" applyNumberFormat="1" applyFont="1" applyFill="1" applyBorder="1" applyAlignment="1">
      <alignment horizontal="right"/>
    </xf>
    <xf numFmtId="41" fontId="42" fillId="33" borderId="24" xfId="0" applyNumberFormat="1" applyFont="1" applyFill="1" applyBorder="1" applyAlignment="1">
      <alignment horizontal="right"/>
    </xf>
    <xf numFmtId="195" fontId="101" fillId="33" borderId="10" xfId="0" applyNumberFormat="1" applyFont="1" applyFill="1" applyBorder="1" applyAlignment="1">
      <alignment vertical="center"/>
    </xf>
    <xf numFmtId="49" fontId="101" fillId="33" borderId="0" xfId="0" applyNumberFormat="1" applyFont="1" applyFill="1" applyAlignment="1">
      <alignment vertical="center"/>
    </xf>
    <xf numFmtId="186" fontId="101" fillId="33" borderId="10" xfId="49" applyNumberFormat="1" applyFont="1" applyFill="1" applyBorder="1" applyAlignment="1">
      <alignment vertical="center" wrapText="1"/>
    </xf>
    <xf numFmtId="0" fontId="124" fillId="33" borderId="0" xfId="0" applyFont="1" applyFill="1" applyBorder="1" applyAlignment="1">
      <alignment horizontal="center" wrapText="1"/>
    </xf>
    <xf numFmtId="0" fontId="13" fillId="33" borderId="27" xfId="0" applyFont="1" applyFill="1" applyBorder="1" applyAlignment="1">
      <alignment horizontal="left" vertical="center"/>
    </xf>
    <xf numFmtId="0" fontId="13" fillId="33" borderId="15" xfId="0" applyFont="1" applyFill="1" applyBorder="1" applyAlignment="1">
      <alignment horizontal="left" vertical="center"/>
    </xf>
    <xf numFmtId="0" fontId="13" fillId="33" borderId="19" xfId="0" applyFont="1" applyFill="1" applyBorder="1" applyAlignment="1">
      <alignment horizontal="left" vertical="center"/>
    </xf>
    <xf numFmtId="0" fontId="8" fillId="33" borderId="0" xfId="60" applyFont="1" applyFill="1" applyBorder="1" applyAlignment="1" applyProtection="1">
      <alignment horizontal="center" vertical="center"/>
      <protection/>
    </xf>
    <xf numFmtId="0" fontId="125" fillId="33" borderId="0" xfId="0" applyFont="1" applyFill="1" applyBorder="1" applyAlignment="1">
      <alignment horizontal="left" vertical="center" wrapText="1"/>
    </xf>
    <xf numFmtId="0" fontId="9" fillId="33" borderId="0" xfId="0" applyFont="1" applyFill="1" applyBorder="1" applyAlignment="1">
      <alignment horizontal="justify" vertical="center" wrapText="1"/>
    </xf>
    <xf numFmtId="0" fontId="114"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8" xfId="60" applyFont="1" applyFill="1" applyBorder="1" applyAlignment="1" applyProtection="1">
      <alignment horizontal="center"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15" fillId="33" borderId="31" xfId="60" applyFont="1" applyFill="1" applyBorder="1" applyAlignment="1" applyProtection="1">
      <alignment horizontal="left" vertical="center"/>
      <protection/>
    </xf>
    <xf numFmtId="0" fontId="107" fillId="33" borderId="0" xfId="0" applyFont="1" applyFill="1" applyAlignment="1">
      <alignment horizontal="center"/>
    </xf>
    <xf numFmtId="0" fontId="109" fillId="33" borderId="0" xfId="0" applyFont="1" applyFill="1" applyAlignment="1">
      <alignment horizontal="center" vertical="center"/>
    </xf>
    <xf numFmtId="0" fontId="107" fillId="33" borderId="0" xfId="0" applyFont="1" applyFill="1" applyAlignment="1">
      <alignment horizontal="center" vertical="center"/>
    </xf>
    <xf numFmtId="0" fontId="95" fillId="0" borderId="27" xfId="0" applyFont="1" applyBorder="1" applyAlignment="1">
      <alignment horizontal="left" vertical="center"/>
    </xf>
    <xf numFmtId="0" fontId="95" fillId="0" borderId="22" xfId="0" applyFont="1" applyBorder="1" applyAlignment="1">
      <alignment horizontal="left" vertical="center"/>
    </xf>
    <xf numFmtId="49" fontId="95" fillId="0" borderId="15" xfId="0" applyNumberFormat="1" applyFont="1" applyBorder="1" applyAlignment="1">
      <alignment horizontal="center"/>
    </xf>
    <xf numFmtId="0" fontId="95" fillId="0" borderId="27" xfId="0" applyFont="1" applyBorder="1" applyAlignment="1">
      <alignment horizontal="center" vertical="center" wrapText="1"/>
    </xf>
    <xf numFmtId="0" fontId="95" fillId="0" borderId="22" xfId="0" applyFont="1" applyBorder="1" applyAlignment="1">
      <alignment horizontal="center" vertical="center" wrapText="1"/>
    </xf>
    <xf numFmtId="0" fontId="19" fillId="0" borderId="22" xfId="57" applyFont="1" applyFill="1" applyBorder="1" applyAlignment="1">
      <alignment horizontal="center" vertical="center"/>
      <protection/>
    </xf>
    <xf numFmtId="0" fontId="120" fillId="0" borderId="10" xfId="65" applyFont="1" applyFill="1" applyBorder="1" applyAlignment="1">
      <alignment horizontal="left" vertical="center" wrapText="1"/>
      <protection/>
    </xf>
    <xf numFmtId="0" fontId="126" fillId="33" borderId="10" xfId="0" applyFont="1" applyFill="1" applyBorder="1" applyAlignment="1">
      <alignment horizontal="center"/>
    </xf>
    <xf numFmtId="0" fontId="95" fillId="33" borderId="0" xfId="0" applyFont="1" applyFill="1" applyBorder="1" applyAlignment="1">
      <alignment horizontal="center" vertical="center"/>
    </xf>
    <xf numFmtId="0" fontId="96" fillId="33" borderId="0" xfId="0" applyFont="1" applyFill="1" applyAlignment="1">
      <alignment horizontal="justify" vertical="center" wrapText="1"/>
    </xf>
    <xf numFmtId="0" fontId="95" fillId="33" borderId="10" xfId="0" applyFont="1" applyFill="1" applyBorder="1" applyAlignment="1">
      <alignment horizontal="left" vertical="top"/>
    </xf>
    <xf numFmtId="0" fontId="95" fillId="33" borderId="10" xfId="0" applyFont="1" applyFill="1" applyBorder="1" applyAlignment="1">
      <alignment horizontal="center" vertical="center"/>
    </xf>
    <xf numFmtId="0" fontId="95" fillId="33" borderId="10" xfId="0" applyFont="1" applyFill="1" applyBorder="1" applyAlignment="1">
      <alignment horizontal="center" vertical="center" wrapText="1"/>
    </xf>
    <xf numFmtId="0" fontId="104" fillId="33" borderId="0" xfId="0" applyFont="1" applyFill="1" applyAlignment="1">
      <alignment horizontal="left" vertical="center" wrapText="1"/>
    </xf>
    <xf numFmtId="0" fontId="94" fillId="0" borderId="10" xfId="0" applyFont="1" applyBorder="1" applyAlignment="1">
      <alignment horizontal="center"/>
    </xf>
    <xf numFmtId="0" fontId="0" fillId="0" borderId="0" xfId="0" applyAlignment="1">
      <alignment horizontal="left" wrapText="1"/>
    </xf>
    <xf numFmtId="0" fontId="94" fillId="0" borderId="10" xfId="0" applyFont="1" applyBorder="1" applyAlignment="1">
      <alignment horizontal="center" vertical="center"/>
    </xf>
    <xf numFmtId="0" fontId="94" fillId="33" borderId="0" xfId="0" applyFont="1" applyFill="1" applyAlignment="1">
      <alignment horizontal="left" vertical="center" wrapText="1"/>
    </xf>
    <xf numFmtId="0" fontId="123" fillId="0" borderId="0" xfId="0" applyFont="1" applyAlignment="1">
      <alignment horizontal="left" vertical="center" wrapText="1"/>
    </xf>
    <xf numFmtId="0" fontId="99" fillId="33" borderId="0" xfId="0" applyFont="1" applyFill="1" applyAlignment="1">
      <alignment horizontal="justify" vertical="top" wrapText="1"/>
    </xf>
    <xf numFmtId="0" fontId="99" fillId="33" borderId="0" xfId="0" applyFont="1" applyFill="1" applyAlignment="1">
      <alignment horizontal="justify" vertical="top"/>
    </xf>
    <xf numFmtId="183" fontId="99" fillId="33" borderId="23" xfId="0" applyNumberFormat="1" applyFont="1" applyFill="1" applyBorder="1" applyAlignment="1">
      <alignment horizontal="center" vertical="center"/>
    </xf>
    <xf numFmtId="183" fontId="99" fillId="33" borderId="21" xfId="0" applyNumberFormat="1" applyFont="1" applyFill="1" applyBorder="1" applyAlignment="1">
      <alignment horizontal="center" vertical="center"/>
    </xf>
    <xf numFmtId="0" fontId="42" fillId="33" borderId="0" xfId="0" applyFont="1" applyFill="1" applyAlignment="1">
      <alignment horizontal="left" vertical="center" wrapText="1"/>
    </xf>
    <xf numFmtId="0" fontId="42" fillId="33" borderId="23" xfId="0" applyFont="1" applyFill="1" applyBorder="1" applyAlignment="1">
      <alignment horizontal="center" vertical="center" wrapText="1"/>
    </xf>
    <xf numFmtId="3" fontId="43" fillId="33" borderId="23" xfId="0" applyNumberFormat="1" applyFont="1" applyFill="1" applyBorder="1" applyAlignment="1">
      <alignment horizontal="center" vertical="center"/>
    </xf>
    <xf numFmtId="3" fontId="43" fillId="33" borderId="21" xfId="0" applyNumberFormat="1" applyFont="1" applyFill="1" applyBorder="1" applyAlignment="1">
      <alignment horizontal="center" vertical="center"/>
    </xf>
    <xf numFmtId="0" fontId="127" fillId="0" borderId="0" xfId="0" applyFont="1" applyBorder="1" applyAlignment="1">
      <alignment horizontal="left" vertical="center" wrapText="1"/>
    </xf>
    <xf numFmtId="0" fontId="99" fillId="33" borderId="0" xfId="0" applyFont="1" applyFill="1" applyAlignment="1">
      <alignment horizontal="center" vertical="center" wrapText="1"/>
    </xf>
    <xf numFmtId="0" fontId="42" fillId="33" borderId="10" xfId="0" applyFont="1" applyFill="1" applyBorder="1" applyAlignment="1">
      <alignment horizontal="center" vertical="center" wrapText="1"/>
    </xf>
    <xf numFmtId="183" fontId="43" fillId="33" borderId="19" xfId="62" applyNumberFormat="1" applyFont="1" applyFill="1" applyBorder="1" applyAlignment="1">
      <alignment horizontal="center" vertical="center"/>
    </xf>
    <xf numFmtId="181" fontId="43" fillId="33" borderId="23" xfId="0" applyNumberFormat="1" applyFont="1" applyFill="1" applyBorder="1" applyAlignment="1">
      <alignment horizontal="center" vertical="center"/>
    </xf>
    <xf numFmtId="181" fontId="43" fillId="33" borderId="21" xfId="0" applyNumberFormat="1" applyFont="1" applyFill="1" applyBorder="1" applyAlignment="1">
      <alignment horizontal="center" vertical="center"/>
    </xf>
    <xf numFmtId="0" fontId="98" fillId="33" borderId="0" xfId="0" applyFont="1" applyFill="1" applyAlignment="1">
      <alignment horizontal="left" vertical="center" wrapText="1"/>
    </xf>
    <xf numFmtId="181" fontId="43" fillId="33" borderId="17" xfId="0" applyNumberFormat="1" applyFont="1" applyFill="1" applyBorder="1" applyAlignment="1">
      <alignment horizontal="right" vertical="center"/>
    </xf>
    <xf numFmtId="181" fontId="43" fillId="33" borderId="19" xfId="0" applyNumberFormat="1" applyFont="1" applyFill="1" applyBorder="1" applyAlignment="1">
      <alignment horizontal="right" vertical="center"/>
    </xf>
    <xf numFmtId="181" fontId="42" fillId="33" borderId="17" xfId="0" applyNumberFormat="1" applyFont="1" applyFill="1" applyBorder="1" applyAlignment="1">
      <alignment horizontal="center" vertical="center"/>
    </xf>
    <xf numFmtId="181" fontId="42" fillId="33" borderId="19" xfId="0" applyNumberFormat="1" applyFont="1" applyFill="1" applyBorder="1" applyAlignment="1">
      <alignment horizontal="center" vertical="center"/>
    </xf>
    <xf numFmtId="0" fontId="43" fillId="33" borderId="10" xfId="0" applyFont="1" applyFill="1" applyBorder="1" applyAlignment="1">
      <alignment horizontal="center" vertical="center" wrapText="1"/>
    </xf>
    <xf numFmtId="0" fontId="101" fillId="33" borderId="17" xfId="0" applyFont="1" applyFill="1" applyBorder="1" applyAlignment="1">
      <alignment horizontal="left" vertical="center"/>
    </xf>
    <xf numFmtId="0" fontId="101" fillId="33" borderId="15" xfId="0" applyFont="1" applyFill="1" applyBorder="1" applyAlignment="1">
      <alignment horizontal="left" vertical="center"/>
    </xf>
    <xf numFmtId="0" fontId="101" fillId="33" borderId="19" xfId="0" applyFont="1" applyFill="1" applyBorder="1" applyAlignment="1">
      <alignment horizontal="left" vertical="center"/>
    </xf>
    <xf numFmtId="0" fontId="101" fillId="33" borderId="27" xfId="0" applyFont="1" applyFill="1" applyBorder="1" applyAlignment="1">
      <alignment horizontal="left" vertical="center" wrapText="1"/>
    </xf>
    <xf numFmtId="0" fontId="102" fillId="33" borderId="0" xfId="0" applyFont="1" applyFill="1" applyAlignment="1">
      <alignment horizontal="justify" vertical="center" wrapText="1"/>
    </xf>
    <xf numFmtId="0" fontId="48" fillId="33" borderId="0" xfId="0" applyFont="1" applyFill="1" applyAlignment="1">
      <alignment horizontal="left" vertical="top"/>
    </xf>
    <xf numFmtId="0" fontId="101" fillId="33" borderId="0" xfId="0" applyFont="1" applyFill="1" applyBorder="1" applyAlignment="1">
      <alignment horizontal="left" vertical="center" wrapText="1"/>
    </xf>
    <xf numFmtId="0" fontId="17" fillId="0" borderId="17" xfId="0" applyFont="1" applyFill="1" applyBorder="1" applyAlignment="1" applyProtection="1">
      <alignment horizontal="center" vertical="top" wrapText="1" readingOrder="1"/>
      <protection locked="0"/>
    </xf>
    <xf numFmtId="0" fontId="17" fillId="0" borderId="15" xfId="0" applyFont="1" applyFill="1" applyBorder="1" applyAlignment="1" applyProtection="1">
      <alignment horizontal="center" vertical="top" wrapText="1" readingOrder="1"/>
      <protection locked="0"/>
    </xf>
    <xf numFmtId="0" fontId="17" fillId="0" borderId="19" xfId="0" applyFont="1" applyFill="1" applyBorder="1" applyAlignment="1" applyProtection="1">
      <alignment horizontal="center" vertical="top" wrapText="1" readingOrder="1"/>
      <protection locked="0"/>
    </xf>
    <xf numFmtId="0" fontId="97" fillId="33" borderId="0" xfId="0" applyFont="1" applyFill="1" applyAlignment="1">
      <alignment horizontal="left" vertical="center" wrapText="1"/>
    </xf>
    <xf numFmtId="0" fontId="95" fillId="33" borderId="17" xfId="0" applyFont="1" applyFill="1" applyBorder="1" applyAlignment="1">
      <alignment horizontal="center" vertical="center"/>
    </xf>
    <xf numFmtId="0" fontId="95" fillId="33" borderId="15" xfId="0" applyFont="1" applyFill="1" applyBorder="1" applyAlignment="1">
      <alignment horizontal="center" vertical="center"/>
    </xf>
    <xf numFmtId="0" fontId="95" fillId="33" borderId="19" xfId="0" applyFont="1" applyFill="1" applyBorder="1" applyAlignment="1">
      <alignment horizontal="center" vertical="center"/>
    </xf>
    <xf numFmtId="0" fontId="95" fillId="33" borderId="0" xfId="0" applyFont="1" applyFill="1" applyAlignment="1">
      <alignment horizontal="left" vertical="center" wrapText="1"/>
    </xf>
    <xf numFmtId="0" fontId="95" fillId="33" borderId="27" xfId="0" applyFont="1" applyFill="1" applyBorder="1" applyAlignment="1">
      <alignment horizontal="left" vertical="center" wrapText="1"/>
    </xf>
    <xf numFmtId="0" fontId="17" fillId="0" borderId="10" xfId="0" applyFont="1" applyFill="1" applyBorder="1" applyAlignment="1" applyProtection="1">
      <alignment horizontal="center" vertical="top" wrapText="1" readingOrder="1"/>
      <protection locked="0"/>
    </xf>
    <xf numFmtId="0" fontId="12" fillId="0" borderId="10" xfId="0" applyFont="1" applyFill="1" applyBorder="1" applyAlignment="1" applyProtection="1">
      <alignment vertical="top" wrapText="1"/>
      <protection locked="0"/>
    </xf>
    <xf numFmtId="0" fontId="62" fillId="33" borderId="0" xfId="59" applyFont="1" applyFill="1" applyAlignment="1">
      <alignment horizontal="justify" vertical="center"/>
      <protection/>
    </xf>
    <xf numFmtId="0" fontId="61" fillId="33" borderId="10" xfId="59" applyFont="1" applyFill="1" applyBorder="1" applyAlignment="1">
      <alignment horizontal="center" vertical="center"/>
      <protection/>
    </xf>
    <xf numFmtId="0" fontId="61" fillId="33" borderId="17" xfId="59" applyFont="1" applyFill="1" applyBorder="1" applyAlignment="1">
      <alignment horizontal="center" vertical="center"/>
      <protection/>
    </xf>
    <xf numFmtId="0" fontId="61" fillId="33" borderId="19" xfId="59" applyFont="1" applyFill="1" applyBorder="1" applyAlignment="1">
      <alignment horizontal="center" vertical="center"/>
      <protection/>
    </xf>
    <xf numFmtId="0" fontId="62" fillId="33" borderId="24" xfId="59" applyFont="1" applyFill="1" applyBorder="1" applyAlignment="1">
      <alignment horizontal="center" vertical="center" wrapText="1"/>
      <protection/>
    </xf>
    <xf numFmtId="0" fontId="62" fillId="33" borderId="21" xfId="59" applyFont="1" applyFill="1" applyBorder="1" applyAlignment="1">
      <alignment horizontal="center" vertical="center" wrapText="1"/>
      <protection/>
    </xf>
    <xf numFmtId="0" fontId="0" fillId="0" borderId="17" xfId="0" applyFill="1" applyBorder="1" applyAlignment="1">
      <alignment horizontal="left" vertical="center"/>
    </xf>
    <xf numFmtId="0" fontId="0" fillId="0" borderId="15" xfId="0" applyFill="1" applyBorder="1" applyAlignment="1">
      <alignment horizontal="left" vertical="center"/>
    </xf>
    <xf numFmtId="0" fontId="0" fillId="0" borderId="19" xfId="0" applyFill="1" applyBorder="1" applyAlignment="1">
      <alignment horizontal="left" vertical="center"/>
    </xf>
    <xf numFmtId="0" fontId="61" fillId="33" borderId="11" xfId="59" applyFont="1" applyFill="1" applyBorder="1" applyAlignment="1">
      <alignment horizontal="center" vertical="distributed"/>
      <protection/>
    </xf>
    <xf numFmtId="0" fontId="61" fillId="33" borderId="27" xfId="59" applyFont="1" applyFill="1" applyBorder="1" applyAlignment="1">
      <alignment horizontal="center" vertical="distributed"/>
      <protection/>
    </xf>
    <xf numFmtId="0" fontId="61" fillId="33" borderId="12" xfId="59" applyFont="1" applyFill="1" applyBorder="1" applyAlignment="1">
      <alignment horizontal="center" vertical="distributed"/>
      <protection/>
    </xf>
    <xf numFmtId="0" fontId="61" fillId="33" borderId="25" xfId="59" applyFont="1" applyFill="1" applyBorder="1" applyAlignment="1">
      <alignment horizontal="center" vertical="distributed"/>
      <protection/>
    </xf>
    <xf numFmtId="0" fontId="61" fillId="33" borderId="0" xfId="59" applyFont="1" applyFill="1" applyBorder="1" applyAlignment="1">
      <alignment horizontal="center" vertical="distributed"/>
      <protection/>
    </xf>
    <xf numFmtId="0" fontId="61" fillId="33" borderId="32" xfId="59" applyFont="1" applyFill="1" applyBorder="1" applyAlignment="1">
      <alignment horizontal="center" vertical="distributed"/>
      <protection/>
    </xf>
    <xf numFmtId="0" fontId="61" fillId="33" borderId="13" xfId="59" applyFont="1" applyFill="1" applyBorder="1" applyAlignment="1">
      <alignment horizontal="center" vertical="distributed"/>
      <protection/>
    </xf>
    <xf numFmtId="0" fontId="61" fillId="33" borderId="22" xfId="59" applyFont="1" applyFill="1" applyBorder="1" applyAlignment="1">
      <alignment horizontal="center" vertical="distributed"/>
      <protection/>
    </xf>
    <xf numFmtId="0" fontId="61" fillId="33" borderId="14" xfId="59" applyFont="1" applyFill="1" applyBorder="1" applyAlignment="1">
      <alignment horizontal="center" vertical="distributed"/>
      <protection/>
    </xf>
    <xf numFmtId="0" fontId="61" fillId="33" borderId="10" xfId="59" applyFont="1" applyFill="1" applyBorder="1" applyAlignment="1">
      <alignment horizontal="center" vertical="center" wrapText="1"/>
      <protection/>
    </xf>
    <xf numFmtId="3" fontId="61" fillId="33" borderId="17" xfId="59" applyNumberFormat="1" applyFont="1" applyFill="1" applyBorder="1" applyAlignment="1">
      <alignment horizontal="center" vertical="center"/>
      <protection/>
    </xf>
    <xf numFmtId="3" fontId="61" fillId="33" borderId="15" xfId="59" applyNumberFormat="1" applyFont="1" applyFill="1" applyBorder="1" applyAlignment="1">
      <alignment horizontal="center" vertical="center"/>
      <protection/>
    </xf>
    <xf numFmtId="3" fontId="61" fillId="33" borderId="19" xfId="59" applyNumberFormat="1" applyFont="1" applyFill="1" applyBorder="1" applyAlignment="1">
      <alignment horizontal="center" vertical="center"/>
      <protection/>
    </xf>
    <xf numFmtId="3" fontId="61" fillId="33" borderId="11" xfId="59" applyNumberFormat="1" applyFont="1" applyFill="1" applyBorder="1" applyAlignment="1">
      <alignment horizontal="center" vertical="center"/>
      <protection/>
    </xf>
    <xf numFmtId="3" fontId="61" fillId="33" borderId="12" xfId="59" applyNumberFormat="1" applyFont="1" applyFill="1" applyBorder="1" applyAlignment="1">
      <alignment horizontal="center" vertical="center"/>
      <protection/>
    </xf>
    <xf numFmtId="0" fontId="12" fillId="0" borderId="17"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9" xfId="0" applyFont="1" applyFill="1" applyBorder="1" applyAlignment="1">
      <alignment horizontal="left" vertical="center"/>
    </xf>
    <xf numFmtId="0" fontId="61" fillId="33" borderId="0" xfId="59" applyFont="1" applyFill="1" applyBorder="1" applyAlignment="1">
      <alignment horizontal="left" vertical="top" wrapText="1"/>
      <protection/>
    </xf>
    <xf numFmtId="0" fontId="3" fillId="33" borderId="0" xfId="0" applyFont="1" applyFill="1" applyAlignment="1">
      <alignment horizontal="justify" vertical="center" wrapText="1"/>
    </xf>
    <xf numFmtId="0" fontId="6" fillId="33" borderId="0" xfId="0" applyFont="1" applyFill="1" applyAlignment="1">
      <alignment horizontal="justify" vertical="center" wrapText="1"/>
    </xf>
    <xf numFmtId="0" fontId="95" fillId="33" borderId="0" xfId="0" applyFont="1" applyFill="1" applyBorder="1" applyAlignment="1">
      <alignment horizontal="left" vertical="center" wrapText="1"/>
    </xf>
    <xf numFmtId="0" fontId="96" fillId="33" borderId="17" xfId="0" applyFont="1" applyFill="1" applyBorder="1" applyAlignment="1">
      <alignment horizontal="center" vertical="center"/>
    </xf>
    <xf numFmtId="0" fontId="96" fillId="33" borderId="19" xfId="0" applyFont="1" applyFill="1" applyBorder="1" applyAlignment="1">
      <alignment horizontal="center" vertical="center"/>
    </xf>
    <xf numFmtId="0" fontId="95" fillId="33" borderId="0" xfId="0" applyFont="1" applyFill="1" applyAlignment="1">
      <alignment horizontal="left" wrapText="1"/>
    </xf>
    <xf numFmtId="0" fontId="95" fillId="34" borderId="10" xfId="0" applyFont="1" applyFill="1" applyBorder="1" applyAlignment="1">
      <alignment horizontal="center" vertical="center"/>
    </xf>
    <xf numFmtId="0" fontId="96" fillId="33" borderId="10" xfId="0" applyFont="1" applyFill="1" applyBorder="1" applyAlignment="1">
      <alignment horizontal="center" vertical="center"/>
    </xf>
    <xf numFmtId="0" fontId="67" fillId="33" borderId="10" xfId="0" applyFont="1" applyFill="1" applyBorder="1" applyAlignment="1">
      <alignment horizontal="center" vertical="center"/>
    </xf>
    <xf numFmtId="0" fontId="68" fillId="33" borderId="10" xfId="0" applyFont="1" applyFill="1" applyBorder="1" applyAlignment="1">
      <alignment horizontal="center" vertical="center"/>
    </xf>
    <xf numFmtId="0" fontId="67" fillId="33" borderId="0" xfId="0" applyFont="1" applyFill="1" applyAlignment="1">
      <alignment horizontal="left"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style1571253686308"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2</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524875"/>
          <a:ext cx="1943100" cy="114300"/>
        </a:xfrm>
        <a:prstGeom prst="rect">
          <a:avLst/>
        </a:prstGeom>
        <a:noFill/>
        <a:ln w="9525" cmpd="sng">
          <a:noFill/>
        </a:ln>
      </xdr:spPr>
    </xdr:pic>
    <xdr:clientData/>
  </xdr:twoCellAnchor>
  <xdr:twoCellAnchor>
    <xdr:from>
      <xdr:col>0</xdr:col>
      <xdr:colOff>0</xdr:colOff>
      <xdr:row>85</xdr:row>
      <xdr:rowOff>57150</xdr:rowOff>
    </xdr:from>
    <xdr:to>
      <xdr:col>1</xdr:col>
      <xdr:colOff>476250</xdr:colOff>
      <xdr:row>85</xdr:row>
      <xdr:rowOff>114300</xdr:rowOff>
    </xdr:to>
    <xdr:pic>
      <xdr:nvPicPr>
        <xdr:cNvPr id="2" name="Picture 41" descr="pie"/>
        <xdr:cNvPicPr preferRelativeResize="1">
          <a:picLocks noChangeAspect="1"/>
        </xdr:cNvPicPr>
      </xdr:nvPicPr>
      <xdr:blipFill>
        <a:blip r:embed="rId2"/>
        <a:stretch>
          <a:fillRect/>
        </a:stretch>
      </xdr:blipFill>
      <xdr:spPr>
        <a:xfrm>
          <a:off x="0" y="18373725"/>
          <a:ext cx="1238250" cy="66675"/>
        </a:xfrm>
        <a:prstGeom prst="rect">
          <a:avLst/>
        </a:prstGeom>
        <a:noFill/>
        <a:ln w="9525" cmpd="sng">
          <a:noFill/>
        </a:ln>
      </xdr:spPr>
    </xdr:pic>
    <xdr:clientData/>
  </xdr:twoCellAnchor>
  <xdr:twoCellAnchor>
    <xdr:from>
      <xdr:col>0</xdr:col>
      <xdr:colOff>0</xdr:colOff>
      <xdr:row>85</xdr:row>
      <xdr:rowOff>57150</xdr:rowOff>
    </xdr:from>
    <xdr:to>
      <xdr:col>1</xdr:col>
      <xdr:colOff>476250</xdr:colOff>
      <xdr:row>85</xdr:row>
      <xdr:rowOff>114300</xdr:rowOff>
    </xdr:to>
    <xdr:pic>
      <xdr:nvPicPr>
        <xdr:cNvPr id="3" name="Picture 41" descr="pie"/>
        <xdr:cNvPicPr preferRelativeResize="1">
          <a:picLocks noChangeAspect="1"/>
        </xdr:cNvPicPr>
      </xdr:nvPicPr>
      <xdr:blipFill>
        <a:blip r:embed="rId2"/>
        <a:stretch>
          <a:fillRect/>
        </a:stretch>
      </xdr:blipFill>
      <xdr:spPr>
        <a:xfrm>
          <a:off x="0" y="18373725"/>
          <a:ext cx="1238250" cy="66675"/>
        </a:xfrm>
        <a:prstGeom prst="rect">
          <a:avLst/>
        </a:prstGeom>
        <a:noFill/>
        <a:ln w="9525" cmpd="sng">
          <a:noFill/>
        </a:ln>
      </xdr:spPr>
    </xdr:pic>
    <xdr:clientData/>
  </xdr:twoCellAnchor>
  <xdr:twoCellAnchor>
    <xdr:from>
      <xdr:col>2</xdr:col>
      <xdr:colOff>66675</xdr:colOff>
      <xdr:row>19</xdr:row>
      <xdr:rowOff>19050</xdr:rowOff>
    </xdr:from>
    <xdr:to>
      <xdr:col>6</xdr:col>
      <xdr:colOff>714375</xdr:colOff>
      <xdr:row>19</xdr:row>
      <xdr:rowOff>142875</xdr:rowOff>
    </xdr:to>
    <xdr:grpSp>
      <xdr:nvGrpSpPr>
        <xdr:cNvPr id="4" name="Grupo 5"/>
        <xdr:cNvGrpSpPr>
          <a:grpSpLocks/>
        </xdr:cNvGrpSpPr>
      </xdr:nvGrpSpPr>
      <xdr:grpSpPr>
        <a:xfrm>
          <a:off x="1590675" y="497205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e_empleo 2020-dic-feb"/>
      <sheetName val="Tablas empleo"/>
      <sheetName val="base_empleo 2019"/>
      <sheetName val="Empleo categoria"/>
      <sheetName val="PIB2017"/>
      <sheetName val="PIB"/>
      <sheetName val="BBDD empleo"/>
      <sheetName val="Colocaciones"/>
      <sheetName val="Riego"/>
      <sheetName val="exp_rubros"/>
      <sheetName val="exp_productos"/>
      <sheetName val="Beneficio_carne"/>
      <sheetName val="Lacteos"/>
      <sheetName val="Pobreza_1"/>
      <sheetName val="Pobreza"/>
      <sheetName val="Ambientales"/>
      <sheetName val="Hoja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7"/>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67" customWidth="1"/>
    <col min="3" max="3" width="10.7109375" style="67" customWidth="1"/>
    <col min="4" max="6" width="11.421875" style="67" customWidth="1"/>
    <col min="7" max="7" width="11.140625" style="67" customWidth="1"/>
    <col min="8" max="8" width="12.00390625" style="67" customWidth="1"/>
    <col min="9" max="10" width="11.421875" style="67" customWidth="1"/>
    <col min="11" max="11" width="31.28125" style="67" customWidth="1"/>
    <col min="12" max="16384" width="11.421875" style="67" customWidth="1"/>
  </cols>
  <sheetData>
    <row r="1" spans="1:7" ht="15.75">
      <c r="A1" s="65"/>
      <c r="B1" s="66"/>
      <c r="C1" s="66"/>
      <c r="D1" s="66"/>
      <c r="E1" s="66"/>
      <c r="F1" s="66"/>
      <c r="G1" s="66"/>
    </row>
    <row r="2" spans="1:7" ht="15">
      <c r="A2" s="66"/>
      <c r="B2" s="66"/>
      <c r="C2" s="66"/>
      <c r="D2" s="66"/>
      <c r="E2" s="66"/>
      <c r="F2" s="66"/>
      <c r="G2" s="66"/>
    </row>
    <row r="3" spans="1:7" ht="15.75">
      <c r="A3" s="65"/>
      <c r="B3" s="66"/>
      <c r="C3" s="66"/>
      <c r="D3" s="66"/>
      <c r="E3" s="66"/>
      <c r="F3" s="66"/>
      <c r="G3" s="66"/>
    </row>
    <row r="4" spans="1:7" ht="15">
      <c r="A4" s="66"/>
      <c r="B4" s="66"/>
      <c r="C4" s="66"/>
      <c r="D4" s="68"/>
      <c r="E4" s="66"/>
      <c r="F4" s="66"/>
      <c r="G4" s="66"/>
    </row>
    <row r="5" spans="1:7" ht="15.75">
      <c r="A5" s="65"/>
      <c r="B5" s="66"/>
      <c r="C5" s="66"/>
      <c r="D5" s="69"/>
      <c r="E5" s="66"/>
      <c r="F5" s="66"/>
      <c r="G5" s="66"/>
    </row>
    <row r="6" spans="1:7" ht="15.75">
      <c r="A6" s="65"/>
      <c r="B6" s="66"/>
      <c r="C6" s="66"/>
      <c r="D6" s="66"/>
      <c r="E6" s="66"/>
      <c r="F6" s="66"/>
      <c r="G6" s="66"/>
    </row>
    <row r="7" spans="1:7" ht="15.75">
      <c r="A7" s="65"/>
      <c r="B7" s="66"/>
      <c r="C7" s="66"/>
      <c r="D7" s="66"/>
      <c r="E7" s="66"/>
      <c r="F7" s="66"/>
      <c r="G7" s="66"/>
    </row>
    <row r="8" spans="1:7" ht="15">
      <c r="A8" s="66"/>
      <c r="B8" s="66"/>
      <c r="C8" s="66"/>
      <c r="D8" s="68"/>
      <c r="E8" s="66"/>
      <c r="F8" s="66"/>
      <c r="G8" s="66"/>
    </row>
    <row r="9" spans="1:7" ht="15.75">
      <c r="A9" s="70"/>
      <c r="B9" s="66"/>
      <c r="C9" s="66"/>
      <c r="D9" s="66"/>
      <c r="E9" s="66"/>
      <c r="F9" s="66"/>
      <c r="G9" s="66"/>
    </row>
    <row r="10" spans="1:7" ht="15.75">
      <c r="A10" s="70"/>
      <c r="B10" s="66"/>
      <c r="C10" s="66"/>
      <c r="D10" s="66"/>
      <c r="E10" s="66"/>
      <c r="F10" s="66"/>
      <c r="G10" s="66"/>
    </row>
    <row r="11" spans="1:7" ht="15.75">
      <c r="A11" s="70"/>
      <c r="B11" s="66"/>
      <c r="C11" s="66"/>
      <c r="D11" s="66"/>
      <c r="E11" s="66"/>
      <c r="F11" s="66"/>
      <c r="G11" s="66"/>
    </row>
    <row r="12" spans="1:7" ht="15.75">
      <c r="A12" s="70"/>
      <c r="B12" s="66"/>
      <c r="C12" s="66"/>
      <c r="D12" s="66"/>
      <c r="E12" s="66"/>
      <c r="F12" s="66"/>
      <c r="G12" s="66"/>
    </row>
    <row r="13" spans="1:7" ht="15.75">
      <c r="A13" s="65"/>
      <c r="B13" s="66"/>
      <c r="C13" s="66"/>
      <c r="D13" s="66"/>
      <c r="E13" s="66"/>
      <c r="F13" s="66"/>
      <c r="G13" s="66"/>
    </row>
    <row r="14" spans="1:8" ht="15.75">
      <c r="A14" s="109"/>
      <c r="B14" s="110"/>
      <c r="C14" s="110"/>
      <c r="D14" s="110"/>
      <c r="E14" s="110"/>
      <c r="F14" s="110"/>
      <c r="G14" s="110"/>
      <c r="H14" s="74"/>
    </row>
    <row r="15" spans="1:8" ht="15.75">
      <c r="A15" s="109"/>
      <c r="B15" s="110"/>
      <c r="C15" s="110"/>
      <c r="D15" s="110"/>
      <c r="E15" s="110"/>
      <c r="F15" s="110"/>
      <c r="G15" s="110"/>
      <c r="H15" s="74"/>
    </row>
    <row r="16" spans="1:8" ht="51" customHeight="1">
      <c r="A16" s="110"/>
      <c r="B16" s="110"/>
      <c r="C16" s="177" t="s">
        <v>14</v>
      </c>
      <c r="D16" s="177"/>
      <c r="E16" s="177"/>
      <c r="F16" s="111"/>
      <c r="G16" s="111"/>
      <c r="H16" s="111"/>
    </row>
    <row r="17" spans="1:8" ht="34.5" customHeight="1">
      <c r="A17" s="110"/>
      <c r="B17" s="110"/>
      <c r="C17" s="361" t="s">
        <v>260</v>
      </c>
      <c r="D17" s="361"/>
      <c r="E17" s="361"/>
      <c r="F17" s="361"/>
      <c r="G17" s="361"/>
      <c r="H17" s="361"/>
    </row>
    <row r="18" spans="1:8" ht="40.5" customHeight="1">
      <c r="A18" s="110"/>
      <c r="B18" s="110"/>
      <c r="C18" s="361" t="s">
        <v>261</v>
      </c>
      <c r="D18" s="361"/>
      <c r="E18" s="361"/>
      <c r="F18" s="361"/>
      <c r="G18" s="361"/>
      <c r="H18" s="361"/>
    </row>
    <row r="19" spans="1:8" ht="30">
      <c r="A19" s="110"/>
      <c r="B19" s="110"/>
      <c r="C19" s="178"/>
      <c r="D19" s="111"/>
      <c r="E19" s="111"/>
      <c r="F19" s="111"/>
      <c r="G19" s="111"/>
      <c r="H19" s="111"/>
    </row>
    <row r="20" spans="1:8" ht="15">
      <c r="A20" s="110"/>
      <c r="B20" s="110"/>
      <c r="C20" s="110"/>
      <c r="D20" s="110"/>
      <c r="E20" s="110"/>
      <c r="F20" s="110"/>
      <c r="G20" s="110"/>
      <c r="H20" s="74"/>
    </row>
    <row r="21" spans="1:8" ht="15">
      <c r="A21" s="110"/>
      <c r="B21" s="110"/>
      <c r="C21" s="363"/>
      <c r="D21" s="363"/>
      <c r="E21" s="363"/>
      <c r="F21" s="363"/>
      <c r="G21" s="363"/>
      <c r="H21" s="363"/>
    </row>
    <row r="22" spans="1:7" ht="15">
      <c r="A22" s="66"/>
      <c r="B22" s="66"/>
      <c r="C22" s="66"/>
      <c r="D22" s="66"/>
      <c r="E22" s="66"/>
      <c r="F22" s="66"/>
      <c r="G22" s="66"/>
    </row>
    <row r="23" spans="1:7" ht="15">
      <c r="A23" s="66"/>
      <c r="B23" s="66"/>
      <c r="C23" s="66"/>
      <c r="D23" s="66"/>
      <c r="E23" s="66"/>
      <c r="F23" s="66"/>
      <c r="G23" s="66"/>
    </row>
    <row r="24" spans="1:7" ht="15">
      <c r="A24" s="66"/>
      <c r="B24" s="66"/>
      <c r="C24" s="66"/>
      <c r="D24" s="66"/>
      <c r="E24" s="66"/>
      <c r="F24" s="66"/>
      <c r="G24" s="66"/>
    </row>
    <row r="25" spans="1:7" ht="15">
      <c r="A25" s="66"/>
      <c r="B25" s="66"/>
      <c r="C25" s="66"/>
      <c r="D25" s="66"/>
      <c r="E25" s="66"/>
      <c r="F25" s="66"/>
      <c r="G25" s="66"/>
    </row>
    <row r="26" spans="1:7" ht="15">
      <c r="A26" s="66"/>
      <c r="B26" s="66"/>
      <c r="C26" s="66"/>
      <c r="D26" s="66"/>
      <c r="E26" s="66"/>
      <c r="F26" s="66"/>
      <c r="G26" s="66"/>
    </row>
    <row r="27" spans="1:7" ht="15">
      <c r="A27" s="66"/>
      <c r="B27" s="66"/>
      <c r="C27" s="66"/>
      <c r="D27" s="66"/>
      <c r="E27" s="66"/>
      <c r="F27" s="66"/>
      <c r="G27" s="66"/>
    </row>
    <row r="28" spans="1:7" ht="15">
      <c r="A28" s="66"/>
      <c r="B28" s="66"/>
      <c r="C28" s="66"/>
      <c r="D28" s="66"/>
      <c r="E28" s="66"/>
      <c r="F28" s="66"/>
      <c r="G28" s="66"/>
    </row>
    <row r="29" spans="1:7" ht="15">
      <c r="A29" s="66"/>
      <c r="B29" s="66"/>
      <c r="C29" s="66"/>
      <c r="D29" s="66"/>
      <c r="E29" s="66"/>
      <c r="F29" s="66"/>
      <c r="G29" s="66"/>
    </row>
    <row r="30" spans="1:7" ht="15.75">
      <c r="A30" s="65"/>
      <c r="B30" s="66"/>
      <c r="C30" s="66"/>
      <c r="D30" s="66"/>
      <c r="E30" s="66"/>
      <c r="F30" s="66"/>
      <c r="G30" s="66"/>
    </row>
    <row r="31" spans="1:7" ht="15.75">
      <c r="A31" s="65"/>
      <c r="B31" s="66"/>
      <c r="C31" s="66"/>
      <c r="D31" s="68"/>
      <c r="E31" s="66"/>
      <c r="F31" s="66"/>
      <c r="G31" s="66"/>
    </row>
    <row r="32" spans="1:7" ht="15.75">
      <c r="A32" s="65"/>
      <c r="B32" s="66"/>
      <c r="C32" s="66"/>
      <c r="D32" s="71"/>
      <c r="E32" s="66"/>
      <c r="F32" s="66"/>
      <c r="G32" s="66"/>
    </row>
    <row r="33" spans="1:7" ht="15.75">
      <c r="A33" s="65"/>
      <c r="B33" s="66"/>
      <c r="C33" s="66"/>
      <c r="D33" s="66"/>
      <c r="E33" s="66"/>
      <c r="F33" s="66"/>
      <c r="G33" s="66"/>
    </row>
    <row r="34" spans="1:7" ht="15.75">
      <c r="A34" s="65"/>
      <c r="B34" s="66"/>
      <c r="C34" s="66"/>
      <c r="D34" s="66"/>
      <c r="E34" s="66"/>
      <c r="F34" s="66"/>
      <c r="G34" s="66"/>
    </row>
    <row r="35" spans="1:7" ht="15.75">
      <c r="A35" s="65"/>
      <c r="B35" s="66"/>
      <c r="C35" s="66"/>
      <c r="D35" s="66"/>
      <c r="E35" s="66"/>
      <c r="F35" s="66"/>
      <c r="G35" s="66"/>
    </row>
    <row r="36" spans="1:7" ht="15.75">
      <c r="A36" s="72"/>
      <c r="B36" s="66"/>
      <c r="C36" s="72"/>
      <c r="D36" s="73"/>
      <c r="E36" s="66"/>
      <c r="F36" s="66"/>
      <c r="G36" s="66"/>
    </row>
    <row r="37" spans="1:7" ht="15.75" customHeight="1">
      <c r="A37" s="65"/>
      <c r="E37" s="66"/>
      <c r="F37" s="66"/>
      <c r="G37" s="66"/>
    </row>
    <row r="38" spans="3:7" ht="15.75">
      <c r="C38" s="65"/>
      <c r="D38" s="29" t="s">
        <v>459</v>
      </c>
      <c r="E38" s="66"/>
      <c r="F38" s="66"/>
      <c r="G38" s="66"/>
    </row>
    <row r="41" spans="1:7" ht="24.75" customHeight="1">
      <c r="A41" s="364" t="s">
        <v>115</v>
      </c>
      <c r="B41" s="364"/>
      <c r="C41" s="364"/>
      <c r="D41" s="364"/>
      <c r="E41" s="364"/>
      <c r="F41" s="364"/>
      <c r="G41" s="364"/>
    </row>
    <row r="42" spans="1:13" ht="24.75" customHeight="1">
      <c r="A42" s="365"/>
      <c r="B42" s="365"/>
      <c r="C42" s="365"/>
      <c r="D42" s="365"/>
      <c r="E42" s="365"/>
      <c r="F42" s="365"/>
      <c r="G42" s="365"/>
      <c r="I42" s="74"/>
      <c r="J42" s="74"/>
      <c r="K42" s="74"/>
      <c r="L42" s="96"/>
      <c r="M42" s="74"/>
    </row>
    <row r="43" spans="1:13" ht="24.75" customHeight="1">
      <c r="A43" s="366" t="s">
        <v>134</v>
      </c>
      <c r="B43" s="367"/>
      <c r="C43" s="367"/>
      <c r="D43" s="367"/>
      <c r="E43" s="367"/>
      <c r="F43" s="368"/>
      <c r="G43" s="95" t="s">
        <v>116</v>
      </c>
      <c r="H43" s="74"/>
      <c r="I43" s="74"/>
      <c r="J43" s="356"/>
      <c r="K43" s="356"/>
      <c r="L43" s="356"/>
      <c r="M43" s="74"/>
    </row>
    <row r="44" spans="1:13" ht="18" customHeight="1">
      <c r="A44" s="75"/>
      <c r="B44" s="357" t="s">
        <v>129</v>
      </c>
      <c r="C44" s="357"/>
      <c r="D44" s="357"/>
      <c r="E44" s="357"/>
      <c r="F44" s="357"/>
      <c r="G44" s="113" t="s">
        <v>254</v>
      </c>
      <c r="I44" s="74"/>
      <c r="J44" s="97"/>
      <c r="K44" s="98"/>
      <c r="L44" s="99"/>
      <c r="M44" s="74"/>
    </row>
    <row r="45" spans="1:13" ht="18" customHeight="1">
      <c r="A45" s="76"/>
      <c r="B45" s="358" t="s">
        <v>128</v>
      </c>
      <c r="C45" s="358"/>
      <c r="D45" s="358"/>
      <c r="E45" s="358"/>
      <c r="F45" s="359"/>
      <c r="G45" s="114" t="s">
        <v>255</v>
      </c>
      <c r="I45" s="74"/>
      <c r="J45" s="97"/>
      <c r="K45" s="98"/>
      <c r="L45" s="99"/>
      <c r="M45" s="74"/>
    </row>
    <row r="46" spans="1:13" ht="18" customHeight="1">
      <c r="A46" s="76"/>
      <c r="B46" s="358" t="s">
        <v>427</v>
      </c>
      <c r="C46" s="358"/>
      <c r="D46" s="358"/>
      <c r="E46" s="358"/>
      <c r="F46" s="359"/>
      <c r="G46" s="114" t="s">
        <v>428</v>
      </c>
      <c r="I46" s="74"/>
      <c r="J46" s="97"/>
      <c r="K46" s="98"/>
      <c r="L46" s="99"/>
      <c r="M46" s="74"/>
    </row>
    <row r="47" spans="1:13" ht="18" customHeight="1">
      <c r="A47" s="76"/>
      <c r="B47" s="358" t="s">
        <v>124</v>
      </c>
      <c r="C47" s="358"/>
      <c r="D47" s="358"/>
      <c r="E47" s="358"/>
      <c r="F47" s="358"/>
      <c r="G47" s="114" t="s">
        <v>429</v>
      </c>
      <c r="I47" s="74"/>
      <c r="J47" s="97"/>
      <c r="K47" s="98"/>
      <c r="L47" s="99"/>
      <c r="M47" s="74"/>
    </row>
    <row r="48" spans="1:13" ht="18" customHeight="1">
      <c r="A48" s="76"/>
      <c r="B48" s="120" t="s">
        <v>125</v>
      </c>
      <c r="C48" s="120"/>
      <c r="D48" s="120"/>
      <c r="E48" s="120"/>
      <c r="F48" s="121"/>
      <c r="G48" s="112" t="s">
        <v>429</v>
      </c>
      <c r="I48" s="74"/>
      <c r="J48" s="97"/>
      <c r="K48" s="98"/>
      <c r="L48" s="99"/>
      <c r="M48" s="74"/>
    </row>
    <row r="49" spans="1:13" ht="18" customHeight="1">
      <c r="A49" s="76"/>
      <c r="B49" s="120" t="s">
        <v>131</v>
      </c>
      <c r="C49" s="120"/>
      <c r="D49" s="120"/>
      <c r="E49" s="120"/>
      <c r="F49" s="121"/>
      <c r="G49" s="112" t="s">
        <v>256</v>
      </c>
      <c r="I49" s="74"/>
      <c r="J49" s="97"/>
      <c r="K49" s="98"/>
      <c r="L49" s="99"/>
      <c r="M49" s="74"/>
    </row>
    <row r="50" spans="1:13" ht="18" customHeight="1">
      <c r="A50" s="76"/>
      <c r="B50" s="120" t="s">
        <v>132</v>
      </c>
      <c r="C50" s="120"/>
      <c r="D50" s="120"/>
      <c r="E50" s="120"/>
      <c r="F50" s="121"/>
      <c r="G50" s="112" t="s">
        <v>430</v>
      </c>
      <c r="I50" s="74"/>
      <c r="J50" s="97"/>
      <c r="K50" s="98"/>
      <c r="L50" s="99"/>
      <c r="M50" s="74"/>
    </row>
    <row r="51" spans="1:13" ht="18" customHeight="1">
      <c r="A51" s="76"/>
      <c r="B51" s="120" t="s">
        <v>133</v>
      </c>
      <c r="C51" s="120"/>
      <c r="D51" s="120"/>
      <c r="E51" s="120"/>
      <c r="F51" s="121"/>
      <c r="G51" s="112" t="s">
        <v>431</v>
      </c>
      <c r="I51" s="74"/>
      <c r="J51" s="97"/>
      <c r="K51" s="98"/>
      <c r="L51" s="99"/>
      <c r="M51" s="74"/>
    </row>
    <row r="52" spans="1:13" ht="18" customHeight="1">
      <c r="A52" s="76"/>
      <c r="B52" s="120" t="s">
        <v>130</v>
      </c>
      <c r="C52" s="120"/>
      <c r="D52" s="120"/>
      <c r="E52" s="120"/>
      <c r="F52" s="121"/>
      <c r="G52" s="112" t="s">
        <v>432</v>
      </c>
      <c r="I52" s="74"/>
      <c r="J52" s="97"/>
      <c r="K52" s="98"/>
      <c r="L52" s="99"/>
      <c r="M52" s="74"/>
    </row>
    <row r="53" spans="1:13" ht="18" customHeight="1">
      <c r="A53" s="76"/>
      <c r="B53" s="120" t="s">
        <v>126</v>
      </c>
      <c r="C53" s="120"/>
      <c r="D53" s="120"/>
      <c r="E53" s="120"/>
      <c r="F53" s="121"/>
      <c r="G53" s="112" t="s">
        <v>321</v>
      </c>
      <c r="I53" s="74"/>
      <c r="J53" s="97"/>
      <c r="K53" s="98"/>
      <c r="L53" s="99"/>
      <c r="M53" s="74"/>
    </row>
    <row r="54" spans="1:13" ht="18" customHeight="1">
      <c r="A54" s="76"/>
      <c r="B54" s="120" t="s">
        <v>127</v>
      </c>
      <c r="C54" s="120"/>
      <c r="D54" s="120"/>
      <c r="E54" s="120"/>
      <c r="F54" s="121"/>
      <c r="G54" s="112" t="s">
        <v>433</v>
      </c>
      <c r="I54" s="74"/>
      <c r="J54" s="97"/>
      <c r="K54" s="98"/>
      <c r="L54" s="99"/>
      <c r="M54" s="74"/>
    </row>
    <row r="55" ht="18" customHeight="1"/>
    <row r="56" ht="18" customHeight="1"/>
    <row r="57" ht="18" customHeight="1"/>
    <row r="58" spans="1:13" ht="15" customHeight="1">
      <c r="A58" s="77"/>
      <c r="B58" s="78"/>
      <c r="C58" s="79"/>
      <c r="D58" s="79"/>
      <c r="E58" s="79"/>
      <c r="F58" s="79"/>
      <c r="G58" s="80"/>
      <c r="I58" s="74"/>
      <c r="J58" s="74"/>
      <c r="K58" s="74"/>
      <c r="L58" s="100"/>
      <c r="M58" s="74"/>
    </row>
    <row r="59" spans="1:13" ht="15" customHeight="1">
      <c r="A59" s="369" t="s">
        <v>274</v>
      </c>
      <c r="B59" s="369"/>
      <c r="C59" s="369"/>
      <c r="D59" s="369"/>
      <c r="E59" s="369"/>
      <c r="F59" s="369"/>
      <c r="G59" s="369"/>
      <c r="H59" s="369"/>
      <c r="I59" s="74"/>
      <c r="J59" s="74"/>
      <c r="K59" s="74"/>
      <c r="L59" s="100"/>
      <c r="M59" s="74"/>
    </row>
    <row r="60" spans="1:13" ht="15" customHeight="1">
      <c r="A60" s="77"/>
      <c r="B60" s="78"/>
      <c r="C60" s="79"/>
      <c r="D60" s="68"/>
      <c r="E60" s="79"/>
      <c r="F60" s="79"/>
      <c r="G60" s="80"/>
      <c r="I60" s="74"/>
      <c r="J60" s="74"/>
      <c r="K60" s="74"/>
      <c r="L60" s="100"/>
      <c r="M60" s="74"/>
    </row>
    <row r="61" spans="1:7" ht="15" customHeight="1">
      <c r="A61" s="81"/>
      <c r="B61" s="82"/>
      <c r="C61" s="83"/>
      <c r="D61" s="83"/>
      <c r="E61" s="83"/>
      <c r="F61" s="83"/>
      <c r="G61" s="84"/>
    </row>
    <row r="62" spans="1:8" ht="15" customHeight="1">
      <c r="A62" s="370" t="s">
        <v>117</v>
      </c>
      <c r="B62" s="370"/>
      <c r="C62" s="370"/>
      <c r="D62" s="370"/>
      <c r="E62" s="370"/>
      <c r="F62" s="370"/>
      <c r="G62" s="370"/>
      <c r="H62" s="370"/>
    </row>
    <row r="63" spans="1:8" ht="15" customHeight="1">
      <c r="A63" s="370" t="s">
        <v>118</v>
      </c>
      <c r="B63" s="370"/>
      <c r="C63" s="370"/>
      <c r="D63" s="370"/>
      <c r="E63" s="370"/>
      <c r="F63" s="370"/>
      <c r="G63" s="370"/>
      <c r="H63" s="370"/>
    </row>
    <row r="64" spans="1:7" ht="15" customHeight="1">
      <c r="A64" s="89"/>
      <c r="B64" s="83"/>
      <c r="C64" s="83"/>
      <c r="D64" s="83"/>
      <c r="E64" s="83"/>
      <c r="F64" s="83"/>
      <c r="G64" s="84"/>
    </row>
    <row r="65" spans="1:7" ht="15" customHeight="1">
      <c r="A65" s="89"/>
      <c r="B65" s="83"/>
      <c r="C65" s="83"/>
      <c r="D65" s="83"/>
      <c r="E65" s="83"/>
      <c r="F65" s="83"/>
      <c r="G65" s="84"/>
    </row>
    <row r="66" spans="1:7" ht="15" customHeight="1">
      <c r="A66" s="81"/>
      <c r="B66" s="85"/>
      <c r="C66" s="83"/>
      <c r="D66" s="83"/>
      <c r="E66" s="83"/>
      <c r="F66" s="83"/>
      <c r="G66" s="84"/>
    </row>
    <row r="67" spans="1:8" ht="15" customHeight="1">
      <c r="A67" s="371" t="s">
        <v>345</v>
      </c>
      <c r="B67" s="371"/>
      <c r="C67" s="371"/>
      <c r="D67" s="371"/>
      <c r="E67" s="371"/>
      <c r="F67" s="371"/>
      <c r="G67" s="371"/>
      <c r="H67" s="371"/>
    </row>
    <row r="68" spans="1:8" ht="15" customHeight="1">
      <c r="A68" s="370" t="s">
        <v>346</v>
      </c>
      <c r="B68" s="370"/>
      <c r="C68" s="370"/>
      <c r="D68" s="370"/>
      <c r="E68" s="370"/>
      <c r="F68" s="370"/>
      <c r="G68" s="370"/>
      <c r="H68" s="370"/>
    </row>
    <row r="69" spans="1:7" ht="15" customHeight="1">
      <c r="A69" s="81"/>
      <c r="B69" s="85"/>
      <c r="C69" s="83"/>
      <c r="D69" s="90"/>
      <c r="E69" s="83"/>
      <c r="F69" s="83"/>
      <c r="G69" s="84"/>
    </row>
    <row r="70" spans="1:7" ht="15" customHeight="1">
      <c r="A70" s="81"/>
      <c r="B70" s="85"/>
      <c r="C70" s="83"/>
      <c r="D70" s="90"/>
      <c r="E70" s="83"/>
      <c r="F70" s="83"/>
      <c r="G70" s="84"/>
    </row>
    <row r="71" spans="1:7" ht="15" customHeight="1">
      <c r="A71" s="81"/>
      <c r="B71" s="85"/>
      <c r="C71" s="83"/>
      <c r="D71" s="90"/>
      <c r="E71" s="83"/>
      <c r="F71" s="83"/>
      <c r="G71" s="84"/>
    </row>
    <row r="72" spans="1:8" ht="15" customHeight="1">
      <c r="A72" s="369" t="s">
        <v>119</v>
      </c>
      <c r="B72" s="369"/>
      <c r="C72" s="369"/>
      <c r="D72" s="369"/>
      <c r="E72" s="369"/>
      <c r="F72" s="369"/>
      <c r="G72" s="369"/>
      <c r="H72" s="369"/>
    </row>
    <row r="79" spans="1:7" ht="15" customHeight="1">
      <c r="A79" s="81"/>
      <c r="B79" s="85"/>
      <c r="C79" s="83"/>
      <c r="D79" s="83"/>
      <c r="E79" s="83"/>
      <c r="F79" s="83"/>
      <c r="G79" s="84"/>
    </row>
    <row r="80" spans="1:7" ht="15" customHeight="1">
      <c r="A80" s="81"/>
      <c r="B80" s="85"/>
      <c r="C80" s="83"/>
      <c r="D80" s="83"/>
      <c r="E80" s="83"/>
      <c r="F80" s="83"/>
      <c r="G80" s="84"/>
    </row>
    <row r="81" spans="1:7" ht="15" customHeight="1">
      <c r="A81" s="91"/>
      <c r="B81" s="91"/>
      <c r="C81" s="91"/>
      <c r="D81" s="83"/>
      <c r="E81" s="83"/>
      <c r="F81" s="83"/>
      <c r="G81" s="84"/>
    </row>
    <row r="82" spans="1:7" ht="12.75" customHeight="1">
      <c r="A82" s="92" t="s">
        <v>120</v>
      </c>
      <c r="C82" s="74"/>
      <c r="D82" s="91"/>
      <c r="E82" s="91"/>
      <c r="F82" s="91"/>
      <c r="G82" s="91"/>
    </row>
    <row r="83" spans="1:7" ht="10.5" customHeight="1">
      <c r="A83" s="92" t="s">
        <v>121</v>
      </c>
      <c r="C83" s="74"/>
      <c r="D83" s="74"/>
      <c r="E83" s="74"/>
      <c r="F83" s="74"/>
      <c r="G83" s="74"/>
    </row>
    <row r="84" spans="1:7" ht="10.5" customHeight="1">
      <c r="A84" s="92" t="s">
        <v>122</v>
      </c>
      <c r="C84" s="74"/>
      <c r="D84" s="74"/>
      <c r="E84" s="74"/>
      <c r="F84" s="74"/>
      <c r="G84" s="74"/>
    </row>
    <row r="85" spans="1:7" ht="10.5" customHeight="1">
      <c r="A85" s="93" t="s">
        <v>123</v>
      </c>
      <c r="B85" s="94"/>
      <c r="C85" s="74"/>
      <c r="D85" s="74"/>
      <c r="E85" s="74"/>
      <c r="F85" s="74"/>
      <c r="G85" s="74"/>
    </row>
    <row r="86" ht="10.5" customHeight="1"/>
    <row r="87" spans="1:7" ht="10.5" customHeight="1">
      <c r="A87" s="92"/>
      <c r="C87" s="74"/>
      <c r="D87" s="74"/>
      <c r="E87" s="74"/>
      <c r="F87" s="74"/>
      <c r="G87" s="74"/>
    </row>
    <row r="88" spans="1:7" ht="10.5" customHeight="1">
      <c r="A88" s="92"/>
      <c r="C88" s="74"/>
      <c r="D88" s="74"/>
      <c r="E88" s="74"/>
      <c r="F88" s="74"/>
      <c r="G88" s="74"/>
    </row>
    <row r="89" spans="1:7" ht="10.5" customHeight="1">
      <c r="A89" s="93"/>
      <c r="B89" s="94"/>
      <c r="C89" s="74"/>
      <c r="D89" s="74"/>
      <c r="E89" s="74"/>
      <c r="F89" s="74"/>
      <c r="G89" s="74"/>
    </row>
    <row r="90" ht="10.5" customHeight="1"/>
    <row r="91" ht="10.5" customHeight="1"/>
    <row r="92" spans="1:7" ht="15">
      <c r="A92" s="360"/>
      <c r="B92" s="360"/>
      <c r="C92" s="360"/>
      <c r="D92" s="360"/>
      <c r="E92" s="360"/>
      <c r="F92" s="360"/>
      <c r="G92" s="360"/>
    </row>
    <row r="93" spans="1:7" ht="19.5">
      <c r="A93" s="87"/>
      <c r="B93" s="87"/>
      <c r="C93" s="101"/>
      <c r="D93" s="87"/>
      <c r="E93" s="87"/>
      <c r="F93" s="87"/>
      <c r="G93" s="87"/>
    </row>
    <row r="94" spans="1:8" ht="19.5">
      <c r="A94" s="89"/>
      <c r="B94" s="102"/>
      <c r="C94" s="101"/>
      <c r="D94" s="102"/>
      <c r="E94" s="102"/>
      <c r="F94" s="102"/>
      <c r="G94" s="103"/>
      <c r="H94" s="74"/>
    </row>
    <row r="95" spans="1:7" ht="15.75">
      <c r="A95" s="83"/>
      <c r="B95" s="83"/>
      <c r="C95" s="65"/>
      <c r="D95" s="83"/>
      <c r="E95" s="83"/>
      <c r="F95" s="83"/>
      <c r="G95" s="104"/>
    </row>
    <row r="96" spans="1:7" ht="15.75">
      <c r="A96" s="86"/>
      <c r="B96" s="91"/>
      <c r="C96" s="105"/>
      <c r="D96" s="87"/>
      <c r="E96" s="87"/>
      <c r="F96" s="87"/>
      <c r="G96" s="106"/>
    </row>
    <row r="97" spans="1:7" ht="15.75">
      <c r="A97" s="86"/>
      <c r="B97" s="91"/>
      <c r="C97" s="105"/>
      <c r="D97" s="87"/>
      <c r="E97" s="87"/>
      <c r="F97" s="87"/>
      <c r="G97" s="106"/>
    </row>
    <row r="98" spans="1:7" ht="15">
      <c r="A98" s="86"/>
      <c r="B98" s="91"/>
      <c r="C98" s="87"/>
      <c r="D98" s="87"/>
      <c r="E98" s="87"/>
      <c r="F98" s="87"/>
      <c r="G98" s="106"/>
    </row>
    <row r="99" spans="1:7" ht="15">
      <c r="A99" s="86"/>
      <c r="B99" s="91"/>
      <c r="C99" s="87"/>
      <c r="D99" s="87"/>
      <c r="E99" s="87"/>
      <c r="F99" s="87"/>
      <c r="G99" s="106"/>
    </row>
    <row r="100" spans="1:7" ht="15">
      <c r="A100" s="86"/>
      <c r="B100" s="91"/>
      <c r="C100" s="87"/>
      <c r="D100" s="87"/>
      <c r="E100" s="87"/>
      <c r="F100" s="87"/>
      <c r="G100" s="106"/>
    </row>
    <row r="101" spans="1:7" ht="15">
      <c r="A101" s="86"/>
      <c r="B101" s="91"/>
      <c r="C101" s="87"/>
      <c r="D101" s="87"/>
      <c r="E101" s="87"/>
      <c r="F101" s="87"/>
      <c r="G101" s="106"/>
    </row>
    <row r="102" spans="1:7" ht="15">
      <c r="A102" s="86"/>
      <c r="B102" s="91"/>
      <c r="C102" s="87"/>
      <c r="D102" s="87"/>
      <c r="E102" s="87"/>
      <c r="F102" s="87"/>
      <c r="G102" s="106"/>
    </row>
    <row r="103" spans="1:7" ht="15">
      <c r="A103" s="86"/>
      <c r="B103" s="91"/>
      <c r="C103" s="87"/>
      <c r="D103" s="87"/>
      <c r="E103" s="87"/>
      <c r="F103" s="87"/>
      <c r="G103" s="106"/>
    </row>
    <row r="104" spans="1:7" ht="15">
      <c r="A104" s="86"/>
      <c r="B104" s="91"/>
      <c r="C104" s="87"/>
      <c r="D104" s="87"/>
      <c r="E104" s="87"/>
      <c r="F104" s="87"/>
      <c r="G104" s="106"/>
    </row>
    <row r="105" spans="1:7" ht="15">
      <c r="A105" s="86"/>
      <c r="B105" s="91"/>
      <c r="C105" s="91"/>
      <c r="D105" s="91"/>
      <c r="E105" s="87"/>
      <c r="F105" s="87"/>
      <c r="G105" s="106"/>
    </row>
    <row r="106" spans="1:7" ht="15">
      <c r="A106" s="86"/>
      <c r="B106" s="91"/>
      <c r="C106" s="87"/>
      <c r="D106" s="87"/>
      <c r="E106" s="87"/>
      <c r="F106" s="87"/>
      <c r="G106" s="106"/>
    </row>
    <row r="107" spans="1:7" ht="15">
      <c r="A107" s="86"/>
      <c r="B107" s="91"/>
      <c r="C107" s="87"/>
      <c r="D107" s="87"/>
      <c r="E107" s="87"/>
      <c r="F107" s="87"/>
      <c r="G107" s="106"/>
    </row>
    <row r="108" spans="1:7" ht="15">
      <c r="A108" s="86"/>
      <c r="B108" s="91"/>
      <c r="C108" s="87"/>
      <c r="D108" s="87"/>
      <c r="E108" s="87"/>
      <c r="F108" s="87"/>
      <c r="G108" s="106"/>
    </row>
    <row r="109" spans="1:7" ht="15">
      <c r="A109" s="86"/>
      <c r="B109" s="91"/>
      <c r="C109" s="87"/>
      <c r="D109" s="87"/>
      <c r="E109" s="87"/>
      <c r="F109" s="87"/>
      <c r="G109" s="106"/>
    </row>
    <row r="110" spans="1:7" ht="15">
      <c r="A110" s="86"/>
      <c r="B110" s="91"/>
      <c r="C110" s="87"/>
      <c r="D110" s="87"/>
      <c r="E110" s="87"/>
      <c r="F110" s="87"/>
      <c r="G110" s="106"/>
    </row>
    <row r="111" spans="1:7" ht="15">
      <c r="A111" s="86"/>
      <c r="B111" s="91"/>
      <c r="C111" s="87"/>
      <c r="D111" s="87"/>
      <c r="E111" s="87"/>
      <c r="F111" s="87"/>
      <c r="G111" s="106"/>
    </row>
    <row r="112" spans="1:7" ht="15">
      <c r="A112" s="86"/>
      <c r="B112" s="91"/>
      <c r="C112" s="87"/>
      <c r="D112" s="87"/>
      <c r="E112" s="87"/>
      <c r="F112" s="87"/>
      <c r="G112" s="106"/>
    </row>
    <row r="113" spans="1:7" ht="15">
      <c r="A113" s="86"/>
      <c r="B113" s="91"/>
      <c r="C113" s="87"/>
      <c r="D113" s="87"/>
      <c r="E113" s="87"/>
      <c r="F113" s="87"/>
      <c r="G113" s="106"/>
    </row>
    <row r="114" spans="1:7" ht="15">
      <c r="A114" s="86"/>
      <c r="B114" s="91"/>
      <c r="C114" s="87"/>
      <c r="D114" s="87"/>
      <c r="E114" s="87"/>
      <c r="F114" s="87"/>
      <c r="G114" s="106"/>
    </row>
    <row r="115" spans="1:7" ht="15" customHeight="1">
      <c r="A115" s="86"/>
      <c r="B115" s="87"/>
      <c r="C115" s="87"/>
      <c r="D115" s="87"/>
      <c r="E115" s="87"/>
      <c r="F115" s="87"/>
      <c r="G115" s="88"/>
    </row>
    <row r="116" spans="1:9" ht="15">
      <c r="A116" s="89"/>
      <c r="B116" s="102"/>
      <c r="C116" s="102"/>
      <c r="D116" s="102"/>
      <c r="E116" s="102"/>
      <c r="F116" s="102"/>
      <c r="G116" s="103"/>
      <c r="H116" s="74"/>
      <c r="I116" s="74"/>
    </row>
    <row r="117" spans="1:7" ht="15">
      <c r="A117" s="89"/>
      <c r="B117" s="83"/>
      <c r="C117" s="83"/>
      <c r="D117" s="83"/>
      <c r="E117" s="83"/>
      <c r="F117" s="83"/>
      <c r="G117" s="84"/>
    </row>
    <row r="118" spans="1:7" ht="15">
      <c r="A118" s="86"/>
      <c r="B118" s="91"/>
      <c r="C118" s="87"/>
      <c r="D118" s="87"/>
      <c r="E118" s="87"/>
      <c r="F118" s="87"/>
      <c r="G118" s="106"/>
    </row>
    <row r="119" spans="1:7" ht="15">
      <c r="A119" s="86"/>
      <c r="B119" s="91"/>
      <c r="C119" s="87"/>
      <c r="D119" s="87"/>
      <c r="E119" s="87"/>
      <c r="F119" s="87"/>
      <c r="G119" s="106"/>
    </row>
    <row r="120" spans="1:7" ht="15">
      <c r="A120" s="86"/>
      <c r="B120" s="91"/>
      <c r="C120" s="87"/>
      <c r="D120" s="87"/>
      <c r="E120" s="87"/>
      <c r="F120" s="87"/>
      <c r="G120" s="106"/>
    </row>
    <row r="121" spans="1:7" ht="15">
      <c r="A121" s="86"/>
      <c r="B121" s="91"/>
      <c r="C121" s="87"/>
      <c r="D121" s="87"/>
      <c r="E121" s="87"/>
      <c r="F121" s="87"/>
      <c r="G121" s="106"/>
    </row>
    <row r="122" spans="1:7" ht="15">
      <c r="A122" s="86"/>
      <c r="B122" s="91"/>
      <c r="C122" s="87"/>
      <c r="D122" s="87"/>
      <c r="E122" s="87"/>
      <c r="F122" s="87"/>
      <c r="G122" s="106"/>
    </row>
    <row r="123" spans="1:7" ht="15">
      <c r="A123" s="86"/>
      <c r="B123" s="91"/>
      <c r="C123" s="87"/>
      <c r="D123" s="87"/>
      <c r="E123" s="87"/>
      <c r="F123" s="87"/>
      <c r="G123" s="106"/>
    </row>
    <row r="124" spans="1:7" ht="15">
      <c r="A124" s="86"/>
      <c r="B124" s="91"/>
      <c r="C124" s="87"/>
      <c r="D124" s="87"/>
      <c r="E124" s="87"/>
      <c r="F124" s="87"/>
      <c r="G124" s="106"/>
    </row>
    <row r="125" spans="1:7" ht="15">
      <c r="A125" s="86"/>
      <c r="B125" s="91"/>
      <c r="C125" s="87"/>
      <c r="D125" s="87"/>
      <c r="E125" s="87"/>
      <c r="F125" s="87"/>
      <c r="G125" s="106"/>
    </row>
    <row r="126" spans="1:7" ht="15">
      <c r="A126" s="86"/>
      <c r="B126" s="91"/>
      <c r="C126" s="87"/>
      <c r="D126" s="87"/>
      <c r="E126" s="87"/>
      <c r="F126" s="87"/>
      <c r="G126" s="106"/>
    </row>
    <row r="127" spans="1:7" ht="15">
      <c r="A127" s="86"/>
      <c r="B127" s="91"/>
      <c r="C127" s="87"/>
      <c r="D127" s="87"/>
      <c r="E127" s="87"/>
      <c r="F127" s="87"/>
      <c r="G127" s="106"/>
    </row>
    <row r="128" spans="1:7" ht="15">
      <c r="A128" s="86"/>
      <c r="B128" s="91"/>
      <c r="C128" s="87"/>
      <c r="D128" s="87"/>
      <c r="E128" s="87"/>
      <c r="F128" s="87"/>
      <c r="G128" s="106"/>
    </row>
    <row r="129" spans="1:9" ht="15">
      <c r="A129" s="86"/>
      <c r="B129" s="107"/>
      <c r="C129" s="87"/>
      <c r="D129" s="87"/>
      <c r="E129" s="87"/>
      <c r="F129" s="87"/>
      <c r="G129" s="106"/>
      <c r="H129" s="74"/>
      <c r="I129" s="74"/>
    </row>
    <row r="130" spans="1:9" ht="15">
      <c r="A130" s="362"/>
      <c r="B130" s="362"/>
      <c r="C130" s="362"/>
      <c r="D130" s="362"/>
      <c r="E130" s="362"/>
      <c r="F130" s="362"/>
      <c r="G130" s="362"/>
      <c r="H130" s="74"/>
      <c r="I130" s="74"/>
    </row>
    <row r="131" spans="1:7" ht="15">
      <c r="A131" s="119"/>
      <c r="B131" s="119"/>
      <c r="C131" s="119"/>
      <c r="D131" s="119"/>
      <c r="E131" s="119"/>
      <c r="F131" s="119"/>
      <c r="G131" s="119"/>
    </row>
    <row r="132" spans="1:7" ht="15">
      <c r="A132" s="108"/>
      <c r="B132" s="108"/>
      <c r="C132" s="108"/>
      <c r="D132" s="108"/>
      <c r="E132" s="108"/>
      <c r="F132" s="108"/>
      <c r="G132" s="108"/>
    </row>
    <row r="133" spans="4:7" ht="15">
      <c r="D133" s="91"/>
      <c r="E133" s="91"/>
      <c r="F133" s="91"/>
      <c r="G133" s="91"/>
    </row>
    <row r="134" spans="4:7" ht="10.5" customHeight="1">
      <c r="D134" s="74"/>
      <c r="E134" s="74"/>
      <c r="F134" s="74"/>
      <c r="G134" s="74"/>
    </row>
    <row r="135" spans="4:7" ht="10.5" customHeight="1">
      <c r="D135" s="74"/>
      <c r="E135" s="74"/>
      <c r="F135" s="74"/>
      <c r="G135" s="74"/>
    </row>
    <row r="136" spans="4:7" ht="10.5" customHeight="1">
      <c r="D136" s="74"/>
      <c r="E136" s="74"/>
      <c r="F136" s="74"/>
      <c r="G136" s="74"/>
    </row>
    <row r="137" spans="4:7" ht="10.5" customHeight="1">
      <c r="D137" s="74"/>
      <c r="E137" s="74"/>
      <c r="F137" s="74"/>
      <c r="G137" s="74"/>
    </row>
    <row r="138" ht="10.5" customHeight="1"/>
  </sheetData>
  <sheetProtection/>
  <mergeCells count="18">
    <mergeCell ref="A130:G130"/>
    <mergeCell ref="C21:H21"/>
    <mergeCell ref="A41:G42"/>
    <mergeCell ref="A43:F43"/>
    <mergeCell ref="A59:H59"/>
    <mergeCell ref="A62:H62"/>
    <mergeCell ref="A63:H63"/>
    <mergeCell ref="A67:H67"/>
    <mergeCell ref="A68:H68"/>
    <mergeCell ref="A72:H72"/>
    <mergeCell ref="J43:L43"/>
    <mergeCell ref="B44:F44"/>
    <mergeCell ref="B47:F47"/>
    <mergeCell ref="B45:F45"/>
    <mergeCell ref="A92:G92"/>
    <mergeCell ref="C17:H17"/>
    <mergeCell ref="C18:H18"/>
    <mergeCell ref="B46:F46"/>
  </mergeCells>
  <hyperlinks>
    <hyperlink ref="G44" location="'Economía regional'!A1" display="3"/>
    <hyperlink ref="G47" location="'Aspectos GyD - Perfil productor'!A1" display="2"/>
    <hyperlink ref="G48" location="'Aspectos GyD - Perfil productor'!A1" display="2"/>
    <hyperlink ref="G49" location="'Cultivos Información Anual'!A1" display="5-6"/>
    <hyperlink ref="G50" location="'Ganadería y Riego'!A1" display="5"/>
    <hyperlink ref="G51" location="Exportaciones!A1" display="9"/>
    <hyperlink ref="G53" location="'División Político-Adminisrativa'!A1" display="7"/>
    <hyperlink ref="G54" location="Autoridades!A1" display="11"/>
    <hyperlink ref="G52" location="'Cultivos Información Censal'!A1" display="3 - 4"/>
    <hyperlink ref="G45" location="'Antecedentes sociales'!A1" display="12-13-14"/>
    <hyperlink ref="G46" location="'Antecedentes ambientales'!A1" display="6"/>
  </hyperlinks>
  <printOptions/>
  <pageMargins left="1.535433070866142" right="0.1968503937007874" top="1.1811023622047245" bottom="1.0236220472440944" header="0.31496062992125984" footer="0.31496062992125984"/>
  <pageSetup orientation="portrait" scale="85" r:id="rId2"/>
  <rowBreaks count="2" manualBreakCount="2">
    <brk id="40" max="7" man="1"/>
    <brk id="95" max="7" man="1"/>
  </rowBreaks>
  <drawing r:id="rId1"/>
</worksheet>
</file>

<file path=xl/worksheets/sheet10.xml><?xml version="1.0" encoding="utf-8"?>
<worksheet xmlns="http://schemas.openxmlformats.org/spreadsheetml/2006/main" xmlns:r="http://schemas.openxmlformats.org/officeDocument/2006/relationships">
  <dimension ref="A1:E28"/>
  <sheetViews>
    <sheetView view="pageBreakPreview" zoomScaleSheetLayoutView="100" zoomScalePageLayoutView="0" workbookViewId="0" topLeftCell="A1">
      <selection activeCell="A1" sqref="A1"/>
    </sheetView>
  </sheetViews>
  <sheetFormatPr defaultColWidth="11.421875" defaultRowHeight="15"/>
  <cols>
    <col min="1" max="2" width="20.8515625" style="2" customWidth="1"/>
    <col min="3" max="3" width="7.28125" style="2" customWidth="1"/>
    <col min="4" max="4" width="20.28125" style="2" customWidth="1"/>
    <col min="5" max="5" width="21.28125" style="2" customWidth="1"/>
    <col min="6" max="16384" width="11.421875" style="2" customWidth="1"/>
  </cols>
  <sheetData>
    <row r="1" ht="15.75" customHeight="1">
      <c r="A1" s="1" t="s">
        <v>67</v>
      </c>
    </row>
    <row r="2" ht="15.75" customHeight="1">
      <c r="A2" s="1"/>
    </row>
    <row r="3" ht="15.75" customHeight="1"/>
    <row r="4" spans="1:5" ht="21" customHeight="1">
      <c r="A4" s="463" t="s">
        <v>186</v>
      </c>
      <c r="B4" s="463"/>
      <c r="D4" s="463" t="s">
        <v>180</v>
      </c>
      <c r="E4" s="463"/>
    </row>
    <row r="5" spans="1:5" ht="15.75" customHeight="1">
      <c r="A5" s="422" t="s">
        <v>68</v>
      </c>
      <c r="B5" s="424"/>
      <c r="D5" s="422" t="s">
        <v>68</v>
      </c>
      <c r="E5" s="424"/>
    </row>
    <row r="6" spans="1:5" ht="15.75" customHeight="1">
      <c r="A6" s="460" t="s">
        <v>181</v>
      </c>
      <c r="B6" s="461"/>
      <c r="D6" s="460" t="s">
        <v>164</v>
      </c>
      <c r="E6" s="461"/>
    </row>
    <row r="7" spans="1:5" ht="15.75" customHeight="1">
      <c r="A7" s="460" t="s">
        <v>182</v>
      </c>
      <c r="B7" s="461"/>
      <c r="D7" s="460" t="s">
        <v>165</v>
      </c>
      <c r="E7" s="461"/>
    </row>
    <row r="8" spans="1:5" ht="15.75" customHeight="1">
      <c r="A8" s="460" t="s">
        <v>183</v>
      </c>
      <c r="B8" s="461"/>
      <c r="D8" s="460" t="s">
        <v>166</v>
      </c>
      <c r="E8" s="461"/>
    </row>
    <row r="9" spans="1:5" ht="15.75" customHeight="1">
      <c r="A9" s="460" t="s">
        <v>184</v>
      </c>
      <c r="B9" s="461"/>
      <c r="D9" s="460" t="s">
        <v>167</v>
      </c>
      <c r="E9" s="461"/>
    </row>
    <row r="10" spans="1:5" ht="15.75" customHeight="1">
      <c r="A10" s="460" t="s">
        <v>322</v>
      </c>
      <c r="B10" s="461"/>
      <c r="D10" s="460" t="s">
        <v>168</v>
      </c>
      <c r="E10" s="461"/>
    </row>
    <row r="11" spans="1:5" ht="15.75" customHeight="1">
      <c r="A11" s="460" t="s">
        <v>185</v>
      </c>
      <c r="B11" s="461"/>
      <c r="D11" s="460" t="s">
        <v>169</v>
      </c>
      <c r="E11" s="461"/>
    </row>
    <row r="12" spans="1:5" ht="15.75" customHeight="1">
      <c r="A12" s="235"/>
      <c r="B12" s="235"/>
      <c r="D12" s="460" t="s">
        <v>170</v>
      </c>
      <c r="E12" s="461"/>
    </row>
    <row r="13" spans="1:5" ht="15.75" customHeight="1">
      <c r="A13" s="236"/>
      <c r="B13" s="236"/>
      <c r="D13" s="460" t="s">
        <v>171</v>
      </c>
      <c r="E13" s="461"/>
    </row>
    <row r="14" spans="1:5" ht="21" customHeight="1">
      <c r="A14" s="463" t="s">
        <v>323</v>
      </c>
      <c r="B14" s="463"/>
      <c r="D14" s="460" t="s">
        <v>172</v>
      </c>
      <c r="E14" s="461"/>
    </row>
    <row r="15" spans="1:5" ht="15.75" customHeight="1">
      <c r="A15" s="422" t="s">
        <v>68</v>
      </c>
      <c r="B15" s="424"/>
      <c r="D15" s="460" t="s">
        <v>173</v>
      </c>
      <c r="E15" s="461"/>
    </row>
    <row r="16" spans="1:5" ht="15.75" customHeight="1">
      <c r="A16" s="460" t="s">
        <v>189</v>
      </c>
      <c r="B16" s="461"/>
      <c r="D16" s="460" t="s">
        <v>174</v>
      </c>
      <c r="E16" s="461"/>
    </row>
    <row r="17" spans="1:5" ht="15.75" customHeight="1">
      <c r="A17" s="460" t="s">
        <v>195</v>
      </c>
      <c r="B17" s="461"/>
      <c r="D17" s="460" t="s">
        <v>175</v>
      </c>
      <c r="E17" s="461"/>
    </row>
    <row r="18" spans="1:5" ht="15.75" customHeight="1">
      <c r="A18" s="460" t="s">
        <v>196</v>
      </c>
      <c r="B18" s="461"/>
      <c r="D18" s="460" t="s">
        <v>176</v>
      </c>
      <c r="E18" s="461"/>
    </row>
    <row r="19" spans="1:5" ht="15.75" customHeight="1">
      <c r="A19" s="460" t="s">
        <v>194</v>
      </c>
      <c r="B19" s="461"/>
      <c r="D19" s="460" t="s">
        <v>177</v>
      </c>
      <c r="E19" s="461"/>
    </row>
    <row r="20" spans="1:5" ht="15.75" customHeight="1">
      <c r="A20" s="460" t="s">
        <v>192</v>
      </c>
      <c r="B20" s="461"/>
      <c r="D20" s="460" t="s">
        <v>324</v>
      </c>
      <c r="E20" s="461"/>
    </row>
    <row r="21" spans="1:5" ht="15.75" customHeight="1">
      <c r="A21" s="460" t="s">
        <v>188</v>
      </c>
      <c r="B21" s="461"/>
      <c r="D21" s="460" t="s">
        <v>178</v>
      </c>
      <c r="E21" s="461"/>
    </row>
    <row r="22" spans="1:5" ht="15.75" customHeight="1">
      <c r="A22" s="464" t="s">
        <v>187</v>
      </c>
      <c r="B22" s="464"/>
      <c r="D22" s="460" t="s">
        <v>179</v>
      </c>
      <c r="E22" s="461"/>
    </row>
    <row r="23" spans="1:5" ht="15.75" customHeight="1">
      <c r="A23" s="460" t="s">
        <v>193</v>
      </c>
      <c r="B23" s="461"/>
      <c r="C23" s="237"/>
      <c r="D23" s="237"/>
      <c r="E23" s="237"/>
    </row>
    <row r="24" spans="1:5" ht="15.75" customHeight="1">
      <c r="A24" s="460" t="s">
        <v>190</v>
      </c>
      <c r="B24" s="461"/>
      <c r="C24" s="237"/>
      <c r="D24" s="237"/>
      <c r="E24" s="237"/>
    </row>
    <row r="25" spans="1:5" ht="15.75" customHeight="1">
      <c r="A25" s="460" t="s">
        <v>191</v>
      </c>
      <c r="B25" s="461"/>
      <c r="C25" s="237"/>
      <c r="D25" s="237"/>
      <c r="E25" s="237"/>
    </row>
    <row r="26" spans="1:5" ht="15.75" customHeight="1">
      <c r="A26" s="238"/>
      <c r="B26" s="238"/>
      <c r="C26" s="237"/>
      <c r="D26" s="237"/>
      <c r="E26" s="237"/>
    </row>
    <row r="27" spans="1:5" ht="15.75" customHeight="1">
      <c r="A27" s="462" t="s">
        <v>325</v>
      </c>
      <c r="B27" s="462"/>
      <c r="C27" s="462"/>
      <c r="D27" s="462"/>
      <c r="E27" s="462"/>
    </row>
    <row r="28" spans="1:5" ht="15.75" customHeight="1">
      <c r="A28" s="462"/>
      <c r="B28" s="462"/>
      <c r="C28" s="462"/>
      <c r="D28" s="462"/>
      <c r="E28" s="462"/>
    </row>
  </sheetData>
  <sheetProtection/>
  <mergeCells count="40">
    <mergeCell ref="A4:B4"/>
    <mergeCell ref="A5:B5"/>
    <mergeCell ref="A6:B6"/>
    <mergeCell ref="A7:B7"/>
    <mergeCell ref="A8:B8"/>
    <mergeCell ref="A9:B9"/>
    <mergeCell ref="A23:B23"/>
    <mergeCell ref="A10:B10"/>
    <mergeCell ref="A11:B11"/>
    <mergeCell ref="A14:B14"/>
    <mergeCell ref="A15:B15"/>
    <mergeCell ref="A16:B16"/>
    <mergeCell ref="A17:B17"/>
    <mergeCell ref="A24:B24"/>
    <mergeCell ref="A25:B25"/>
    <mergeCell ref="D4:E4"/>
    <mergeCell ref="D5:E5"/>
    <mergeCell ref="D6:E6"/>
    <mergeCell ref="A18:B18"/>
    <mergeCell ref="A19:B19"/>
    <mergeCell ref="A20:B20"/>
    <mergeCell ref="A21:B21"/>
    <mergeCell ref="A22:B22"/>
    <mergeCell ref="D18:E18"/>
    <mergeCell ref="D7:E7"/>
    <mergeCell ref="D8:E8"/>
    <mergeCell ref="D9:E9"/>
    <mergeCell ref="D10:E10"/>
    <mergeCell ref="D11:E11"/>
    <mergeCell ref="D12:E12"/>
    <mergeCell ref="D19:E19"/>
    <mergeCell ref="D20:E20"/>
    <mergeCell ref="D21:E21"/>
    <mergeCell ref="D22:E22"/>
    <mergeCell ref="A27:E28"/>
    <mergeCell ref="D13:E13"/>
    <mergeCell ref="D14:E14"/>
    <mergeCell ref="D15:E15"/>
    <mergeCell ref="D16:E16"/>
    <mergeCell ref="D17:E17"/>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O'Higgins</oddHeader>
  </headerFooter>
</worksheet>
</file>

<file path=xl/worksheets/sheet11.xml><?xml version="1.0" encoding="utf-8"?>
<worksheet xmlns="http://schemas.openxmlformats.org/spreadsheetml/2006/main" xmlns:r="http://schemas.openxmlformats.org/officeDocument/2006/relationships">
  <dimension ref="A1:G65"/>
  <sheetViews>
    <sheetView view="pageBreakPreview" zoomScale="90" zoomScaleSheetLayoutView="90" zoomScalePageLayoutView="0" workbookViewId="0" topLeftCell="A1">
      <selection activeCell="A1" sqref="A1"/>
    </sheetView>
  </sheetViews>
  <sheetFormatPr defaultColWidth="11.421875" defaultRowHeight="15"/>
  <cols>
    <col min="1" max="1" width="48.00390625" style="192" customWidth="1"/>
    <col min="2" max="2" width="19.8515625" style="192" customWidth="1"/>
    <col min="3" max="3" width="7.140625" style="192" customWidth="1"/>
    <col min="4" max="4" width="43.7109375" style="192" bestFit="1" customWidth="1"/>
    <col min="5" max="5" width="26.00390625" style="192" bestFit="1" customWidth="1"/>
    <col min="6" max="6" width="33.7109375" style="192" customWidth="1"/>
    <col min="7" max="16384" width="11.421875" style="192" customWidth="1"/>
  </cols>
  <sheetData>
    <row r="1" spans="1:7" ht="21">
      <c r="A1" s="249" t="s">
        <v>63</v>
      </c>
      <c r="B1" s="248"/>
      <c r="C1" s="248"/>
      <c r="D1" s="248"/>
      <c r="E1" s="248"/>
      <c r="F1" s="248"/>
      <c r="G1" s="248"/>
    </row>
    <row r="2" spans="1:7" ht="21">
      <c r="A2" s="248"/>
      <c r="B2" s="248"/>
      <c r="C2" s="249"/>
      <c r="D2" s="249"/>
      <c r="E2" s="249"/>
      <c r="F2" s="249"/>
      <c r="G2" s="249"/>
    </row>
    <row r="3" spans="1:7" ht="21">
      <c r="A3" s="255" t="s">
        <v>7</v>
      </c>
      <c r="B3" s="255" t="s">
        <v>45</v>
      </c>
      <c r="C3" s="249"/>
      <c r="D3" s="255" t="s">
        <v>11</v>
      </c>
      <c r="E3" s="255" t="s">
        <v>47</v>
      </c>
      <c r="F3" s="255" t="s">
        <v>45</v>
      </c>
      <c r="G3" s="249"/>
    </row>
    <row r="4" spans="1:7" ht="21">
      <c r="A4" s="252" t="s">
        <v>306</v>
      </c>
      <c r="B4" s="256" t="s">
        <v>43</v>
      </c>
      <c r="C4" s="248"/>
      <c r="D4" s="252" t="s">
        <v>197</v>
      </c>
      <c r="E4" s="252" t="s">
        <v>164</v>
      </c>
      <c r="F4" s="256" t="s">
        <v>43</v>
      </c>
      <c r="G4" s="249"/>
    </row>
    <row r="5" spans="1:7" ht="21">
      <c r="A5" s="252" t="s">
        <v>223</v>
      </c>
      <c r="B5" s="256" t="s">
        <v>48</v>
      </c>
      <c r="C5" s="248"/>
      <c r="D5" s="252" t="s">
        <v>279</v>
      </c>
      <c r="E5" s="252" t="s">
        <v>165</v>
      </c>
      <c r="F5" s="256" t="s">
        <v>83</v>
      </c>
      <c r="G5" s="249"/>
    </row>
    <row r="6" spans="1:7" ht="21">
      <c r="A6" s="254"/>
      <c r="B6" s="254"/>
      <c r="C6" s="248"/>
      <c r="D6" s="252" t="s">
        <v>198</v>
      </c>
      <c r="E6" s="252" t="s">
        <v>166</v>
      </c>
      <c r="F6" s="256" t="s">
        <v>95</v>
      </c>
      <c r="G6" s="249"/>
    </row>
    <row r="7" spans="1:7" ht="21">
      <c r="A7" s="248"/>
      <c r="B7" s="248"/>
      <c r="C7" s="248"/>
      <c r="D7" s="252" t="s">
        <v>199</v>
      </c>
      <c r="E7" s="252" t="s">
        <v>167</v>
      </c>
      <c r="F7" s="256" t="s">
        <v>43</v>
      </c>
      <c r="G7" s="249"/>
    </row>
    <row r="8" spans="1:7" ht="21">
      <c r="A8" s="248"/>
      <c r="B8" s="248"/>
      <c r="C8" s="248"/>
      <c r="D8" s="252" t="s">
        <v>200</v>
      </c>
      <c r="E8" s="252" t="s">
        <v>168</v>
      </c>
      <c r="F8" s="256" t="s">
        <v>43</v>
      </c>
      <c r="G8" s="248"/>
    </row>
    <row r="9" spans="1:7" ht="21">
      <c r="A9" s="255" t="s">
        <v>8</v>
      </c>
      <c r="B9" s="255" t="s">
        <v>45</v>
      </c>
      <c r="C9" s="248"/>
      <c r="D9" s="252" t="s">
        <v>201</v>
      </c>
      <c r="E9" s="252" t="s">
        <v>169</v>
      </c>
      <c r="F9" s="256" t="s">
        <v>43</v>
      </c>
      <c r="G9" s="248"/>
    </row>
    <row r="10" spans="1:7" ht="21">
      <c r="A10" s="253" t="s">
        <v>219</v>
      </c>
      <c r="B10" s="256" t="s">
        <v>48</v>
      </c>
      <c r="C10" s="248"/>
      <c r="D10" s="252" t="s">
        <v>280</v>
      </c>
      <c r="E10" s="252" t="s">
        <v>170</v>
      </c>
      <c r="F10" s="256" t="s">
        <v>48</v>
      </c>
      <c r="G10" s="248"/>
    </row>
    <row r="11" spans="1:7" ht="21">
      <c r="A11" s="253" t="s">
        <v>218</v>
      </c>
      <c r="B11" s="256" t="s">
        <v>43</v>
      </c>
      <c r="C11" s="248"/>
      <c r="D11" s="252" t="s">
        <v>307</v>
      </c>
      <c r="E11" s="252" t="s">
        <v>171</v>
      </c>
      <c r="F11" s="256" t="s">
        <v>82</v>
      </c>
      <c r="G11" s="248"/>
    </row>
    <row r="12" spans="1:7" ht="21">
      <c r="A12" s="253" t="s">
        <v>221</v>
      </c>
      <c r="B12" s="256" t="s">
        <v>43</v>
      </c>
      <c r="C12" s="248"/>
      <c r="D12" s="252" t="s">
        <v>303</v>
      </c>
      <c r="E12" s="252" t="s">
        <v>172</v>
      </c>
      <c r="F12" s="256" t="s">
        <v>48</v>
      </c>
      <c r="G12" s="248"/>
    </row>
    <row r="13" spans="1:7" ht="21">
      <c r="A13" s="253" t="s">
        <v>330</v>
      </c>
      <c r="B13" s="256" t="s">
        <v>46</v>
      </c>
      <c r="C13" s="248"/>
      <c r="D13" s="252" t="s">
        <v>202</v>
      </c>
      <c r="E13" s="252" t="s">
        <v>173</v>
      </c>
      <c r="F13" s="256" t="s">
        <v>46</v>
      </c>
      <c r="G13" s="248"/>
    </row>
    <row r="14" spans="1:7" ht="21">
      <c r="A14" s="253" t="s">
        <v>331</v>
      </c>
      <c r="B14" s="256" t="s">
        <v>95</v>
      </c>
      <c r="C14" s="248"/>
      <c r="D14" s="252" t="s">
        <v>316</v>
      </c>
      <c r="E14" s="252" t="s">
        <v>174</v>
      </c>
      <c r="F14" s="256" t="s">
        <v>83</v>
      </c>
      <c r="G14" s="248"/>
    </row>
    <row r="15" spans="1:7" ht="21">
      <c r="A15" s="253" t="s">
        <v>222</v>
      </c>
      <c r="B15" s="256" t="s">
        <v>43</v>
      </c>
      <c r="C15" s="248"/>
      <c r="D15" s="252" t="s">
        <v>203</v>
      </c>
      <c r="E15" s="252" t="s">
        <v>175</v>
      </c>
      <c r="F15" s="256" t="s">
        <v>83</v>
      </c>
      <c r="G15" s="248"/>
    </row>
    <row r="16" spans="1:7" ht="21">
      <c r="A16" s="253" t="s">
        <v>332</v>
      </c>
      <c r="B16" s="256" t="s">
        <v>206</v>
      </c>
      <c r="C16" s="248"/>
      <c r="D16" s="252" t="s">
        <v>204</v>
      </c>
      <c r="E16" s="252" t="s">
        <v>205</v>
      </c>
      <c r="F16" s="256" t="s">
        <v>82</v>
      </c>
      <c r="G16" s="248"/>
    </row>
    <row r="17" spans="1:6" ht="21">
      <c r="A17" s="253" t="s">
        <v>220</v>
      </c>
      <c r="B17" s="256" t="s">
        <v>333</v>
      </c>
      <c r="C17" s="248"/>
      <c r="D17" s="252" t="s">
        <v>281</v>
      </c>
      <c r="E17" s="252" t="s">
        <v>177</v>
      </c>
      <c r="F17" s="256" t="s">
        <v>206</v>
      </c>
    </row>
    <row r="18" spans="1:6" ht="21">
      <c r="A18" s="252" t="s">
        <v>334</v>
      </c>
      <c r="B18" s="256" t="s">
        <v>43</v>
      </c>
      <c r="C18" s="248"/>
      <c r="D18" s="252" t="s">
        <v>282</v>
      </c>
      <c r="E18" s="252" t="s">
        <v>207</v>
      </c>
      <c r="F18" s="256" t="s">
        <v>48</v>
      </c>
    </row>
    <row r="19" spans="1:6" ht="21">
      <c r="A19" s="251"/>
      <c r="B19" s="251"/>
      <c r="C19" s="248"/>
      <c r="D19" s="252" t="s">
        <v>304</v>
      </c>
      <c r="E19" s="252" t="s">
        <v>178</v>
      </c>
      <c r="F19" s="256" t="s">
        <v>83</v>
      </c>
    </row>
    <row r="20" spans="1:6" ht="21">
      <c r="A20" s="248"/>
      <c r="B20" s="248"/>
      <c r="C20" s="248"/>
      <c r="D20" s="252" t="s">
        <v>283</v>
      </c>
      <c r="E20" s="252" t="s">
        <v>179</v>
      </c>
      <c r="F20" s="256" t="s">
        <v>83</v>
      </c>
    </row>
    <row r="21" spans="1:6" ht="21">
      <c r="A21" s="465" t="s">
        <v>314</v>
      </c>
      <c r="B21" s="465"/>
      <c r="C21" s="248"/>
      <c r="D21" s="252" t="s">
        <v>208</v>
      </c>
      <c r="E21" s="252" t="s">
        <v>181</v>
      </c>
      <c r="F21" s="256" t="s">
        <v>83</v>
      </c>
    </row>
    <row r="22" spans="1:6" ht="21">
      <c r="A22" s="466" t="s">
        <v>347</v>
      </c>
      <c r="B22" s="466"/>
      <c r="C22" s="248"/>
      <c r="D22" s="252" t="s">
        <v>257</v>
      </c>
      <c r="E22" s="252" t="s">
        <v>182</v>
      </c>
      <c r="F22" s="256" t="s">
        <v>43</v>
      </c>
    </row>
    <row r="23" spans="1:6" ht="21">
      <c r="A23" s="248"/>
      <c r="B23" s="248"/>
      <c r="C23" s="248"/>
      <c r="D23" s="252" t="s">
        <v>209</v>
      </c>
      <c r="E23" s="252" t="s">
        <v>183</v>
      </c>
      <c r="F23" s="256" t="s">
        <v>278</v>
      </c>
    </row>
    <row r="24" spans="1:6" ht="21">
      <c r="A24" s="248"/>
      <c r="B24" s="248"/>
      <c r="C24" s="248"/>
      <c r="D24" s="252" t="s">
        <v>210</v>
      </c>
      <c r="E24" s="252" t="s">
        <v>184</v>
      </c>
      <c r="F24" s="256" t="s">
        <v>48</v>
      </c>
    </row>
    <row r="25" spans="1:6" ht="21">
      <c r="A25" s="248"/>
      <c r="B25" s="248"/>
      <c r="C25" s="248"/>
      <c r="D25" s="252" t="s">
        <v>211</v>
      </c>
      <c r="E25" s="252" t="s">
        <v>258</v>
      </c>
      <c r="F25" s="256" t="s">
        <v>43</v>
      </c>
    </row>
    <row r="26" spans="1:6" ht="21">
      <c r="A26" s="255" t="s">
        <v>9</v>
      </c>
      <c r="B26" s="255" t="s">
        <v>44</v>
      </c>
      <c r="C26" s="248"/>
      <c r="D26" s="252" t="s">
        <v>212</v>
      </c>
      <c r="E26" s="252" t="s">
        <v>185</v>
      </c>
      <c r="F26" s="256" t="s">
        <v>82</v>
      </c>
    </row>
    <row r="27" spans="1:6" ht="21">
      <c r="A27" s="252" t="s">
        <v>335</v>
      </c>
      <c r="B27" s="252" t="s">
        <v>161</v>
      </c>
      <c r="C27" s="248"/>
      <c r="D27" s="252" t="s">
        <v>317</v>
      </c>
      <c r="E27" s="252" t="s">
        <v>187</v>
      </c>
      <c r="F27" s="256" t="s">
        <v>82</v>
      </c>
    </row>
    <row r="28" spans="1:6" ht="21">
      <c r="A28" s="252" t="s">
        <v>336</v>
      </c>
      <c r="B28" s="252" t="s">
        <v>163</v>
      </c>
      <c r="C28" s="248"/>
      <c r="D28" s="252" t="s">
        <v>259</v>
      </c>
      <c r="E28" s="252" t="s">
        <v>188</v>
      </c>
      <c r="F28" s="256" t="s">
        <v>95</v>
      </c>
    </row>
    <row r="29" spans="1:6" ht="21">
      <c r="A29" s="252" t="s">
        <v>348</v>
      </c>
      <c r="B29" s="252" t="s">
        <v>162</v>
      </c>
      <c r="C29" s="248"/>
      <c r="D29" s="252" t="s">
        <v>213</v>
      </c>
      <c r="E29" s="252" t="s">
        <v>189</v>
      </c>
      <c r="F29" s="256" t="s">
        <v>83</v>
      </c>
    </row>
    <row r="30" spans="1:6" ht="21">
      <c r="A30" s="254"/>
      <c r="B30" s="254"/>
      <c r="C30" s="248"/>
      <c r="D30" s="252" t="s">
        <v>214</v>
      </c>
      <c r="E30" s="252" t="s">
        <v>190</v>
      </c>
      <c r="F30" s="256" t="s">
        <v>46</v>
      </c>
    </row>
    <row r="31" spans="1:6" ht="21">
      <c r="A31" s="254"/>
      <c r="B31" s="254"/>
      <c r="C31" s="248"/>
      <c r="D31" s="252" t="s">
        <v>215</v>
      </c>
      <c r="E31" s="252" t="s">
        <v>191</v>
      </c>
      <c r="F31" s="256" t="s">
        <v>83</v>
      </c>
    </row>
    <row r="32" spans="1:6" ht="21">
      <c r="A32" s="254"/>
      <c r="B32" s="254"/>
      <c r="C32" s="248"/>
      <c r="D32" s="252" t="s">
        <v>318</v>
      </c>
      <c r="E32" s="252" t="s">
        <v>192</v>
      </c>
      <c r="F32" s="256" t="s">
        <v>48</v>
      </c>
    </row>
    <row r="33" spans="1:6" ht="21">
      <c r="A33" s="465" t="s">
        <v>10</v>
      </c>
      <c r="B33" s="465"/>
      <c r="C33" s="248"/>
      <c r="D33" s="252" t="s">
        <v>284</v>
      </c>
      <c r="E33" s="252" t="s">
        <v>193</v>
      </c>
      <c r="F33" s="256" t="s">
        <v>95</v>
      </c>
    </row>
    <row r="34" spans="1:6" ht="21">
      <c r="A34" s="466" t="s">
        <v>349</v>
      </c>
      <c r="B34" s="466"/>
      <c r="C34" s="248"/>
      <c r="D34" s="252" t="s">
        <v>216</v>
      </c>
      <c r="E34" s="252" t="s">
        <v>194</v>
      </c>
      <c r="F34" s="256" t="s">
        <v>83</v>
      </c>
    </row>
    <row r="35" spans="1:6" ht="21">
      <c r="A35" s="248"/>
      <c r="B35" s="248"/>
      <c r="C35" s="248"/>
      <c r="D35" s="252" t="s">
        <v>217</v>
      </c>
      <c r="E35" s="252" t="s">
        <v>195</v>
      </c>
      <c r="F35" s="256" t="s">
        <v>43</v>
      </c>
    </row>
    <row r="36" spans="1:6" ht="21">
      <c r="A36" s="248"/>
      <c r="B36" s="248"/>
      <c r="C36" s="248"/>
      <c r="D36" s="252" t="s">
        <v>319</v>
      </c>
      <c r="E36" s="252" t="s">
        <v>196</v>
      </c>
      <c r="F36" s="256" t="s">
        <v>305</v>
      </c>
    </row>
    <row r="37" spans="1:6" ht="21" customHeight="1">
      <c r="A37" s="467" t="s">
        <v>226</v>
      </c>
      <c r="B37" s="467"/>
      <c r="C37" s="467"/>
      <c r="D37" s="467"/>
      <c r="E37" s="467"/>
      <c r="F37" s="467"/>
    </row>
    <row r="65" spans="1:3" s="191" customFormat="1" ht="21">
      <c r="A65" s="250"/>
      <c r="B65" s="250"/>
      <c r="C65" s="250"/>
    </row>
  </sheetData>
  <sheetProtection/>
  <mergeCells count="5">
    <mergeCell ref="A21:B21"/>
    <mergeCell ref="A22:B22"/>
    <mergeCell ref="A33:B33"/>
    <mergeCell ref="A34:B34"/>
    <mergeCell ref="A37:F37"/>
  </mergeCells>
  <printOptions horizontalCentered="1"/>
  <pageMargins left="0.5905511811023623" right="0.5905511811023623" top="0.5905511811023623" bottom="0.5905511811023623" header="0.31496062992125984" footer="0.31496062992125984"/>
  <pageSetup horizontalDpi="600" verticalDpi="600" orientation="landscape" scale="65" r:id="rId1"/>
  <headerFooter>
    <oddHeader>&amp;R&amp;12Región de O'Higgins</oddHeader>
  </headerFooter>
  <rowBreaks count="1" manualBreakCount="1">
    <brk id="37" max="5" man="1"/>
  </rowBreaks>
</worksheet>
</file>

<file path=xl/worksheets/sheet2.xml><?xml version="1.0" encoding="utf-8"?>
<worksheet xmlns="http://schemas.openxmlformats.org/spreadsheetml/2006/main" xmlns:r="http://schemas.openxmlformats.org/officeDocument/2006/relationships">
  <dimension ref="A1:X125"/>
  <sheetViews>
    <sheetView showGridLines="0" view="pageBreakPreview" zoomScale="70" zoomScaleNormal="90" zoomScaleSheetLayoutView="70" zoomScalePageLayoutView="0" workbookViewId="0" topLeftCell="A1">
      <selection activeCell="A1" sqref="A1"/>
    </sheetView>
  </sheetViews>
  <sheetFormatPr defaultColWidth="11.421875" defaultRowHeight="15"/>
  <cols>
    <col min="1" max="1" width="50.28125" style="2" customWidth="1"/>
    <col min="2" max="2" width="15.28125" style="2" customWidth="1"/>
    <col min="3" max="3" width="16.28125" style="2" customWidth="1"/>
    <col min="4" max="4" width="20.7109375" style="2" customWidth="1"/>
    <col min="5" max="7" width="22.00390625" style="2" customWidth="1"/>
    <col min="8" max="8" width="18.140625" style="2" customWidth="1"/>
    <col min="9" max="9" width="18.421875" style="2" customWidth="1"/>
    <col min="10" max="10" width="14.7109375" style="2" customWidth="1"/>
    <col min="11" max="16384" width="11.421875" style="2" customWidth="1"/>
  </cols>
  <sheetData>
    <row r="1" ht="15.75">
      <c r="A1" s="1" t="s">
        <v>58</v>
      </c>
    </row>
    <row r="3" spans="1:16" ht="15.75">
      <c r="A3" s="292" t="s">
        <v>377</v>
      </c>
      <c r="B3" s="334"/>
      <c r="C3" s="334"/>
      <c r="D3" s="334"/>
      <c r="E3" s="334"/>
      <c r="F3" s="334"/>
      <c r="K3" s="292"/>
      <c r="L3" s="334"/>
      <c r="M3" s="334"/>
      <c r="N3" s="334"/>
      <c r="O3" s="334"/>
      <c r="P3" s="334"/>
    </row>
    <row r="4" spans="1:16" ht="15.75">
      <c r="A4" s="292" t="s">
        <v>378</v>
      </c>
      <c r="B4" s="1"/>
      <c r="C4" s="1"/>
      <c r="D4" s="1"/>
      <c r="E4" s="1"/>
      <c r="F4" s="1"/>
      <c r="K4" s="292"/>
      <c r="L4" s="334"/>
      <c r="M4" s="334"/>
      <c r="N4" s="334"/>
      <c r="O4" s="334"/>
      <c r="P4" s="334"/>
    </row>
    <row r="5" spans="1:16" ht="15.75">
      <c r="A5" s="372" t="s">
        <v>14</v>
      </c>
      <c r="B5" s="374" t="s">
        <v>450</v>
      </c>
      <c r="C5" s="374"/>
      <c r="D5" s="374"/>
      <c r="E5" s="374"/>
      <c r="F5" s="375" t="s">
        <v>379</v>
      </c>
      <c r="K5" s="292"/>
      <c r="L5" s="334"/>
      <c r="M5" s="334"/>
      <c r="N5" s="334"/>
      <c r="O5" s="334"/>
      <c r="P5" s="334"/>
    </row>
    <row r="6" spans="1:16" ht="60.75" customHeight="1">
      <c r="A6" s="373"/>
      <c r="B6" s="335" t="s">
        <v>380</v>
      </c>
      <c r="C6" s="335" t="s">
        <v>451</v>
      </c>
      <c r="D6" s="335" t="s">
        <v>381</v>
      </c>
      <c r="E6" s="335" t="s">
        <v>452</v>
      </c>
      <c r="F6" s="376"/>
      <c r="K6" s="292"/>
      <c r="L6" s="334"/>
      <c r="M6" s="334"/>
      <c r="N6" s="334"/>
      <c r="O6" s="334"/>
      <c r="P6" s="334"/>
    </row>
    <row r="7" spans="1:16" ht="15.75">
      <c r="A7" s="294" t="s">
        <v>382</v>
      </c>
      <c r="B7" s="295">
        <v>1111.85726508202</v>
      </c>
      <c r="C7" s="336">
        <v>-0.008873567251264092</v>
      </c>
      <c r="D7" s="295">
        <v>61.1328288814941</v>
      </c>
      <c r="E7" s="336">
        <v>-0.002423032186789076</v>
      </c>
      <c r="F7" s="337">
        <v>1.2277494205155415</v>
      </c>
      <c r="G7" s="338"/>
      <c r="K7" s="292"/>
      <c r="L7" s="334"/>
      <c r="M7" s="334"/>
      <c r="N7" s="334"/>
      <c r="O7" s="334"/>
      <c r="P7" s="334"/>
    </row>
    <row r="8" spans="1:16" ht="15.75">
      <c r="A8" s="294" t="s">
        <v>352</v>
      </c>
      <c r="B8" s="295">
        <v>3433.08707809734</v>
      </c>
      <c r="C8" s="336">
        <v>0.033895640378366565</v>
      </c>
      <c r="D8" s="295">
        <v>2.68619636649997</v>
      </c>
      <c r="E8" s="336">
        <v>0.045610592764696145</v>
      </c>
      <c r="F8" s="337">
        <v>0.046772043341053</v>
      </c>
      <c r="G8" s="338"/>
      <c r="K8" s="292"/>
      <c r="L8" s="334"/>
      <c r="M8" s="334"/>
      <c r="N8" s="334"/>
      <c r="O8" s="334"/>
      <c r="P8" s="334"/>
    </row>
    <row r="9" spans="1:16" ht="15.75">
      <c r="A9" s="294" t="s">
        <v>353</v>
      </c>
      <c r="B9" s="295">
        <v>14787.8484839355</v>
      </c>
      <c r="C9" s="336">
        <v>0.08766741668130362</v>
      </c>
      <c r="D9" s="295">
        <v>3.59841985194438</v>
      </c>
      <c r="E9" s="336">
        <v>0.03266323737009369</v>
      </c>
      <c r="F9" s="337">
        <v>0.07707408979227956</v>
      </c>
      <c r="G9" s="338"/>
      <c r="K9" s="292"/>
      <c r="L9" s="334"/>
      <c r="M9" s="334"/>
      <c r="N9" s="334"/>
      <c r="O9" s="334"/>
      <c r="P9" s="334"/>
    </row>
    <row r="10" spans="1:16" ht="15.75">
      <c r="A10" s="294" t="s">
        <v>354</v>
      </c>
      <c r="B10" s="295">
        <v>3323.47432442106</v>
      </c>
      <c r="C10" s="336">
        <v>-0.032276050854719296</v>
      </c>
      <c r="D10" s="295">
        <v>61.8248528654522</v>
      </c>
      <c r="E10" s="336">
        <v>0.0029662192649795305</v>
      </c>
      <c r="F10" s="337">
        <v>1.6737307850709136</v>
      </c>
      <c r="G10" s="338"/>
      <c r="K10" s="292"/>
      <c r="L10" s="334"/>
      <c r="M10" s="334"/>
      <c r="N10" s="334"/>
      <c r="O10" s="334"/>
      <c r="P10" s="334"/>
    </row>
    <row r="11" spans="1:16" ht="15.75">
      <c r="A11" s="294" t="s">
        <v>355</v>
      </c>
      <c r="B11" s="295">
        <v>4251.38501930593</v>
      </c>
      <c r="C11" s="336">
        <v>0.031428053811623835</v>
      </c>
      <c r="D11" s="295">
        <v>298.391398426753</v>
      </c>
      <c r="E11" s="336">
        <v>0.0065765542487983275</v>
      </c>
      <c r="F11" s="337">
        <v>5.757875615906324</v>
      </c>
      <c r="G11" s="338"/>
      <c r="K11" s="292"/>
      <c r="L11" s="334"/>
      <c r="M11" s="334"/>
      <c r="N11" s="334"/>
      <c r="O11" s="334"/>
      <c r="P11" s="334"/>
    </row>
    <row r="12" spans="1:16" ht="15.75">
      <c r="A12" s="294" t="s">
        <v>356</v>
      </c>
      <c r="B12" s="295">
        <v>12135.2761913239</v>
      </c>
      <c r="C12" s="336">
        <v>-0.012022595926477586</v>
      </c>
      <c r="D12" s="295">
        <v>488.989751090226</v>
      </c>
      <c r="E12" s="336">
        <v>-0.03646039205910212</v>
      </c>
      <c r="F12" s="337">
        <v>9.40984014134297</v>
      </c>
      <c r="G12" s="338"/>
      <c r="K12" s="292"/>
      <c r="L12" s="334"/>
      <c r="M12" s="334"/>
      <c r="N12" s="334"/>
      <c r="O12" s="334"/>
      <c r="P12" s="334"/>
    </row>
    <row r="13" spans="1:16" ht="15.75">
      <c r="A13" s="294" t="s">
        <v>383</v>
      </c>
      <c r="B13" s="295">
        <v>65031.3429032569</v>
      </c>
      <c r="C13" s="336">
        <v>0.040411695194294106</v>
      </c>
      <c r="D13" s="295">
        <v>543.286572419151</v>
      </c>
      <c r="E13" s="336">
        <v>0.022365608911733892</v>
      </c>
      <c r="F13" s="337">
        <v>11.13318486084547</v>
      </c>
      <c r="G13" s="338"/>
      <c r="K13" s="292"/>
      <c r="L13" s="334"/>
      <c r="M13" s="334"/>
      <c r="N13" s="334"/>
      <c r="O13" s="334"/>
      <c r="P13" s="334"/>
    </row>
    <row r="14" spans="1:16" ht="15.75">
      <c r="A14" s="294" t="s">
        <v>384</v>
      </c>
      <c r="B14" s="295">
        <v>6733.12842622207</v>
      </c>
      <c r="C14" s="336">
        <v>0.04107021956712176</v>
      </c>
      <c r="D14" s="295">
        <v>863.128733238211</v>
      </c>
      <c r="E14" s="336">
        <v>0.0564518532227789</v>
      </c>
      <c r="F14" s="337">
        <v>18.644869997773764</v>
      </c>
      <c r="G14" s="338"/>
      <c r="K14" s="292"/>
      <c r="L14" s="334"/>
      <c r="M14" s="334"/>
      <c r="N14" s="334"/>
      <c r="O14" s="334"/>
      <c r="P14" s="334"/>
    </row>
    <row r="15" spans="1:16" ht="15.75">
      <c r="A15" s="294" t="s">
        <v>385</v>
      </c>
      <c r="B15" s="295">
        <v>4999.90823543029</v>
      </c>
      <c r="C15" s="336">
        <v>0.0830863974757412</v>
      </c>
      <c r="D15" s="295">
        <v>648.888908560068</v>
      </c>
      <c r="E15" s="336">
        <v>0.06218816638285385</v>
      </c>
      <c r="F15" s="337">
        <v>13.771797468281626</v>
      </c>
      <c r="G15" s="338"/>
      <c r="K15" s="292"/>
      <c r="L15" s="334"/>
      <c r="M15" s="334"/>
      <c r="N15" s="334"/>
      <c r="O15" s="334"/>
      <c r="P15" s="334"/>
    </row>
    <row r="16" spans="1:16" ht="15.75">
      <c r="A16" s="294" t="s">
        <v>386</v>
      </c>
      <c r="B16" s="295">
        <v>11018.5159775786</v>
      </c>
      <c r="C16" s="336">
        <v>0.0386197332321665</v>
      </c>
      <c r="D16" s="295">
        <v>623.442684942981</v>
      </c>
      <c r="E16" s="336">
        <v>0.018809042091445294</v>
      </c>
      <c r="F16" s="337">
        <v>15.593995283414017</v>
      </c>
      <c r="G16" s="338"/>
      <c r="K16" s="292"/>
      <c r="L16" s="334"/>
      <c r="M16" s="334"/>
      <c r="N16" s="334"/>
      <c r="O16" s="334"/>
      <c r="P16" s="334"/>
    </row>
    <row r="17" spans="1:16" ht="15.75">
      <c r="A17" s="294" t="s">
        <v>358</v>
      </c>
      <c r="B17" s="295">
        <v>3951.62656271681</v>
      </c>
      <c r="C17" s="336">
        <v>0.04260457552251884</v>
      </c>
      <c r="D17" s="295">
        <v>362.834562937656</v>
      </c>
      <c r="E17" s="336">
        <v>-0.017034020451560106</v>
      </c>
      <c r="F17" s="337">
        <v>10.318707606837933</v>
      </c>
      <c r="G17" s="338"/>
      <c r="K17" s="292"/>
      <c r="L17" s="334"/>
      <c r="M17" s="334"/>
      <c r="N17" s="334"/>
      <c r="O17" s="334"/>
      <c r="P17" s="334"/>
    </row>
    <row r="18" spans="1:16" ht="15.75">
      <c r="A18" s="294" t="s">
        <v>359</v>
      </c>
      <c r="B18" s="295">
        <v>1947.34892828613</v>
      </c>
      <c r="C18" s="336">
        <v>0.03604481555619987</v>
      </c>
      <c r="D18" s="295">
        <v>197.87666487493</v>
      </c>
      <c r="E18" s="336">
        <v>0.015182094688068748</v>
      </c>
      <c r="F18" s="337">
        <v>5.009925436448291</v>
      </c>
      <c r="G18" s="338"/>
      <c r="K18" s="292"/>
      <c r="L18" s="334"/>
      <c r="M18" s="334"/>
      <c r="N18" s="334"/>
      <c r="O18" s="334"/>
      <c r="P18" s="334"/>
    </row>
    <row r="19" spans="1:16" ht="15.75">
      <c r="A19" s="294" t="s">
        <v>360</v>
      </c>
      <c r="B19" s="295">
        <v>4706.0929694756</v>
      </c>
      <c r="C19" s="336">
        <v>0.06644434377901387</v>
      </c>
      <c r="D19" s="295">
        <v>255.181314715709</v>
      </c>
      <c r="E19" s="336">
        <v>0.00045453127122585535</v>
      </c>
      <c r="F19" s="337">
        <v>6.420047215687806</v>
      </c>
      <c r="G19" s="338"/>
      <c r="K19" s="292"/>
      <c r="L19" s="334"/>
      <c r="M19" s="334"/>
      <c r="N19" s="334"/>
      <c r="O19" s="334"/>
      <c r="P19" s="334"/>
    </row>
    <row r="20" spans="1:16" ht="15.75">
      <c r="A20" s="294" t="s">
        <v>361</v>
      </c>
      <c r="B20" s="295">
        <v>856.052150445127</v>
      </c>
      <c r="C20" s="336">
        <v>0.01085612811259895</v>
      </c>
      <c r="D20" s="295">
        <v>15.6598415975802</v>
      </c>
      <c r="E20" s="336">
        <v>-0.04533248438173054</v>
      </c>
      <c r="F20" s="337">
        <v>0.33300942615421397</v>
      </c>
      <c r="G20" s="338"/>
      <c r="K20" s="292"/>
      <c r="L20" s="334"/>
      <c r="M20" s="334"/>
      <c r="N20" s="334"/>
      <c r="O20" s="334"/>
      <c r="P20" s="334"/>
    </row>
    <row r="21" spans="1:16" ht="15.75">
      <c r="A21" s="294" t="s">
        <v>362</v>
      </c>
      <c r="B21" s="295">
        <v>1654.8277086407</v>
      </c>
      <c r="C21" s="336">
        <v>0.03651427873239599</v>
      </c>
      <c r="D21" s="295">
        <v>23.5941502492668</v>
      </c>
      <c r="E21" s="336">
        <v>0.07148697619817357</v>
      </c>
      <c r="F21" s="337">
        <v>0.5814206085877873</v>
      </c>
      <c r="G21" s="338"/>
      <c r="K21" s="292"/>
      <c r="L21" s="334"/>
      <c r="M21" s="334"/>
      <c r="N21" s="334"/>
      <c r="O21" s="334"/>
      <c r="P21" s="334"/>
    </row>
    <row r="22" spans="1:16" ht="15.75">
      <c r="A22" s="294" t="s">
        <v>387</v>
      </c>
      <c r="B22" s="295">
        <v>140140.02132994</v>
      </c>
      <c r="C22" s="336">
        <v>0.039609075434092755</v>
      </c>
      <c r="D22" s="295"/>
      <c r="E22" s="294"/>
      <c r="F22" s="339"/>
      <c r="G22" s="338"/>
      <c r="K22" s="292"/>
      <c r="L22" s="334"/>
      <c r="M22" s="334"/>
      <c r="N22" s="334"/>
      <c r="O22" s="334"/>
      <c r="P22" s="334"/>
    </row>
    <row r="23" spans="1:16" ht="15.75">
      <c r="A23" s="294" t="s">
        <v>388</v>
      </c>
      <c r="B23" s="295">
        <v>69.818540683508</v>
      </c>
      <c r="C23" s="336"/>
      <c r="D23" s="295"/>
      <c r="E23" s="294"/>
      <c r="F23" s="339"/>
      <c r="G23" s="338"/>
      <c r="K23" s="292"/>
      <c r="L23" s="334"/>
      <c r="M23" s="334"/>
      <c r="N23" s="334"/>
      <c r="O23" s="334"/>
      <c r="P23" s="334"/>
    </row>
    <row r="24" spans="1:16" ht="15.75">
      <c r="A24" s="295" t="s">
        <v>453</v>
      </c>
      <c r="B24" s="295">
        <v>13361.4496533425</v>
      </c>
      <c r="C24" s="336"/>
      <c r="D24" s="295"/>
      <c r="E24" s="294"/>
      <c r="F24" s="339"/>
      <c r="G24" s="338"/>
      <c r="K24" s="292"/>
      <c r="L24" s="334"/>
      <c r="M24" s="334"/>
      <c r="N24" s="334"/>
      <c r="O24" s="334"/>
      <c r="P24" s="334"/>
    </row>
    <row r="25" spans="1:16" ht="15.75">
      <c r="A25" s="296" t="s">
        <v>389</v>
      </c>
      <c r="B25" s="298">
        <v>153570.668110246</v>
      </c>
      <c r="C25" s="340">
        <v>0.039493208909558764</v>
      </c>
      <c r="D25" s="297">
        <v>4453.95143992632</v>
      </c>
      <c r="E25" s="340">
        <v>0.021465701831769435</v>
      </c>
      <c r="F25" s="341"/>
      <c r="G25" s="338"/>
      <c r="K25" s="292"/>
      <c r="L25" s="334"/>
      <c r="M25" s="334"/>
      <c r="N25" s="334"/>
      <c r="O25" s="334"/>
      <c r="P25" s="334"/>
    </row>
    <row r="26" spans="1:16" ht="15.75">
      <c r="A26" s="342" t="s">
        <v>340</v>
      </c>
      <c r="B26" s="342"/>
      <c r="C26" s="343"/>
      <c r="D26" s="344"/>
      <c r="E26" s="345"/>
      <c r="F26" s="342"/>
      <c r="K26" s="292"/>
      <c r="L26" s="334"/>
      <c r="M26" s="334"/>
      <c r="N26" s="334"/>
      <c r="O26" s="334"/>
      <c r="P26" s="334"/>
    </row>
    <row r="27" spans="1:16" ht="15.75">
      <c r="A27" s="342" t="s">
        <v>390</v>
      </c>
      <c r="B27" s="342"/>
      <c r="C27" s="342"/>
      <c r="D27" s="342"/>
      <c r="E27" s="342"/>
      <c r="F27" s="342"/>
      <c r="K27" s="292"/>
      <c r="L27" s="334"/>
      <c r="M27" s="334"/>
      <c r="N27" s="334"/>
      <c r="O27" s="334"/>
      <c r="P27" s="334"/>
    </row>
    <row r="28" spans="1:16" ht="15.75">
      <c r="A28" s="346" t="s">
        <v>391</v>
      </c>
      <c r="B28" s="342" t="s">
        <v>392</v>
      </c>
      <c r="C28" s="342"/>
      <c r="D28" s="342"/>
      <c r="E28" s="345"/>
      <c r="F28" s="342"/>
      <c r="K28" s="292"/>
      <c r="L28" s="334"/>
      <c r="M28" s="334"/>
      <c r="N28" s="334"/>
      <c r="O28" s="334"/>
      <c r="P28" s="334"/>
    </row>
    <row r="29" spans="1:16" ht="15.75">
      <c r="A29" s="346" t="s">
        <v>393</v>
      </c>
      <c r="B29" s="342" t="s">
        <v>369</v>
      </c>
      <c r="C29" s="342"/>
      <c r="D29" s="342"/>
      <c r="E29" s="345"/>
      <c r="F29" s="342"/>
      <c r="K29" s="292"/>
      <c r="L29" s="334"/>
      <c r="M29" s="334"/>
      <c r="N29" s="334"/>
      <c r="O29" s="334"/>
      <c r="P29" s="334"/>
    </row>
    <row r="30" spans="1:16" ht="15.75">
      <c r="A30" s="301"/>
      <c r="B30" s="299"/>
      <c r="C30" s="299"/>
      <c r="D30" s="299"/>
      <c r="E30" s="300"/>
      <c r="F30" s="299"/>
      <c r="K30" s="292"/>
      <c r="L30" s="293"/>
      <c r="M30" s="293"/>
      <c r="N30" s="293"/>
      <c r="O30" s="293"/>
      <c r="P30" s="293"/>
    </row>
    <row r="31" spans="1:24" ht="15.75">
      <c r="A31" s="292" t="s">
        <v>377</v>
      </c>
      <c r="K31" s="248"/>
      <c r="L31" s="248"/>
      <c r="M31" s="248"/>
      <c r="N31" s="248"/>
      <c r="O31" s="248"/>
      <c r="P31" s="248"/>
      <c r="Q31" s="248"/>
      <c r="R31" s="248"/>
      <c r="S31" s="248"/>
      <c r="T31" s="248"/>
      <c r="U31" s="248"/>
      <c r="V31" s="248"/>
      <c r="W31" s="248"/>
      <c r="X31" s="248"/>
    </row>
    <row r="32" spans="1:24" ht="17.25">
      <c r="A32" s="292" t="s">
        <v>378</v>
      </c>
      <c r="G32"/>
      <c r="J32" s="45"/>
      <c r="K32" s="248"/>
      <c r="L32" s="248"/>
      <c r="M32" s="248"/>
      <c r="N32" s="248"/>
      <c r="O32" s="248"/>
      <c r="P32" s="248"/>
      <c r="Q32" s="248"/>
      <c r="R32" s="248"/>
      <c r="S32" s="248"/>
      <c r="T32" s="248"/>
      <c r="U32" s="248"/>
      <c r="V32" s="248"/>
      <c r="W32" s="248"/>
      <c r="X32" s="248"/>
    </row>
    <row r="33" spans="1:7" ht="34.5">
      <c r="A33" s="240" t="s">
        <v>339</v>
      </c>
      <c r="B33" s="46" t="s">
        <v>374</v>
      </c>
      <c r="C33" s="46" t="s">
        <v>375</v>
      </c>
      <c r="D33" s="46" t="s">
        <v>376</v>
      </c>
      <c r="E33" s="46" t="s">
        <v>454</v>
      </c>
      <c r="F33" s="46" t="s">
        <v>455</v>
      </c>
      <c r="G33"/>
    </row>
    <row r="34" spans="1:7" ht="17.25">
      <c r="A34" s="270" t="s">
        <v>507</v>
      </c>
      <c r="B34" s="285">
        <v>751.647255658879</v>
      </c>
      <c r="C34" s="232">
        <f>+B34/$B$46</f>
        <v>0.12303575263621014</v>
      </c>
      <c r="D34" s="285">
        <v>817.007164694896</v>
      </c>
      <c r="E34" s="286">
        <v>863.128733238211</v>
      </c>
      <c r="F34" s="287">
        <v>0.0564518532227789</v>
      </c>
      <c r="G34"/>
    </row>
    <row r="35" spans="1:7" ht="17.25">
      <c r="A35" s="271" t="s">
        <v>508</v>
      </c>
      <c r="B35" s="288">
        <v>1.33532993696781</v>
      </c>
      <c r="C35" s="51">
        <f aca="true" t="shared" si="0" ref="C35:C46">+B35/$B$46</f>
        <v>0.0002185776939589586</v>
      </c>
      <c r="D35" s="288">
        <v>1.2127217795805</v>
      </c>
      <c r="E35" s="289">
        <v>0.792289972781683</v>
      </c>
      <c r="F35" s="287">
        <v>-0.34668446949493326</v>
      </c>
      <c r="G35"/>
    </row>
    <row r="36" spans="1:7" ht="17.25">
      <c r="A36" s="271" t="s">
        <v>509</v>
      </c>
      <c r="B36" s="288">
        <v>1385.35380626108</v>
      </c>
      <c r="C36" s="51">
        <f t="shared" si="0"/>
        <v>0.22676600883929135</v>
      </c>
      <c r="D36" s="288">
        <v>1430.77496447411</v>
      </c>
      <c r="E36" s="289">
        <v>1437.31330891772</v>
      </c>
      <c r="F36" s="287">
        <v>0.004569792319516264</v>
      </c>
      <c r="G36"/>
    </row>
    <row r="37" spans="1:7" ht="17.25">
      <c r="A37" s="271" t="s">
        <v>510</v>
      </c>
      <c r="B37" s="288">
        <v>706.572424104202</v>
      </c>
      <c r="C37" s="51">
        <f t="shared" si="0"/>
        <v>0.11565753661329828</v>
      </c>
      <c r="D37" s="288">
        <v>718.144051046263</v>
      </c>
      <c r="E37" s="289">
        <v>812.25566547323</v>
      </c>
      <c r="F37" s="287">
        <v>0.1310483799035247</v>
      </c>
      <c r="G37"/>
    </row>
    <row r="38" spans="1:7" ht="17.25">
      <c r="A38" s="271" t="s">
        <v>511</v>
      </c>
      <c r="B38" s="288">
        <v>152.148601055359</v>
      </c>
      <c r="C38" s="51">
        <f t="shared" si="0"/>
        <v>0.024904923822256547</v>
      </c>
      <c r="D38" s="288">
        <v>180.976870625846</v>
      </c>
      <c r="E38" s="289">
        <v>171.652203546689</v>
      </c>
      <c r="F38" s="287">
        <v>-0.051524081762000074</v>
      </c>
      <c r="G38"/>
    </row>
    <row r="39" spans="1:7" ht="17.25">
      <c r="A39" s="271" t="s">
        <v>512</v>
      </c>
      <c r="B39" s="288">
        <v>507.827200393498</v>
      </c>
      <c r="C39" s="51">
        <f t="shared" si="0"/>
        <v>0.08312529759026929</v>
      </c>
      <c r="D39" s="288">
        <v>507.094044822626</v>
      </c>
      <c r="E39" s="289">
        <v>526.460626504927</v>
      </c>
      <c r="F39" s="287">
        <v>0.03819130175168017</v>
      </c>
      <c r="G39"/>
    </row>
    <row r="40" spans="1:7" ht="17.25">
      <c r="A40" s="271" t="s">
        <v>513</v>
      </c>
      <c r="B40" s="288">
        <v>451.149439371198</v>
      </c>
      <c r="C40" s="51">
        <f t="shared" si="0"/>
        <v>0.07384781944794414</v>
      </c>
      <c r="D40" s="288">
        <v>463.708122502378</v>
      </c>
      <c r="E40" s="289">
        <v>490.519861942095</v>
      </c>
      <c r="F40" s="287">
        <v>0.05782029284936563</v>
      </c>
      <c r="G40"/>
    </row>
    <row r="41" spans="1:7" ht="17.25">
      <c r="A41" s="271" t="s">
        <v>514</v>
      </c>
      <c r="B41" s="288">
        <v>292.715525946177</v>
      </c>
      <c r="C41" s="51">
        <f t="shared" si="0"/>
        <v>0.04791406443907311</v>
      </c>
      <c r="D41" s="288">
        <v>320.249590148454</v>
      </c>
      <c r="E41" s="289">
        <v>330.935820275202</v>
      </c>
      <c r="F41" s="287">
        <v>0.033368442787996555</v>
      </c>
      <c r="G41"/>
    </row>
    <row r="42" spans="1:7" ht="17.25">
      <c r="A42" s="271" t="s">
        <v>515</v>
      </c>
      <c r="B42" s="288">
        <v>559.50005775338</v>
      </c>
      <c r="C42" s="51">
        <f t="shared" si="0"/>
        <v>0.09158353228516439</v>
      </c>
      <c r="D42" s="288">
        <v>565.096387212665</v>
      </c>
      <c r="E42" s="289">
        <v>576.911342670344</v>
      </c>
      <c r="F42" s="287">
        <v>0.020907858774245724</v>
      </c>
      <c r="G42"/>
    </row>
    <row r="43" spans="1:7" ht="17.25">
      <c r="A43" s="271" t="s">
        <v>516</v>
      </c>
      <c r="B43" s="288">
        <v>374.584041942992</v>
      </c>
      <c r="C43" s="51">
        <f t="shared" si="0"/>
        <v>0.06131497079114668</v>
      </c>
      <c r="D43" s="288">
        <v>416.597870703429</v>
      </c>
      <c r="E43" s="289">
        <v>431.739508041015</v>
      </c>
      <c r="F43" s="287">
        <v>0.036345930698155504</v>
      </c>
      <c r="G43"/>
    </row>
    <row r="44" spans="1:7" ht="17.25">
      <c r="A44" s="271" t="s">
        <v>517</v>
      </c>
      <c r="B44" s="288">
        <v>704.847741269533</v>
      </c>
      <c r="C44" s="51">
        <f t="shared" si="0"/>
        <v>0.11537522646179477</v>
      </c>
      <c r="D44" s="288">
        <v>791.922730083472</v>
      </c>
      <c r="E44" s="289">
        <v>832.440938100544</v>
      </c>
      <c r="F44" s="287">
        <v>0.051164345305256376</v>
      </c>
      <c r="G44"/>
    </row>
    <row r="45" spans="1:9" ht="15" customHeight="1">
      <c r="A45" s="271" t="s">
        <v>518</v>
      </c>
      <c r="B45" s="288">
        <v>221.496108477698</v>
      </c>
      <c r="C45" s="51">
        <f t="shared" si="0"/>
        <v>0.03625628937959297</v>
      </c>
      <c r="D45" s="288">
        <v>247.356012485932</v>
      </c>
      <c r="E45" s="289">
        <v>253.045262576075</v>
      </c>
      <c r="F45" s="287">
        <v>0.023000249854312926</v>
      </c>
      <c r="G45"/>
      <c r="H45" s="37"/>
      <c r="I45" s="37"/>
    </row>
    <row r="46" spans="1:9" s="1" customFormat="1" ht="17.25">
      <c r="A46" s="270" t="s">
        <v>519</v>
      </c>
      <c r="B46" s="285">
        <v>6109.17753217096</v>
      </c>
      <c r="C46" s="232">
        <f t="shared" si="0"/>
        <v>1</v>
      </c>
      <c r="D46" s="285">
        <v>6467.50651365449</v>
      </c>
      <c r="E46" s="286">
        <v>6733.12842622207</v>
      </c>
      <c r="F46" s="290">
        <v>0.04107021956712176</v>
      </c>
      <c r="G46"/>
      <c r="H46" s="38"/>
      <c r="I46" s="38"/>
    </row>
    <row r="47" spans="1:16" ht="15.75">
      <c r="A47" s="342" t="s">
        <v>340</v>
      </c>
      <c r="B47" s="342"/>
      <c r="C47" s="343"/>
      <c r="D47" s="344"/>
      <c r="E47" s="345"/>
      <c r="F47" s="342"/>
      <c r="K47" s="292"/>
      <c r="L47" s="334"/>
      <c r="M47" s="334"/>
      <c r="N47" s="334"/>
      <c r="O47" s="334"/>
      <c r="P47" s="334"/>
    </row>
    <row r="48" spans="1:8" ht="15.75">
      <c r="A48" s="272" t="s">
        <v>369</v>
      </c>
      <c r="B48" s="239"/>
      <c r="C48" s="239"/>
      <c r="D48" s="291"/>
      <c r="E48" s="239"/>
      <c r="F48" s="239"/>
      <c r="G48" s="239"/>
      <c r="H48" s="239"/>
    </row>
    <row r="49" ht="15.75">
      <c r="A49" s="1" t="s">
        <v>12</v>
      </c>
    </row>
    <row r="50" ht="15.75">
      <c r="A50" s="1"/>
    </row>
    <row r="51" ht="15.75">
      <c r="A51" s="1" t="s">
        <v>460</v>
      </c>
    </row>
    <row r="52" ht="15.75">
      <c r="A52" s="1"/>
    </row>
    <row r="53" spans="1:9" ht="15.75">
      <c r="A53" s="382" t="s">
        <v>14</v>
      </c>
      <c r="B53" s="383" t="s">
        <v>499</v>
      </c>
      <c r="C53" s="383">
        <v>0</v>
      </c>
      <c r="D53" s="383">
        <v>0</v>
      </c>
      <c r="E53" s="383">
        <v>0</v>
      </c>
      <c r="F53" s="383" t="s">
        <v>500</v>
      </c>
      <c r="G53" s="383">
        <v>0</v>
      </c>
      <c r="H53" s="383">
        <v>0</v>
      </c>
      <c r="I53" s="384" t="s">
        <v>501</v>
      </c>
    </row>
    <row r="54" spans="1:9" ht="15.75">
      <c r="A54" s="382">
        <v>0</v>
      </c>
      <c r="B54" s="179" t="s">
        <v>502</v>
      </c>
      <c r="C54" s="179" t="s">
        <v>503</v>
      </c>
      <c r="D54" s="179" t="s">
        <v>504</v>
      </c>
      <c r="E54" s="179" t="s">
        <v>231</v>
      </c>
      <c r="F54" s="179" t="s">
        <v>502</v>
      </c>
      <c r="G54" s="179" t="s">
        <v>503</v>
      </c>
      <c r="H54" s="179" t="s">
        <v>505</v>
      </c>
      <c r="I54" s="384">
        <v>0</v>
      </c>
    </row>
    <row r="55" spans="1:9" ht="15.75">
      <c r="A55" s="30" t="s">
        <v>351</v>
      </c>
      <c r="B55" s="260">
        <v>6875.66</v>
      </c>
      <c r="C55" s="260">
        <v>2334.563</v>
      </c>
      <c r="D55" s="260">
        <v>9210.223</v>
      </c>
      <c r="E55" s="6">
        <v>0.018099583817909624</v>
      </c>
      <c r="F55" s="260">
        <v>55522.6</v>
      </c>
      <c r="G55" s="260">
        <v>33486.35</v>
      </c>
      <c r="H55" s="260">
        <v>89008.95</v>
      </c>
      <c r="I55" s="6">
        <v>0.1034752460286297</v>
      </c>
    </row>
    <row r="56" spans="1:9" ht="15.75">
      <c r="A56" s="30" t="s">
        <v>352</v>
      </c>
      <c r="B56" s="260">
        <v>3132.17</v>
      </c>
      <c r="C56" s="260">
        <v>342.59128</v>
      </c>
      <c r="D56" s="260">
        <v>3474.761</v>
      </c>
      <c r="E56" s="6">
        <v>0.006828469621930269</v>
      </c>
      <c r="F56" s="260">
        <v>85254.11</v>
      </c>
      <c r="G56" s="260">
        <v>50944.38</v>
      </c>
      <c r="H56" s="260">
        <v>136198.5</v>
      </c>
      <c r="I56" s="6">
        <v>0.025512476275436218</v>
      </c>
    </row>
    <row r="57" spans="1:9" ht="15.75">
      <c r="A57" s="30" t="s">
        <v>353</v>
      </c>
      <c r="B57" s="260">
        <v>2742.817</v>
      </c>
      <c r="C57" s="260">
        <v>231.28079</v>
      </c>
      <c r="D57" s="260">
        <v>2974.098</v>
      </c>
      <c r="E57" s="6">
        <v>0.00584458552563574</v>
      </c>
      <c r="F57" s="260">
        <v>166481.8</v>
      </c>
      <c r="G57" s="260">
        <v>110362.8</v>
      </c>
      <c r="H57" s="260">
        <v>276844.6</v>
      </c>
      <c r="I57" s="6">
        <v>0.010742842735599684</v>
      </c>
    </row>
    <row r="58" spans="1:9" ht="15.75">
      <c r="A58" s="30" t="s">
        <v>354</v>
      </c>
      <c r="B58" s="260">
        <v>6553.529</v>
      </c>
      <c r="C58" s="260">
        <v>2380.36</v>
      </c>
      <c r="D58" s="260">
        <v>8933.889</v>
      </c>
      <c r="E58" s="6">
        <v>0.01755654263478754</v>
      </c>
      <c r="F58" s="260">
        <v>77757.97</v>
      </c>
      <c r="G58" s="260">
        <v>47917.67</v>
      </c>
      <c r="H58" s="260">
        <v>125675.6</v>
      </c>
      <c r="I58" s="6">
        <v>0.07108690151469338</v>
      </c>
    </row>
    <row r="59" spans="1:9" ht="15.75">
      <c r="A59" s="30" t="s">
        <v>355</v>
      </c>
      <c r="B59" s="260">
        <v>28654.756</v>
      </c>
      <c r="C59" s="260">
        <v>6277.152</v>
      </c>
      <c r="D59" s="260">
        <v>34931.91</v>
      </c>
      <c r="E59" s="6">
        <v>0.06864687564727537</v>
      </c>
      <c r="F59" s="260">
        <v>184972.6</v>
      </c>
      <c r="G59" s="260">
        <v>123106</v>
      </c>
      <c r="H59" s="260">
        <v>308078.6</v>
      </c>
      <c r="I59" s="6">
        <v>0.1133863565986083</v>
      </c>
    </row>
    <row r="60" spans="1:9" ht="15.75">
      <c r="A60" s="30" t="s">
        <v>356</v>
      </c>
      <c r="B60" s="260">
        <v>38904.276</v>
      </c>
      <c r="C60" s="260">
        <v>11222.2</v>
      </c>
      <c r="D60" s="260">
        <v>50126.48</v>
      </c>
      <c r="E60" s="6">
        <v>0.09850667310191843</v>
      </c>
      <c r="F60" s="260">
        <v>434712.8</v>
      </c>
      <c r="G60" s="260">
        <v>296743</v>
      </c>
      <c r="H60" s="260">
        <v>731455.8</v>
      </c>
      <c r="I60" s="6">
        <v>0.06852974574813679</v>
      </c>
    </row>
    <row r="61" spans="1:9" ht="15.75">
      <c r="A61" s="30" t="s">
        <v>383</v>
      </c>
      <c r="B61" s="260">
        <v>34745.1</v>
      </c>
      <c r="C61" s="260">
        <v>10830.74</v>
      </c>
      <c r="D61" s="260">
        <v>45575.84</v>
      </c>
      <c r="E61" s="6">
        <v>0.08956392653594145</v>
      </c>
      <c r="F61" s="260">
        <v>1903752.6</v>
      </c>
      <c r="G61" s="260">
        <v>1377896</v>
      </c>
      <c r="H61" s="260">
        <v>3281648.5</v>
      </c>
      <c r="I61" s="6">
        <v>0.013888093133679611</v>
      </c>
    </row>
    <row r="62" spans="1:9" s="1" customFormat="1" ht="15.75">
      <c r="A62" s="181" t="s">
        <v>289</v>
      </c>
      <c r="B62" s="261">
        <v>45151.97</v>
      </c>
      <c r="C62" s="261">
        <v>12096.04</v>
      </c>
      <c r="D62" s="261">
        <v>57248.014</v>
      </c>
      <c r="E62" s="262">
        <v>0.11250164385833696</v>
      </c>
      <c r="F62" s="261">
        <v>231958.7</v>
      </c>
      <c r="G62" s="261">
        <v>141829.1</v>
      </c>
      <c r="H62" s="261">
        <v>373787.8</v>
      </c>
      <c r="I62" s="262">
        <v>0.15315645400946742</v>
      </c>
    </row>
    <row r="63" spans="1:9" ht="15.75">
      <c r="A63" s="30" t="s">
        <v>385</v>
      </c>
      <c r="B63" s="260">
        <v>60463.15</v>
      </c>
      <c r="C63" s="260">
        <v>24567.33</v>
      </c>
      <c r="D63" s="260">
        <v>85030.48</v>
      </c>
      <c r="E63" s="6">
        <v>0.16709870106696526</v>
      </c>
      <c r="F63" s="260">
        <v>257617.27</v>
      </c>
      <c r="G63" s="260">
        <v>175064</v>
      </c>
      <c r="H63" s="260">
        <v>432681.3</v>
      </c>
      <c r="I63" s="6">
        <v>0.19651988657702563</v>
      </c>
    </row>
    <row r="64" spans="1:9" ht="15.75">
      <c r="A64" s="30" t="s">
        <v>357</v>
      </c>
      <c r="B64" s="260">
        <v>28383.56</v>
      </c>
      <c r="C64" s="260">
        <v>6087.918</v>
      </c>
      <c r="D64" s="260">
        <v>34471.47</v>
      </c>
      <c r="E64" s="6">
        <v>0.06774203627768374</v>
      </c>
      <c r="F64" s="260">
        <v>109895.9</v>
      </c>
      <c r="G64" s="260">
        <v>67738.91</v>
      </c>
      <c r="H64" s="260">
        <v>177634.85</v>
      </c>
      <c r="I64" s="6">
        <v>0.19405803534610466</v>
      </c>
    </row>
    <row r="65" spans="1:9" ht="15.75">
      <c r="A65" s="30" t="s">
        <v>386</v>
      </c>
      <c r="B65" s="260">
        <v>31664.06</v>
      </c>
      <c r="C65" s="260">
        <v>6222.745</v>
      </c>
      <c r="D65" s="260">
        <v>37886.81</v>
      </c>
      <c r="E65" s="6">
        <v>0.07445373398540041</v>
      </c>
      <c r="F65" s="260">
        <v>349790.4</v>
      </c>
      <c r="G65" s="260">
        <v>231365</v>
      </c>
      <c r="H65" s="260">
        <v>581155.36</v>
      </c>
      <c r="I65" s="6">
        <v>0.06519222329808676</v>
      </c>
    </row>
    <row r="66" spans="1:9" ht="15.75">
      <c r="A66" s="30" t="s">
        <v>358</v>
      </c>
      <c r="B66" s="260">
        <v>48565.72</v>
      </c>
      <c r="C66" s="260">
        <v>10445.18</v>
      </c>
      <c r="D66" s="260">
        <v>59010.9</v>
      </c>
      <c r="E66" s="6">
        <v>0.11596600111857043</v>
      </c>
      <c r="F66" s="260">
        <v>196829.3</v>
      </c>
      <c r="G66" s="260">
        <v>138519.1</v>
      </c>
      <c r="H66" s="260">
        <v>335348.4</v>
      </c>
      <c r="I66" s="6">
        <v>0.1759689326085945</v>
      </c>
    </row>
    <row r="67" spans="1:9" ht="15.75">
      <c r="A67" s="30" t="s">
        <v>359</v>
      </c>
      <c r="B67" s="260">
        <v>16782.23</v>
      </c>
      <c r="C67" s="260">
        <v>5524.761</v>
      </c>
      <c r="D67" s="260">
        <v>22306.99</v>
      </c>
      <c r="E67" s="6">
        <v>0.04383685772106407</v>
      </c>
      <c r="F67" s="260">
        <v>88371.84</v>
      </c>
      <c r="G67" s="260">
        <v>59290.43</v>
      </c>
      <c r="H67" s="260">
        <v>147662.3</v>
      </c>
      <c r="I67" s="6">
        <v>0.15106760493368993</v>
      </c>
    </row>
    <row r="68" spans="1:9" ht="15.75">
      <c r="A68" s="30" t="s">
        <v>360</v>
      </c>
      <c r="B68" s="260">
        <v>38755.6</v>
      </c>
      <c r="C68" s="260">
        <v>7031.843</v>
      </c>
      <c r="D68" s="260">
        <v>45787.44</v>
      </c>
      <c r="E68" s="6">
        <v>0.08997975489708641</v>
      </c>
      <c r="F68" s="260">
        <v>201350.3</v>
      </c>
      <c r="G68" s="260">
        <v>124247.5</v>
      </c>
      <c r="H68" s="260">
        <v>325597.8</v>
      </c>
      <c r="I68" s="6">
        <v>0.14062576589890965</v>
      </c>
    </row>
    <row r="69" spans="1:9" ht="15.75">
      <c r="A69" s="30" t="s">
        <v>361</v>
      </c>
      <c r="B69" s="260">
        <v>4883.814</v>
      </c>
      <c r="C69" s="260">
        <v>651.42354</v>
      </c>
      <c r="D69" s="260">
        <v>5535.238</v>
      </c>
      <c r="E69" s="6">
        <v>0.0108776415221519</v>
      </c>
      <c r="F69" s="260">
        <v>28840.04</v>
      </c>
      <c r="G69" s="260">
        <v>22567.75</v>
      </c>
      <c r="H69" s="260">
        <v>51407.79</v>
      </c>
      <c r="I69" s="6">
        <v>0.10767313669776507</v>
      </c>
    </row>
    <row r="70" spans="1:9" ht="15.75">
      <c r="A70" s="30" t="s">
        <v>362</v>
      </c>
      <c r="B70" s="260">
        <v>5135.164</v>
      </c>
      <c r="C70" s="260">
        <v>1224.122</v>
      </c>
      <c r="D70" s="260">
        <v>6359.286</v>
      </c>
      <c r="E70" s="6">
        <v>0.01249702965705165</v>
      </c>
      <c r="F70" s="260">
        <v>44692.75</v>
      </c>
      <c r="G70" s="260">
        <v>31643.67</v>
      </c>
      <c r="H70" s="260">
        <v>76336.43</v>
      </c>
      <c r="I70" s="6">
        <v>0.08330604404738341</v>
      </c>
    </row>
    <row r="71" spans="1:9" ht="15.75">
      <c r="A71" s="181" t="s">
        <v>2</v>
      </c>
      <c r="B71" s="261">
        <v>401393.6</v>
      </c>
      <c r="C71" s="261">
        <v>107470.3</v>
      </c>
      <c r="D71" s="261">
        <v>508863.8</v>
      </c>
      <c r="E71" s="262">
        <v>1</v>
      </c>
      <c r="F71" s="261">
        <v>4417801.1</v>
      </c>
      <c r="G71" s="261">
        <v>3032721.5</v>
      </c>
      <c r="H71" s="261">
        <v>7450522.6</v>
      </c>
      <c r="I71" s="262">
        <v>0.06829907475215229</v>
      </c>
    </row>
    <row r="72" ht="15.75">
      <c r="A72" s="7" t="s">
        <v>506</v>
      </c>
    </row>
    <row r="73" ht="15.75">
      <c r="A73" s="7"/>
    </row>
    <row r="74" spans="1:10" ht="15.75">
      <c r="A74" s="377"/>
      <c r="B74" s="377"/>
      <c r="C74" s="377"/>
      <c r="D74" s="377"/>
      <c r="E74" s="377"/>
      <c r="F74" s="377"/>
      <c r="G74" s="377"/>
      <c r="H74" s="377"/>
      <c r="I74" s="377"/>
      <c r="J74" s="377"/>
    </row>
    <row r="75" spans="1:10" ht="15.75">
      <c r="A75" s="378" t="s">
        <v>14</v>
      </c>
      <c r="B75" s="379" t="s">
        <v>435</v>
      </c>
      <c r="C75" s="379"/>
      <c r="D75" s="379"/>
      <c r="E75" s="379"/>
      <c r="F75" s="379"/>
      <c r="G75" s="379" t="s">
        <v>394</v>
      </c>
      <c r="H75" s="379"/>
      <c r="I75" s="379"/>
      <c r="J75" s="379"/>
    </row>
    <row r="76" spans="1:10" ht="24">
      <c r="A76" s="378"/>
      <c r="B76" s="302" t="s">
        <v>395</v>
      </c>
      <c r="C76" s="302" t="s">
        <v>396</v>
      </c>
      <c r="D76" s="347" t="s">
        <v>397</v>
      </c>
      <c r="E76" s="302" t="s">
        <v>456</v>
      </c>
      <c r="F76" s="302" t="s">
        <v>2</v>
      </c>
      <c r="G76" s="302" t="s">
        <v>395</v>
      </c>
      <c r="H76" s="302" t="s">
        <v>396</v>
      </c>
      <c r="I76" s="347" t="s">
        <v>397</v>
      </c>
      <c r="J76" s="302" t="s">
        <v>456</v>
      </c>
    </row>
    <row r="77" spans="1:10" ht="15.75">
      <c r="A77" s="304" t="s">
        <v>351</v>
      </c>
      <c r="B77" s="260">
        <v>278.254423</v>
      </c>
      <c r="C77" s="260">
        <v>3682.737</v>
      </c>
      <c r="D77" s="260">
        <v>4423.092</v>
      </c>
      <c r="E77" s="260">
        <v>826.1395</v>
      </c>
      <c r="F77" s="260">
        <v>9210.223</v>
      </c>
      <c r="G77" s="6">
        <v>0.03021147511846347</v>
      </c>
      <c r="H77" s="6">
        <v>0.3998531848794541</v>
      </c>
      <c r="I77" s="6">
        <v>0.4802372320409614</v>
      </c>
      <c r="J77" s="6">
        <v>0.08969809960084571</v>
      </c>
    </row>
    <row r="78" spans="1:10" ht="15.75">
      <c r="A78" s="304" t="s">
        <v>352</v>
      </c>
      <c r="B78" s="260">
        <v>73.226254</v>
      </c>
      <c r="C78" s="260">
        <v>2538.989</v>
      </c>
      <c r="D78" s="260">
        <v>862.545578</v>
      </c>
      <c r="E78" s="260">
        <v>0</v>
      </c>
      <c r="F78" s="260">
        <v>3474.761</v>
      </c>
      <c r="G78" s="6">
        <v>0.021073752698387026</v>
      </c>
      <c r="H78" s="6">
        <v>0.730694571511537</v>
      </c>
      <c r="I78" s="6">
        <v>0.2482316274414269</v>
      </c>
      <c r="J78" s="6">
        <v>0</v>
      </c>
    </row>
    <row r="79" spans="1:10" ht="15.75">
      <c r="A79" s="304" t="s">
        <v>353</v>
      </c>
      <c r="B79" s="260">
        <v>237.88765</v>
      </c>
      <c r="C79" s="260">
        <v>2075.232</v>
      </c>
      <c r="D79" s="260">
        <v>603.61536</v>
      </c>
      <c r="E79" s="260">
        <v>57.362711</v>
      </c>
      <c r="F79" s="260">
        <v>2974.098</v>
      </c>
      <c r="G79" s="6">
        <v>0.07998648665914843</v>
      </c>
      <c r="H79" s="6">
        <v>0.6977685335183978</v>
      </c>
      <c r="I79" s="6">
        <v>0.20295745466356524</v>
      </c>
      <c r="J79" s="6">
        <v>0.019287431348933355</v>
      </c>
    </row>
    <row r="80" spans="1:10" ht="15.75">
      <c r="A80" s="304" t="s">
        <v>354</v>
      </c>
      <c r="B80" s="260">
        <v>133.93042</v>
      </c>
      <c r="C80" s="260">
        <v>2732.89</v>
      </c>
      <c r="D80" s="260">
        <v>5735.444</v>
      </c>
      <c r="E80" s="260">
        <v>331.62541</v>
      </c>
      <c r="F80" s="260">
        <v>8933.889</v>
      </c>
      <c r="G80" s="6">
        <v>0.01499127871411879</v>
      </c>
      <c r="H80" s="6">
        <v>0.3059014948585101</v>
      </c>
      <c r="I80" s="6">
        <v>0.6419873808595563</v>
      </c>
      <c r="J80" s="6">
        <v>0.03711993847248382</v>
      </c>
    </row>
    <row r="81" spans="1:10" ht="15.75">
      <c r="A81" s="304" t="s">
        <v>355</v>
      </c>
      <c r="B81" s="260">
        <v>1067.624</v>
      </c>
      <c r="C81" s="260">
        <v>11362.65</v>
      </c>
      <c r="D81" s="260">
        <v>21288.79</v>
      </c>
      <c r="E81" s="260">
        <v>1212.8497</v>
      </c>
      <c r="F81" s="260">
        <v>34931.91</v>
      </c>
      <c r="G81" s="6">
        <v>0.030563000992502268</v>
      </c>
      <c r="H81" s="6">
        <v>0.3252799517690272</v>
      </c>
      <c r="I81" s="6">
        <v>0.6094367585396847</v>
      </c>
      <c r="J81" s="6">
        <v>0.0347203946191319</v>
      </c>
    </row>
    <row r="82" spans="1:10" ht="15.75">
      <c r="A82" s="304" t="s">
        <v>356</v>
      </c>
      <c r="B82" s="260">
        <v>2666.914</v>
      </c>
      <c r="C82" s="260">
        <v>7392.41</v>
      </c>
      <c r="D82" s="260">
        <v>39959.579052999994</v>
      </c>
      <c r="E82" s="260">
        <v>107.57289</v>
      </c>
      <c r="F82" s="260">
        <v>50126.48</v>
      </c>
      <c r="G82" s="6">
        <v>0.053203695930773516</v>
      </c>
      <c r="H82" s="6">
        <v>0.14747514686848148</v>
      </c>
      <c r="I82" s="6">
        <v>0.7971750470609544</v>
      </c>
      <c r="J82" s="6">
        <v>0.0021460292045242355</v>
      </c>
    </row>
    <row r="83" spans="1:10" ht="15.75">
      <c r="A83" s="304" t="s">
        <v>383</v>
      </c>
      <c r="B83" s="260">
        <v>2506.559</v>
      </c>
      <c r="C83" s="260">
        <v>6748.005</v>
      </c>
      <c r="D83" s="260">
        <v>36321.273610000004</v>
      </c>
      <c r="E83" s="260">
        <v>0</v>
      </c>
      <c r="F83" s="260">
        <v>45575.84</v>
      </c>
      <c r="G83" s="6">
        <v>0.05499753816934587</v>
      </c>
      <c r="H83" s="6">
        <v>0.14806101215029718</v>
      </c>
      <c r="I83" s="6">
        <v>0.7969413972402923</v>
      </c>
      <c r="J83" s="6">
        <v>0</v>
      </c>
    </row>
    <row r="84" spans="1:10" s="1" customFormat="1" ht="15.75">
      <c r="A84" s="303" t="s">
        <v>289</v>
      </c>
      <c r="B84" s="261">
        <v>1800.907</v>
      </c>
      <c r="C84" s="261">
        <v>5162.143</v>
      </c>
      <c r="D84" s="261">
        <v>49762.72</v>
      </c>
      <c r="E84" s="261">
        <v>522.23975</v>
      </c>
      <c r="F84" s="261">
        <v>57248.014</v>
      </c>
      <c r="G84" s="262">
        <v>0.03145798210571986</v>
      </c>
      <c r="H84" s="262">
        <v>0.09017156472886552</v>
      </c>
      <c r="I84" s="262">
        <v>0.869247970768034</v>
      </c>
      <c r="J84" s="262">
        <v>0.009122408158997444</v>
      </c>
    </row>
    <row r="85" spans="1:10" ht="15.75">
      <c r="A85" s="304" t="s">
        <v>385</v>
      </c>
      <c r="B85" s="260">
        <v>3686.608</v>
      </c>
      <c r="C85" s="260">
        <v>10033.15</v>
      </c>
      <c r="D85" s="260">
        <v>70580.18311</v>
      </c>
      <c r="E85" s="260">
        <v>730.53283</v>
      </c>
      <c r="F85" s="260">
        <v>85030.48</v>
      </c>
      <c r="G85" s="6">
        <v>0.04335631176020646</v>
      </c>
      <c r="H85" s="6">
        <v>0.1179947472953228</v>
      </c>
      <c r="I85" s="6">
        <v>0.830057446576804</v>
      </c>
      <c r="J85" s="6">
        <v>0.008591423099105168</v>
      </c>
    </row>
    <row r="86" spans="1:10" ht="15.75">
      <c r="A86" s="304" t="s">
        <v>357</v>
      </c>
      <c r="B86" s="260">
        <v>1352.1064</v>
      </c>
      <c r="C86" s="260">
        <v>6478.704</v>
      </c>
      <c r="D86" s="260">
        <v>26036.38</v>
      </c>
      <c r="E86" s="260">
        <v>604.28582</v>
      </c>
      <c r="F86" s="260">
        <v>34471.47</v>
      </c>
      <c r="G86" s="6">
        <v>0.039223926336764865</v>
      </c>
      <c r="H86" s="6">
        <v>0.1879439432086882</v>
      </c>
      <c r="I86" s="6">
        <v>0.7553022833084867</v>
      </c>
      <c r="J86" s="6">
        <v>0.01753002758513054</v>
      </c>
    </row>
    <row r="87" spans="1:10" ht="15.75">
      <c r="A87" s="304" t="s">
        <v>386</v>
      </c>
      <c r="B87" s="260">
        <v>988.39018</v>
      </c>
      <c r="C87" s="260">
        <v>8725.168</v>
      </c>
      <c r="D87" s="260">
        <v>27589.73</v>
      </c>
      <c r="E87" s="260">
        <v>583.52412</v>
      </c>
      <c r="F87" s="260">
        <v>37886.81</v>
      </c>
      <c r="G87" s="6">
        <v>0.0260879757361467</v>
      </c>
      <c r="H87" s="6">
        <v>0.2302956622634632</v>
      </c>
      <c r="I87" s="6">
        <v>0.7282146477890327</v>
      </c>
      <c r="J87" s="6">
        <v>0.015401774918500663</v>
      </c>
    </row>
    <row r="88" spans="1:10" ht="15.75">
      <c r="A88" s="304" t="s">
        <v>358</v>
      </c>
      <c r="B88" s="260">
        <v>2351.34</v>
      </c>
      <c r="C88" s="260">
        <v>30462.5</v>
      </c>
      <c r="D88" s="260">
        <v>23745.24336</v>
      </c>
      <c r="E88" s="260">
        <v>2451.815</v>
      </c>
      <c r="F88" s="260">
        <v>59010.9</v>
      </c>
      <c r="G88" s="6">
        <v>0.03984585898537389</v>
      </c>
      <c r="H88" s="6">
        <v>0.5162181901987599</v>
      </c>
      <c r="I88" s="6">
        <v>0.4023874124949797</v>
      </c>
      <c r="J88" s="6">
        <v>0.041548510529410665</v>
      </c>
    </row>
    <row r="89" spans="1:10" ht="15.75">
      <c r="A89" s="304" t="s">
        <v>359</v>
      </c>
      <c r="B89" s="260">
        <v>888.00547</v>
      </c>
      <c r="C89" s="260">
        <v>5834.4349</v>
      </c>
      <c r="D89" s="260">
        <v>14853.89</v>
      </c>
      <c r="E89" s="260">
        <v>730.66411</v>
      </c>
      <c r="F89" s="260">
        <v>22306.99</v>
      </c>
      <c r="G89" s="6">
        <v>0.039808395036712706</v>
      </c>
      <c r="H89" s="6">
        <v>0.2615518678225973</v>
      </c>
      <c r="I89" s="6">
        <v>0.6658849983794317</v>
      </c>
      <c r="J89" s="6">
        <v>0.03275493959516725</v>
      </c>
    </row>
    <row r="90" spans="1:10" ht="15.75">
      <c r="A90" s="304" t="s">
        <v>360</v>
      </c>
      <c r="B90" s="260">
        <v>2096.1875</v>
      </c>
      <c r="C90" s="260">
        <v>14893.83</v>
      </c>
      <c r="D90" s="260">
        <v>28075.83</v>
      </c>
      <c r="E90" s="260">
        <v>721.59737</v>
      </c>
      <c r="F90" s="260">
        <v>45787.44</v>
      </c>
      <c r="G90" s="6">
        <v>0.04578084077205452</v>
      </c>
      <c r="H90" s="6">
        <v>0.32528199873152985</v>
      </c>
      <c r="I90" s="6">
        <v>0.6131775438853974</v>
      </c>
      <c r="J90" s="6">
        <v>0.015759722972063954</v>
      </c>
    </row>
    <row r="91" spans="1:10" ht="15.75">
      <c r="A91" s="304" t="s">
        <v>361</v>
      </c>
      <c r="B91" s="260">
        <v>757.08514</v>
      </c>
      <c r="C91" s="260">
        <v>2705.428</v>
      </c>
      <c r="D91" s="260">
        <v>1516.3221520000002</v>
      </c>
      <c r="E91" s="260">
        <v>556.40238</v>
      </c>
      <c r="F91" s="260">
        <v>5535.238</v>
      </c>
      <c r="G91" s="6">
        <v>0.1367755352163719</v>
      </c>
      <c r="H91" s="6">
        <v>0.4887645300888597</v>
      </c>
      <c r="I91" s="6">
        <v>0.273939829145558</v>
      </c>
      <c r="J91" s="6">
        <v>0.10052004629249907</v>
      </c>
    </row>
    <row r="92" spans="1:10" ht="15.75">
      <c r="A92" s="304" t="s">
        <v>362</v>
      </c>
      <c r="B92" s="260">
        <v>41.161027</v>
      </c>
      <c r="C92" s="260">
        <v>266.68062</v>
      </c>
      <c r="D92" s="260">
        <v>5963.828</v>
      </c>
      <c r="E92" s="260">
        <v>87.615613</v>
      </c>
      <c r="F92" s="260">
        <v>6359.286</v>
      </c>
      <c r="G92" s="6">
        <v>0.0064725862305925535</v>
      </c>
      <c r="H92" s="6">
        <v>0.041935622961445665</v>
      </c>
      <c r="I92" s="6">
        <v>0.9378140879337712</v>
      </c>
      <c r="J92" s="6">
        <v>0.013777586508925688</v>
      </c>
    </row>
    <row r="93" spans="1:10" ht="15.75">
      <c r="A93" s="304" t="s">
        <v>2</v>
      </c>
      <c r="B93" s="260">
        <v>20926.19</v>
      </c>
      <c r="C93" s="260">
        <v>121095</v>
      </c>
      <c r="D93" s="260">
        <v>357318.416</v>
      </c>
      <c r="E93" s="260">
        <v>9524.227</v>
      </c>
      <c r="F93" s="260">
        <v>508863.8</v>
      </c>
      <c r="G93" s="6">
        <v>0.04112336149673056</v>
      </c>
      <c r="H93" s="6">
        <v>0.2379713392856792</v>
      </c>
      <c r="I93" s="6">
        <v>0.7021887113997891</v>
      </c>
      <c r="J93" s="6">
        <v>0.01871665266815993</v>
      </c>
    </row>
    <row r="94" ht="15.75">
      <c r="A94" s="7" t="s">
        <v>434</v>
      </c>
    </row>
    <row r="95" ht="15.75">
      <c r="A95" s="7"/>
    </row>
    <row r="96" spans="1:8" ht="15.75">
      <c r="A96" s="1" t="s">
        <v>58</v>
      </c>
      <c r="G96" s="115"/>
      <c r="H96" s="115"/>
    </row>
    <row r="97" spans="1:8" ht="15.75">
      <c r="A97" s="1"/>
      <c r="G97" s="115"/>
      <c r="H97" s="115"/>
    </row>
    <row r="98" spans="1:8" ht="15.75">
      <c r="A98" s="1" t="s">
        <v>242</v>
      </c>
      <c r="G98" s="115"/>
      <c r="H98" s="115"/>
    </row>
    <row r="99" spans="7:8" ht="15.75">
      <c r="G99" s="115"/>
      <c r="H99" s="115"/>
    </row>
    <row r="100" spans="1:9" ht="15.75" customHeight="1">
      <c r="A100" s="381" t="s">
        <v>243</v>
      </c>
      <c r="B100" s="381"/>
      <c r="C100" s="381"/>
      <c r="D100" s="381"/>
      <c r="E100" s="381"/>
      <c r="F100" s="381"/>
      <c r="G100" s="381"/>
      <c r="H100" s="381"/>
      <c r="I100" s="381"/>
    </row>
    <row r="101" spans="1:9" ht="15.75">
      <c r="A101" s="381"/>
      <c r="B101" s="381"/>
      <c r="C101" s="381"/>
      <c r="D101" s="381"/>
      <c r="E101" s="381"/>
      <c r="F101" s="381"/>
      <c r="G101" s="381"/>
      <c r="H101" s="381"/>
      <c r="I101" s="381"/>
    </row>
    <row r="102" spans="7:8" ht="15.75">
      <c r="G102" s="115"/>
      <c r="H102" s="115"/>
    </row>
    <row r="103" spans="1:9" ht="15.75">
      <c r="A103" s="380" t="s">
        <v>244</v>
      </c>
      <c r="B103" s="380"/>
      <c r="C103" s="380"/>
      <c r="D103" s="380"/>
      <c r="E103" s="380"/>
      <c r="F103" s="380"/>
      <c r="G103" s="380"/>
      <c r="H103" s="380"/>
      <c r="I103" s="380"/>
    </row>
    <row r="104" spans="1:9" ht="15.75">
      <c r="A104" s="380" t="s">
        <v>461</v>
      </c>
      <c r="B104" s="380"/>
      <c r="C104" s="380"/>
      <c r="D104" s="380"/>
      <c r="E104" s="380"/>
      <c r="F104" s="380"/>
      <c r="G104" s="380"/>
      <c r="H104" s="380"/>
      <c r="I104" s="380"/>
    </row>
    <row r="105" spans="1:9" ht="15.75">
      <c r="A105" s="380" t="s">
        <v>245</v>
      </c>
      <c r="B105" s="380"/>
      <c r="C105" s="380"/>
      <c r="D105" s="380"/>
      <c r="E105" s="380"/>
      <c r="F105" s="380"/>
      <c r="G105" s="380"/>
      <c r="H105" s="380"/>
      <c r="I105" s="380"/>
    </row>
    <row r="106" spans="1:9" s="1" customFormat="1" ht="47.25">
      <c r="A106" s="263" t="s">
        <v>14</v>
      </c>
      <c r="B106" s="28" t="s">
        <v>246</v>
      </c>
      <c r="C106" s="28" t="s">
        <v>247</v>
      </c>
      <c r="D106" s="28" t="s">
        <v>248</v>
      </c>
      <c r="E106" s="28" t="s">
        <v>249</v>
      </c>
      <c r="F106" s="28" t="s">
        <v>250</v>
      </c>
      <c r="G106" s="168" t="s">
        <v>368</v>
      </c>
      <c r="H106" s="168" t="s">
        <v>251</v>
      </c>
      <c r="I106" s="168" t="s">
        <v>252</v>
      </c>
    </row>
    <row r="107" spans="1:9" ht="15.75">
      <c r="A107" s="264" t="s">
        <v>351</v>
      </c>
      <c r="B107" s="169">
        <v>29748.8396</v>
      </c>
      <c r="C107" s="169">
        <v>2796.7544</v>
      </c>
      <c r="D107" s="169">
        <v>2156.639</v>
      </c>
      <c r="E107" s="169">
        <v>34702.233</v>
      </c>
      <c r="F107" s="170">
        <v>0.005769834409671038</v>
      </c>
      <c r="G107" s="169">
        <v>4789.9362</v>
      </c>
      <c r="H107" s="169">
        <v>228584.58690000002</v>
      </c>
      <c r="I107" s="170">
        <v>0.15181352982115698</v>
      </c>
    </row>
    <row r="108" spans="1:9" ht="15.75">
      <c r="A108" s="265" t="s">
        <v>352</v>
      </c>
      <c r="B108" s="171">
        <v>1713.0622</v>
      </c>
      <c r="C108" s="171">
        <v>94.7416</v>
      </c>
      <c r="D108" s="171">
        <v>822.4222</v>
      </c>
      <c r="E108" s="171">
        <v>2630.226</v>
      </c>
      <c r="F108" s="172">
        <v>0.0004373196526002064</v>
      </c>
      <c r="G108" s="171">
        <v>5240.1268</v>
      </c>
      <c r="H108" s="171">
        <v>847688.3523000001</v>
      </c>
      <c r="I108" s="172">
        <v>0.0031028219190030264</v>
      </c>
    </row>
    <row r="109" spans="1:9" ht="15.75">
      <c r="A109" s="265" t="s">
        <v>353</v>
      </c>
      <c r="B109" s="171">
        <v>6365.1452</v>
      </c>
      <c r="C109" s="171">
        <v>285.9923</v>
      </c>
      <c r="D109" s="171">
        <v>726.8613</v>
      </c>
      <c r="E109" s="171">
        <v>7377.998799999999</v>
      </c>
      <c r="F109" s="172">
        <v>0.001226717351322943</v>
      </c>
      <c r="G109" s="171">
        <v>19493.890799999997</v>
      </c>
      <c r="H109" s="171">
        <v>1021251.3948999998</v>
      </c>
      <c r="I109" s="172">
        <v>0.007224468761408593</v>
      </c>
    </row>
    <row r="110" spans="1:9" ht="15.75">
      <c r="A110" s="265" t="s">
        <v>354</v>
      </c>
      <c r="B110" s="171">
        <v>4216.7623</v>
      </c>
      <c r="C110" s="171">
        <v>30935.9631</v>
      </c>
      <c r="D110" s="171">
        <v>1180.0192</v>
      </c>
      <c r="E110" s="171">
        <v>36332.744600000005</v>
      </c>
      <c r="F110" s="172">
        <v>0.006040934598959947</v>
      </c>
      <c r="G110" s="171">
        <v>5184.351500000001</v>
      </c>
      <c r="H110" s="171">
        <v>334856.99239999993</v>
      </c>
      <c r="I110" s="172">
        <v>0.10850227238677192</v>
      </c>
    </row>
    <row r="111" spans="1:9" ht="15.75">
      <c r="A111" s="265" t="s">
        <v>462</v>
      </c>
      <c r="B111" s="171">
        <v>81386.195</v>
      </c>
      <c r="C111" s="171">
        <v>146039.9515</v>
      </c>
      <c r="D111" s="171">
        <v>6452.0419</v>
      </c>
      <c r="E111" s="171">
        <v>233878.1884</v>
      </c>
      <c r="F111" s="172">
        <v>0.03888621285845916</v>
      </c>
      <c r="G111" s="171">
        <v>31688.0236</v>
      </c>
      <c r="H111" s="171">
        <v>1251221.0383000001</v>
      </c>
      <c r="I111" s="172">
        <v>0.1869199615743066</v>
      </c>
    </row>
    <row r="112" spans="1:9" ht="15.75">
      <c r="A112" s="265" t="s">
        <v>356</v>
      </c>
      <c r="B112" s="171">
        <v>94699.216</v>
      </c>
      <c r="C112" s="171">
        <v>187892.8321</v>
      </c>
      <c r="D112" s="171">
        <v>19229.9058</v>
      </c>
      <c r="E112" s="171">
        <v>301821.9539</v>
      </c>
      <c r="F112" s="172">
        <v>0.05018301546204148</v>
      </c>
      <c r="G112" s="171">
        <v>57417.5618</v>
      </c>
      <c r="H112" s="171">
        <v>2919785.8626999995</v>
      </c>
      <c r="I112" s="172">
        <v>0.10337126354221664</v>
      </c>
    </row>
    <row r="113" spans="1:9" ht="15.75">
      <c r="A113" s="265" t="s">
        <v>383</v>
      </c>
      <c r="B113" s="171">
        <v>1490903.6895</v>
      </c>
      <c r="C113" s="171">
        <v>1094925.4204</v>
      </c>
      <c r="D113" s="171">
        <v>260228.4453</v>
      </c>
      <c r="E113" s="171">
        <v>2846057.5552</v>
      </c>
      <c r="F113" s="172">
        <v>0.4732053068140367</v>
      </c>
      <c r="G113" s="171">
        <v>2896294.2172</v>
      </c>
      <c r="H113" s="171">
        <v>83495216.114</v>
      </c>
      <c r="I113" s="172">
        <v>0.034086474503091796</v>
      </c>
    </row>
    <row r="114" spans="1:9" ht="15.75">
      <c r="A114" s="266" t="s">
        <v>224</v>
      </c>
      <c r="B114" s="173">
        <v>181256.5046</v>
      </c>
      <c r="C114" s="173">
        <v>367404.7471</v>
      </c>
      <c r="D114" s="173">
        <v>20823.1439</v>
      </c>
      <c r="E114" s="173">
        <v>569484.3955999999</v>
      </c>
      <c r="F114" s="174">
        <v>0.09468643304606922</v>
      </c>
      <c r="G114" s="173">
        <v>48830.0147</v>
      </c>
      <c r="H114" s="173">
        <v>1538135.5526000003</v>
      </c>
      <c r="I114" s="174">
        <v>0.3702433082944915</v>
      </c>
    </row>
    <row r="115" spans="1:9" ht="15.75">
      <c r="A115" s="265" t="s">
        <v>385</v>
      </c>
      <c r="B115" s="171">
        <v>272698.258</v>
      </c>
      <c r="C115" s="171">
        <v>318599.955</v>
      </c>
      <c r="D115" s="171">
        <v>38113.4874</v>
      </c>
      <c r="E115" s="171">
        <v>629411.7004</v>
      </c>
      <c r="F115" s="172">
        <v>0.10465036318606581</v>
      </c>
      <c r="G115" s="171">
        <v>172385.5954</v>
      </c>
      <c r="H115" s="171">
        <v>2256819.7010999997</v>
      </c>
      <c r="I115" s="172">
        <v>0.2788932142400288</v>
      </c>
    </row>
    <row r="116" spans="1:9" ht="15.75">
      <c r="A116" s="265" t="s">
        <v>357</v>
      </c>
      <c r="B116" s="171">
        <v>117733.2674</v>
      </c>
      <c r="C116" s="171">
        <v>42684.1245</v>
      </c>
      <c r="D116" s="171">
        <v>24125.0767</v>
      </c>
      <c r="E116" s="171">
        <v>184542.4686</v>
      </c>
      <c r="F116" s="172">
        <v>0.030683313243096404</v>
      </c>
      <c r="G116" s="171">
        <v>34295.3755</v>
      </c>
      <c r="H116" s="171">
        <v>584094.1043999998</v>
      </c>
      <c r="I116" s="172">
        <v>0.31594646686182176</v>
      </c>
    </row>
    <row r="117" spans="1:9" ht="15.75">
      <c r="A117" s="265" t="s">
        <v>386</v>
      </c>
      <c r="B117" s="171">
        <v>149141.6014</v>
      </c>
      <c r="C117" s="171">
        <v>43838.4986</v>
      </c>
      <c r="D117" s="171">
        <v>88715.5576</v>
      </c>
      <c r="E117" s="171">
        <v>281695.65760000004</v>
      </c>
      <c r="F117" s="172">
        <v>0.046836677578511766</v>
      </c>
      <c r="G117" s="171">
        <v>172562.725</v>
      </c>
      <c r="H117" s="171">
        <v>2668247.6699</v>
      </c>
      <c r="I117" s="172">
        <v>0.1055732797137821</v>
      </c>
    </row>
    <row r="118" spans="1:9" ht="15.75">
      <c r="A118" s="265" t="s">
        <v>358</v>
      </c>
      <c r="B118" s="171">
        <v>238968.6141</v>
      </c>
      <c r="C118" s="171">
        <v>23277.1022</v>
      </c>
      <c r="D118" s="171">
        <v>38723.0044</v>
      </c>
      <c r="E118" s="171">
        <v>300968.7207</v>
      </c>
      <c r="F118" s="172">
        <v>0.0500411509809623</v>
      </c>
      <c r="G118" s="171">
        <v>128568.9207</v>
      </c>
      <c r="H118" s="171">
        <v>1761797.8468999998</v>
      </c>
      <c r="I118" s="172">
        <v>0.17083045096778524</v>
      </c>
    </row>
    <row r="119" spans="1:9" ht="15.75">
      <c r="A119" s="265" t="s">
        <v>359</v>
      </c>
      <c r="B119" s="171">
        <v>118848.3895</v>
      </c>
      <c r="C119" s="171">
        <v>14442.9408</v>
      </c>
      <c r="D119" s="171">
        <v>25438.4958</v>
      </c>
      <c r="E119" s="171">
        <v>158729.8261</v>
      </c>
      <c r="F119" s="172">
        <v>0.02639152392507076</v>
      </c>
      <c r="G119" s="171">
        <v>17162.0952</v>
      </c>
      <c r="H119" s="171">
        <v>569463.3119999999</v>
      </c>
      <c r="I119" s="172">
        <v>0.2787358250394189</v>
      </c>
    </row>
    <row r="120" spans="1:9" ht="15.75">
      <c r="A120" s="265" t="s">
        <v>360</v>
      </c>
      <c r="B120" s="171">
        <v>297245.3678</v>
      </c>
      <c r="C120" s="171">
        <v>23478.208</v>
      </c>
      <c r="D120" s="171">
        <v>14272.322</v>
      </c>
      <c r="E120" s="171">
        <v>334995.8978</v>
      </c>
      <c r="F120" s="172">
        <v>0.055698745905633285</v>
      </c>
      <c r="G120" s="171">
        <v>206449.44489999997</v>
      </c>
      <c r="H120" s="171">
        <v>2054385.0968</v>
      </c>
      <c r="I120" s="172">
        <v>0.16306382786839926</v>
      </c>
    </row>
    <row r="121" spans="1:9" ht="15.75">
      <c r="A121" s="265" t="s">
        <v>361</v>
      </c>
      <c r="B121" s="171">
        <v>12045.2722</v>
      </c>
      <c r="C121" s="171">
        <v>1800.9811</v>
      </c>
      <c r="D121" s="171">
        <v>1149.9235</v>
      </c>
      <c r="E121" s="171">
        <v>14996.176800000001</v>
      </c>
      <c r="F121" s="172">
        <v>0.0024933685654796485</v>
      </c>
      <c r="G121" s="171">
        <v>7613.2995</v>
      </c>
      <c r="H121" s="171">
        <v>181254.91870000004</v>
      </c>
      <c r="I121" s="172">
        <v>0.08273528193086215</v>
      </c>
    </row>
    <row r="122" spans="1:9" ht="15.75">
      <c r="A122" s="267" t="s">
        <v>362</v>
      </c>
      <c r="B122" s="171">
        <v>73402.4489</v>
      </c>
      <c r="C122" s="171">
        <v>908.4359</v>
      </c>
      <c r="D122" s="171">
        <v>2487.7964</v>
      </c>
      <c r="E122" s="171">
        <v>76798.6812</v>
      </c>
      <c r="F122" s="172">
        <v>0.012769082422019249</v>
      </c>
      <c r="G122" s="171">
        <v>28084.435599999997</v>
      </c>
      <c r="H122" s="175">
        <v>570743.1876000002</v>
      </c>
      <c r="I122" s="176">
        <v>0.13455908518670506</v>
      </c>
    </row>
    <row r="123" spans="1:9" ht="15.75">
      <c r="A123" s="268" t="s">
        <v>463</v>
      </c>
      <c r="B123" s="258">
        <v>3170372.6337</v>
      </c>
      <c r="C123" s="258">
        <v>2299406.6486</v>
      </c>
      <c r="D123" s="258">
        <v>544645.1424</v>
      </c>
      <c r="E123" s="258">
        <v>6014424.4247</v>
      </c>
      <c r="F123" s="259">
        <v>1</v>
      </c>
      <c r="G123" s="258">
        <v>3836060.0144</v>
      </c>
      <c r="H123" s="258">
        <v>102283545.73149998</v>
      </c>
      <c r="I123" s="259">
        <v>0.058801485436261666</v>
      </c>
    </row>
    <row r="124" ht="15.75">
      <c r="A124" s="1" t="s">
        <v>253</v>
      </c>
    </row>
    <row r="125" s="237" customFormat="1" ht="15.75">
      <c r="A125" s="269" t="s">
        <v>367</v>
      </c>
    </row>
  </sheetData>
  <sheetProtection/>
  <mergeCells count="15">
    <mergeCell ref="A105:I105"/>
    <mergeCell ref="A100:I101"/>
    <mergeCell ref="A103:I103"/>
    <mergeCell ref="A53:A54"/>
    <mergeCell ref="B53:E53"/>
    <mergeCell ref="F53:H53"/>
    <mergeCell ref="I53:I54"/>
    <mergeCell ref="A104:I104"/>
    <mergeCell ref="A5:A6"/>
    <mergeCell ref="B5:E5"/>
    <mergeCell ref="F5:F6"/>
    <mergeCell ref="A74:J74"/>
    <mergeCell ref="A75:A76"/>
    <mergeCell ref="B75:F75"/>
    <mergeCell ref="G75:J75"/>
  </mergeCells>
  <printOptions horizontalCentered="1"/>
  <pageMargins left="0.5905511811023623" right="0.5905511811023623" top="0.5905511811023623" bottom="0.35433070866141736" header="0.31496062992125984" footer="0.31496062992125984"/>
  <pageSetup horizontalDpi="600" verticalDpi="600" orientation="landscape" scale="56" r:id="rId1"/>
  <headerFooter>
    <oddHeader>&amp;R&amp;12Región de O'Higgins</oddHeader>
  </headerFooter>
  <rowBreaks count="2" manualBreakCount="2">
    <brk id="48" max="9" man="1"/>
    <brk id="95" max="9" man="1"/>
  </rowBreaks>
</worksheet>
</file>

<file path=xl/worksheets/sheet3.xml><?xml version="1.0" encoding="utf-8"?>
<worksheet xmlns="http://schemas.openxmlformats.org/spreadsheetml/2006/main" xmlns:r="http://schemas.openxmlformats.org/officeDocument/2006/relationships">
  <dimension ref="A1:K28"/>
  <sheetViews>
    <sheetView view="pageBreakPreview" zoomScaleSheetLayoutView="100" zoomScalePageLayoutView="0" workbookViewId="0" topLeftCell="A1">
      <selection activeCell="A1" sqref="A1:K1"/>
    </sheetView>
  </sheetViews>
  <sheetFormatPr defaultColWidth="11.421875" defaultRowHeight="15"/>
  <cols>
    <col min="1" max="1" width="16.00390625" style="248" customWidth="1"/>
    <col min="2" max="6" width="11.421875" style="248" customWidth="1"/>
    <col min="7" max="7" width="18.140625" style="248" bestFit="1" customWidth="1"/>
    <col min="8" max="16384" width="11.421875" style="248" customWidth="1"/>
  </cols>
  <sheetData>
    <row r="1" spans="1:11" s="62" customFormat="1" ht="37.5" customHeight="1">
      <c r="A1" s="385" t="s">
        <v>350</v>
      </c>
      <c r="B1" s="385"/>
      <c r="C1" s="385"/>
      <c r="D1" s="385"/>
      <c r="E1" s="385"/>
      <c r="F1" s="385"/>
      <c r="G1" s="385"/>
      <c r="H1" s="385"/>
      <c r="I1" s="385"/>
      <c r="J1" s="385"/>
      <c r="K1" s="385"/>
    </row>
    <row r="2" spans="1:7" s="62" customFormat="1" ht="21">
      <c r="A2" s="63"/>
      <c r="B2" s="247"/>
      <c r="C2" s="247"/>
      <c r="D2" s="247"/>
      <c r="E2" s="247"/>
      <c r="F2" s="247"/>
      <c r="G2" s="247"/>
    </row>
    <row r="3" spans="1:7" s="61" customFormat="1" ht="21">
      <c r="A3" s="64" t="s">
        <v>114</v>
      </c>
      <c r="B3" s="257"/>
      <c r="C3" s="257"/>
      <c r="D3" s="257"/>
      <c r="E3" s="257"/>
      <c r="F3" s="257"/>
      <c r="G3" s="257"/>
    </row>
    <row r="4" spans="2:7" s="62" customFormat="1" ht="21">
      <c r="B4" s="247"/>
      <c r="C4" s="247"/>
      <c r="D4" s="247"/>
      <c r="E4" s="247"/>
      <c r="F4" s="247"/>
      <c r="G4" s="247"/>
    </row>
    <row r="5" spans="1:11" ht="15">
      <c r="A5" s="386" t="s">
        <v>436</v>
      </c>
      <c r="B5" s="386"/>
      <c r="C5" s="386"/>
      <c r="D5" s="386"/>
      <c r="E5" s="386"/>
      <c r="G5" s="386" t="s">
        <v>437</v>
      </c>
      <c r="H5" s="386"/>
      <c r="I5" s="386"/>
      <c r="J5" s="386"/>
      <c r="K5" s="386"/>
    </row>
    <row r="6" spans="1:11" ht="15">
      <c r="A6" s="388" t="s">
        <v>14</v>
      </c>
      <c r="B6" s="386" t="s">
        <v>438</v>
      </c>
      <c r="C6" s="386"/>
      <c r="D6" s="386" t="s">
        <v>439</v>
      </c>
      <c r="E6" s="386"/>
      <c r="G6" s="388" t="s">
        <v>14</v>
      </c>
      <c r="H6" s="386" t="s">
        <v>438</v>
      </c>
      <c r="I6" s="386"/>
      <c r="J6" s="386" t="s">
        <v>439</v>
      </c>
      <c r="K6" s="386"/>
    </row>
    <row r="7" spans="1:11" ht="15">
      <c r="A7" s="388"/>
      <c r="B7" s="321" t="s">
        <v>308</v>
      </c>
      <c r="C7" s="321" t="s">
        <v>15</v>
      </c>
      <c r="D7" s="321" t="s">
        <v>308</v>
      </c>
      <c r="E7" s="321" t="s">
        <v>15</v>
      </c>
      <c r="G7" s="388"/>
      <c r="H7" s="321" t="s">
        <v>308</v>
      </c>
      <c r="I7" s="321" t="s">
        <v>15</v>
      </c>
      <c r="J7" s="321" t="s">
        <v>308</v>
      </c>
      <c r="K7" s="321" t="s">
        <v>15</v>
      </c>
    </row>
    <row r="8" spans="1:11" ht="15">
      <c r="A8" s="322" t="s">
        <v>351</v>
      </c>
      <c r="B8" s="323">
        <v>7.32</v>
      </c>
      <c r="C8" s="323">
        <v>18.7</v>
      </c>
      <c r="D8" s="323">
        <v>17.94</v>
      </c>
      <c r="E8" s="323">
        <v>59.25</v>
      </c>
      <c r="G8" s="322" t="s">
        <v>351</v>
      </c>
      <c r="H8" s="323">
        <v>8.4</v>
      </c>
      <c r="I8" s="323">
        <v>16.4</v>
      </c>
      <c r="J8" s="323">
        <v>21.59</v>
      </c>
      <c r="K8" s="323">
        <v>55.56</v>
      </c>
    </row>
    <row r="9" spans="1:11" ht="15">
      <c r="A9" s="322" t="s">
        <v>352</v>
      </c>
      <c r="B9" s="323">
        <v>5.76</v>
      </c>
      <c r="C9" s="323">
        <v>16.6</v>
      </c>
      <c r="D9" s="323">
        <v>22.72</v>
      </c>
      <c r="E9" s="323">
        <v>59.52</v>
      </c>
      <c r="G9" s="322" t="s">
        <v>352</v>
      </c>
      <c r="H9" s="323">
        <v>6.04</v>
      </c>
      <c r="I9" s="323">
        <v>11.04</v>
      </c>
      <c r="J9" s="323">
        <v>23.04</v>
      </c>
      <c r="K9" s="323">
        <v>47.66</v>
      </c>
    </row>
    <row r="10" spans="1:11" ht="15">
      <c r="A10" s="324" t="s">
        <v>353</v>
      </c>
      <c r="B10" s="323">
        <v>5.09</v>
      </c>
      <c r="C10" s="323">
        <v>7.6</v>
      </c>
      <c r="D10" s="323">
        <v>16.17</v>
      </c>
      <c r="E10" s="323">
        <v>33.71</v>
      </c>
      <c r="G10" s="324" t="s">
        <v>353</v>
      </c>
      <c r="H10" s="323">
        <v>4.9</v>
      </c>
      <c r="I10" s="323">
        <v>7.06</v>
      </c>
      <c r="J10" s="323">
        <v>15.86</v>
      </c>
      <c r="K10" s="323">
        <v>21.73</v>
      </c>
    </row>
    <row r="11" spans="1:11" ht="15">
      <c r="A11" s="324" t="s">
        <v>354</v>
      </c>
      <c r="B11" s="323">
        <v>7.68</v>
      </c>
      <c r="C11" s="323">
        <v>10.49</v>
      </c>
      <c r="D11" s="323">
        <v>22.29</v>
      </c>
      <c r="E11" s="323">
        <v>32.74</v>
      </c>
      <c r="G11" s="324" t="s">
        <v>354</v>
      </c>
      <c r="H11" s="323">
        <v>5.9</v>
      </c>
      <c r="I11" s="323">
        <v>10.01</v>
      </c>
      <c r="J11" s="323">
        <v>23.4</v>
      </c>
      <c r="K11" s="323">
        <v>22.97</v>
      </c>
    </row>
    <row r="12" spans="1:11" ht="15">
      <c r="A12" s="322" t="s">
        <v>355</v>
      </c>
      <c r="B12" s="323">
        <v>10.55</v>
      </c>
      <c r="C12" s="323">
        <v>17.97</v>
      </c>
      <c r="D12" s="323">
        <v>18.94</v>
      </c>
      <c r="E12" s="323">
        <v>39.04</v>
      </c>
      <c r="G12" s="322" t="s">
        <v>355</v>
      </c>
      <c r="H12" s="323">
        <v>10.5</v>
      </c>
      <c r="I12" s="323">
        <v>15.6</v>
      </c>
      <c r="J12" s="323">
        <v>20.3</v>
      </c>
      <c r="K12" s="323">
        <v>28.68</v>
      </c>
    </row>
    <row r="13" spans="1:11" ht="15">
      <c r="A13" s="322" t="s">
        <v>356</v>
      </c>
      <c r="B13" s="323">
        <v>6.73</v>
      </c>
      <c r="C13" s="323">
        <v>11.1</v>
      </c>
      <c r="D13" s="323">
        <v>17.94</v>
      </c>
      <c r="E13" s="323">
        <v>30.41</v>
      </c>
      <c r="G13" s="322" t="s">
        <v>356</v>
      </c>
      <c r="H13" s="323">
        <v>6.65</v>
      </c>
      <c r="I13" s="323">
        <v>8.17</v>
      </c>
      <c r="J13" s="323">
        <v>16.85</v>
      </c>
      <c r="K13" s="323">
        <v>24</v>
      </c>
    </row>
    <row r="14" spans="1:11" ht="15">
      <c r="A14" s="322" t="s">
        <v>383</v>
      </c>
      <c r="B14" s="323">
        <v>5.4</v>
      </c>
      <c r="C14" s="323">
        <v>4.64</v>
      </c>
      <c r="D14" s="323">
        <v>19.61</v>
      </c>
      <c r="E14" s="323">
        <v>30.08</v>
      </c>
      <c r="G14" s="322" t="s">
        <v>383</v>
      </c>
      <c r="H14" s="323">
        <v>5.3</v>
      </c>
      <c r="I14" s="323">
        <v>6.59</v>
      </c>
      <c r="J14" s="323">
        <v>19.77</v>
      </c>
      <c r="K14" s="323">
        <v>25.67</v>
      </c>
    </row>
    <row r="15" spans="1:11" ht="15">
      <c r="A15" s="327" t="s">
        <v>289</v>
      </c>
      <c r="B15" s="328">
        <v>9.55</v>
      </c>
      <c r="C15" s="328">
        <v>11.4</v>
      </c>
      <c r="D15" s="328">
        <v>15.47</v>
      </c>
      <c r="E15" s="328">
        <v>26.14</v>
      </c>
      <c r="G15" s="327" t="s">
        <v>289</v>
      </c>
      <c r="H15" s="328">
        <v>10.1</v>
      </c>
      <c r="I15" s="328">
        <v>10.06</v>
      </c>
      <c r="J15" s="328">
        <v>15.1</v>
      </c>
      <c r="K15" s="328">
        <v>21.35</v>
      </c>
    </row>
    <row r="16" spans="1:11" ht="15">
      <c r="A16" s="324" t="s">
        <v>385</v>
      </c>
      <c r="B16" s="323">
        <v>10.76</v>
      </c>
      <c r="C16" s="323">
        <v>16.8</v>
      </c>
      <c r="D16" s="323">
        <v>17.78</v>
      </c>
      <c r="E16" s="323">
        <v>32.43</v>
      </c>
      <c r="G16" s="324" t="s">
        <v>385</v>
      </c>
      <c r="H16" s="323">
        <v>8.8</v>
      </c>
      <c r="I16" s="323">
        <v>16.1</v>
      </c>
      <c r="J16" s="323">
        <v>17.6</v>
      </c>
      <c r="K16" s="323">
        <v>26.78</v>
      </c>
    </row>
    <row r="17" spans="1:11" ht="15">
      <c r="A17" s="322" t="s">
        <v>357</v>
      </c>
      <c r="B17" s="323">
        <v>13.02</v>
      </c>
      <c r="C17" s="323">
        <v>23.6</v>
      </c>
      <c r="D17" s="323">
        <v>18.97</v>
      </c>
      <c r="E17" s="323">
        <v>38.05</v>
      </c>
      <c r="G17" s="322" t="s">
        <v>357</v>
      </c>
      <c r="H17" s="323">
        <v>11.56</v>
      </c>
      <c r="I17" s="323">
        <v>18.75</v>
      </c>
      <c r="J17" s="323">
        <v>17.1</v>
      </c>
      <c r="K17" s="323">
        <v>28.88</v>
      </c>
    </row>
    <row r="18" spans="1:11" ht="15">
      <c r="A18" s="324" t="s">
        <v>386</v>
      </c>
      <c r="B18" s="323">
        <v>11.33</v>
      </c>
      <c r="C18" s="323">
        <v>19.8</v>
      </c>
      <c r="D18" s="323">
        <v>15.17</v>
      </c>
      <c r="E18" s="323">
        <v>34.15</v>
      </c>
      <c r="G18" s="324" t="s">
        <v>386</v>
      </c>
      <c r="H18" s="323">
        <v>10.97</v>
      </c>
      <c r="I18" s="323">
        <v>15.1</v>
      </c>
      <c r="J18" s="323">
        <v>15.02</v>
      </c>
      <c r="K18" s="323">
        <v>22.24</v>
      </c>
    </row>
    <row r="19" spans="1:11" ht="15">
      <c r="A19" s="324" t="s">
        <v>358</v>
      </c>
      <c r="B19" s="323">
        <v>12.01</v>
      </c>
      <c r="C19" s="323">
        <v>28.01</v>
      </c>
      <c r="D19" s="323">
        <v>16.44</v>
      </c>
      <c r="E19" s="323">
        <v>54.17</v>
      </c>
      <c r="G19" s="324" t="s">
        <v>358</v>
      </c>
      <c r="H19" s="323">
        <v>10.4</v>
      </c>
      <c r="I19" s="323">
        <v>20.6</v>
      </c>
      <c r="J19" s="323">
        <v>16.1</v>
      </c>
      <c r="K19" s="323">
        <v>34.91</v>
      </c>
    </row>
    <row r="20" spans="1:11" ht="15">
      <c r="A20" s="322" t="s">
        <v>359</v>
      </c>
      <c r="B20" s="323">
        <v>10.62</v>
      </c>
      <c r="C20" s="323">
        <v>15.4</v>
      </c>
      <c r="D20" s="323">
        <v>14.69</v>
      </c>
      <c r="E20" s="323">
        <v>39.22</v>
      </c>
      <c r="G20" s="322" t="s">
        <v>359</v>
      </c>
      <c r="H20" s="323">
        <v>7.5</v>
      </c>
      <c r="I20" s="323">
        <v>15.4</v>
      </c>
      <c r="J20" s="323">
        <v>13.7</v>
      </c>
      <c r="K20" s="323">
        <v>28.3</v>
      </c>
    </row>
    <row r="21" spans="1:11" ht="15">
      <c r="A21" s="324" t="s">
        <v>360</v>
      </c>
      <c r="B21" s="323">
        <v>9.58</v>
      </c>
      <c r="C21" s="323">
        <v>16.95</v>
      </c>
      <c r="D21" s="323">
        <v>17.8</v>
      </c>
      <c r="E21" s="323">
        <v>44.7</v>
      </c>
      <c r="G21" s="324" t="s">
        <v>360</v>
      </c>
      <c r="H21" s="323">
        <v>10.2</v>
      </c>
      <c r="I21" s="323">
        <v>13.15</v>
      </c>
      <c r="J21" s="323">
        <v>21.45</v>
      </c>
      <c r="K21" s="323">
        <v>29.55</v>
      </c>
    </row>
    <row r="22" spans="1:11" ht="15">
      <c r="A22" s="324" t="s">
        <v>361</v>
      </c>
      <c r="B22" s="323">
        <v>4.42</v>
      </c>
      <c r="C22" s="323">
        <v>5.88</v>
      </c>
      <c r="D22" s="323">
        <v>16.85</v>
      </c>
      <c r="E22" s="323">
        <v>34.42</v>
      </c>
      <c r="G22" s="324" t="s">
        <v>361</v>
      </c>
      <c r="H22" s="323">
        <v>2.97</v>
      </c>
      <c r="I22" s="323">
        <v>7.8</v>
      </c>
      <c r="J22" s="323">
        <v>18.8</v>
      </c>
      <c r="K22" s="323">
        <v>19.31</v>
      </c>
    </row>
    <row r="23" spans="1:11" ht="15">
      <c r="A23" s="324" t="s">
        <v>362</v>
      </c>
      <c r="B23" s="323">
        <v>2.11</v>
      </c>
      <c r="C23" s="323">
        <v>2.5</v>
      </c>
      <c r="D23" s="323">
        <v>10.24</v>
      </c>
      <c r="E23" s="323">
        <v>23.05</v>
      </c>
      <c r="G23" s="324" t="s">
        <v>362</v>
      </c>
      <c r="H23" s="323">
        <v>2.2</v>
      </c>
      <c r="I23" s="323">
        <v>1.8</v>
      </c>
      <c r="J23" s="323">
        <v>10.5</v>
      </c>
      <c r="K23" s="323">
        <v>12.08</v>
      </c>
    </row>
    <row r="24" spans="1:11" ht="15">
      <c r="A24" s="325" t="s">
        <v>440</v>
      </c>
      <c r="B24" s="321">
        <v>7.4</v>
      </c>
      <c r="C24" s="326">
        <v>16.5</v>
      </c>
      <c r="D24" s="326">
        <v>18.28</v>
      </c>
      <c r="E24" s="326">
        <v>37.42</v>
      </c>
      <c r="G24" s="325" t="s">
        <v>440</v>
      </c>
      <c r="H24" s="321">
        <v>6.8</v>
      </c>
      <c r="I24" s="326">
        <v>13.8</v>
      </c>
      <c r="J24" s="326">
        <v>18.6</v>
      </c>
      <c r="K24" s="326">
        <v>26.8</v>
      </c>
    </row>
    <row r="25" spans="1:7" ht="15">
      <c r="A25" s="248" t="s">
        <v>441</v>
      </c>
      <c r="G25" s="248" t="s">
        <v>441</v>
      </c>
    </row>
    <row r="27" spans="1:11" ht="33" customHeight="1">
      <c r="A27" s="387" t="s">
        <v>442</v>
      </c>
      <c r="B27" s="387"/>
      <c r="C27" s="387"/>
      <c r="D27" s="387"/>
      <c r="E27" s="387"/>
      <c r="F27" s="387"/>
      <c r="G27" s="387"/>
      <c r="H27" s="387"/>
      <c r="I27" s="387"/>
      <c r="J27" s="387"/>
      <c r="K27" s="387"/>
    </row>
    <row r="28" spans="1:11" ht="35.25" customHeight="1">
      <c r="A28" s="387" t="s">
        <v>443</v>
      </c>
      <c r="B28" s="387"/>
      <c r="C28" s="387"/>
      <c r="D28" s="387"/>
      <c r="E28" s="387"/>
      <c r="F28" s="387"/>
      <c r="G28" s="387"/>
      <c r="H28" s="387"/>
      <c r="I28" s="387"/>
      <c r="J28" s="387"/>
      <c r="K28" s="387"/>
    </row>
  </sheetData>
  <sheetProtection/>
  <mergeCells count="11">
    <mergeCell ref="J6:K6"/>
    <mergeCell ref="A1:K1"/>
    <mergeCell ref="A5:E5"/>
    <mergeCell ref="G5:K5"/>
    <mergeCell ref="A27:K27"/>
    <mergeCell ref="A28:K28"/>
    <mergeCell ref="A6:A7"/>
    <mergeCell ref="B6:C6"/>
    <mergeCell ref="D6:E6"/>
    <mergeCell ref="G6:G7"/>
    <mergeCell ref="H6:I6"/>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O'Higgins</oddHeader>
  </headerFooter>
</worksheet>
</file>

<file path=xl/worksheets/sheet4.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F1"/>
    </sheetView>
  </sheetViews>
  <sheetFormatPr defaultColWidth="11.421875" defaultRowHeight="15"/>
  <sheetData>
    <row r="1" spans="1:6" s="248" customFormat="1" ht="15" customHeight="1">
      <c r="A1" s="389" t="s">
        <v>414</v>
      </c>
      <c r="B1" s="389"/>
      <c r="C1" s="389"/>
      <c r="D1" s="389"/>
      <c r="E1" s="389"/>
      <c r="F1" s="389"/>
    </row>
    <row r="2" s="248" customFormat="1" ht="15"/>
    <row r="3" s="248" customFormat="1" ht="15">
      <c r="A3" s="317" t="s">
        <v>415</v>
      </c>
    </row>
    <row r="5" ht="15">
      <c r="A5" s="318" t="s">
        <v>417</v>
      </c>
    </row>
    <row r="6" ht="15">
      <c r="A6" s="319" t="s">
        <v>418</v>
      </c>
    </row>
    <row r="7" ht="18">
      <c r="A7" s="320" t="s">
        <v>419</v>
      </c>
    </row>
    <row r="8" ht="18">
      <c r="A8" s="320" t="s">
        <v>420</v>
      </c>
    </row>
    <row r="9" ht="18">
      <c r="A9" s="320" t="s">
        <v>421</v>
      </c>
    </row>
    <row r="10" ht="15">
      <c r="A10" s="320" t="s">
        <v>422</v>
      </c>
    </row>
    <row r="11" ht="15">
      <c r="A11" s="319" t="s">
        <v>423</v>
      </c>
    </row>
    <row r="12" spans="1:7" ht="51.75" customHeight="1">
      <c r="A12" s="390" t="s">
        <v>424</v>
      </c>
      <c r="B12" s="390"/>
      <c r="C12" s="390"/>
      <c r="D12" s="390"/>
      <c r="E12" s="390"/>
      <c r="F12" s="390"/>
      <c r="G12" s="390"/>
    </row>
    <row r="13" s="317" customFormat="1" ht="18">
      <c r="A13" s="319" t="s">
        <v>426</v>
      </c>
    </row>
    <row r="14" spans="1:7" s="248" customFormat="1" ht="51.75" customHeight="1">
      <c r="A14" s="390" t="s">
        <v>425</v>
      </c>
      <c r="B14" s="390"/>
      <c r="C14" s="390"/>
      <c r="D14" s="390"/>
      <c r="E14" s="390"/>
      <c r="F14" s="390"/>
      <c r="G14" s="390"/>
    </row>
    <row r="16" ht="15">
      <c r="A16" s="248" t="s">
        <v>416</v>
      </c>
    </row>
  </sheetData>
  <sheetProtection/>
  <mergeCells count="3">
    <mergeCell ref="A1:F1"/>
    <mergeCell ref="A12:G12"/>
    <mergeCell ref="A14:G1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Y62"/>
  <sheetViews>
    <sheetView showGridLines="0" view="pageBreakPreview" zoomScaleSheetLayoutView="100" zoomScalePageLayoutView="0" workbookViewId="0" topLeftCell="A1">
      <selection activeCell="A1" sqref="A1"/>
    </sheetView>
  </sheetViews>
  <sheetFormatPr defaultColWidth="11.421875" defaultRowHeight="15"/>
  <cols>
    <col min="1" max="1" width="15.421875" style="10" customWidth="1"/>
    <col min="2" max="2" width="11.421875" style="10" customWidth="1"/>
    <col min="3" max="3" width="12.7109375" style="10" customWidth="1"/>
    <col min="4" max="4" width="12.57421875" style="10" customWidth="1"/>
    <col min="5" max="5" width="11.140625" style="10" customWidth="1"/>
    <col min="6" max="7" width="7.7109375" style="10" customWidth="1"/>
    <col min="8" max="8" width="10.7109375" style="10" customWidth="1"/>
    <col min="9" max="9" width="9.7109375" style="10" customWidth="1"/>
    <col min="10" max="14" width="11.421875" style="10" customWidth="1"/>
    <col min="15" max="15" width="12.8515625" style="10" bestFit="1" customWidth="1"/>
    <col min="16" max="16384" width="11.421875" style="10" customWidth="1"/>
  </cols>
  <sheetData>
    <row r="1" ht="12.75">
      <c r="A1" s="9" t="s">
        <v>62</v>
      </c>
    </row>
    <row r="2" ht="12.75">
      <c r="A2" s="9"/>
    </row>
    <row r="3" spans="1:8" ht="12.75">
      <c r="A3" s="391" t="s">
        <v>326</v>
      </c>
      <c r="B3" s="392"/>
      <c r="C3" s="392"/>
      <c r="D3" s="392"/>
      <c r="E3" s="392"/>
      <c r="F3" s="392"/>
      <c r="G3" s="392"/>
      <c r="H3" s="392"/>
    </row>
    <row r="4" spans="1:8" ht="12.75">
      <c r="A4" s="392"/>
      <c r="B4" s="392"/>
      <c r="C4" s="392"/>
      <c r="D4" s="392"/>
      <c r="E4" s="392"/>
      <c r="F4" s="392"/>
      <c r="G4" s="392"/>
      <c r="H4" s="392"/>
    </row>
    <row r="5" spans="1:8" ht="12.75">
      <c r="A5" s="392"/>
      <c r="B5" s="392"/>
      <c r="C5" s="392"/>
      <c r="D5" s="392"/>
      <c r="E5" s="392"/>
      <c r="F5" s="392"/>
      <c r="G5" s="392"/>
      <c r="H5" s="392"/>
    </row>
    <row r="6" spans="1:8" ht="12.75">
      <c r="A6" s="392"/>
      <c r="B6" s="392"/>
      <c r="C6" s="392"/>
      <c r="D6" s="392"/>
      <c r="E6" s="392"/>
      <c r="F6" s="392"/>
      <c r="G6" s="392"/>
      <c r="H6" s="392"/>
    </row>
    <row r="7" spans="1:8" ht="12.75">
      <c r="A7" s="392"/>
      <c r="B7" s="392"/>
      <c r="C7" s="392"/>
      <c r="D7" s="392"/>
      <c r="E7" s="392"/>
      <c r="F7" s="392"/>
      <c r="G7" s="392"/>
      <c r="H7" s="392"/>
    </row>
    <row r="8" spans="1:8" ht="12.75">
      <c r="A8" s="392"/>
      <c r="B8" s="392"/>
      <c r="C8" s="392"/>
      <c r="D8" s="392"/>
      <c r="E8" s="392"/>
      <c r="F8" s="392"/>
      <c r="G8" s="392"/>
      <c r="H8" s="392"/>
    </row>
    <row r="9" spans="1:8" ht="12.75">
      <c r="A9" s="392"/>
      <c r="B9" s="392"/>
      <c r="C9" s="392"/>
      <c r="D9" s="392"/>
      <c r="E9" s="392"/>
      <c r="F9" s="392"/>
      <c r="G9" s="392"/>
      <c r="H9" s="392"/>
    </row>
    <row r="10" spans="6:7" ht="12.75">
      <c r="F10" s="11"/>
      <c r="G10" s="11"/>
    </row>
    <row r="11" spans="1:9" ht="38.25">
      <c r="A11" s="214" t="s">
        <v>0</v>
      </c>
      <c r="B11" s="214" t="s">
        <v>1</v>
      </c>
      <c r="C11" s="12" t="s">
        <v>4</v>
      </c>
      <c r="D11" s="12" t="s">
        <v>3</v>
      </c>
      <c r="E11" s="12" t="s">
        <v>5</v>
      </c>
      <c r="F11" s="396" t="s">
        <v>327</v>
      </c>
      <c r="G11" s="396"/>
      <c r="H11" s="214" t="s">
        <v>363</v>
      </c>
      <c r="I11" s="246" t="s">
        <v>364</v>
      </c>
    </row>
    <row r="12" spans="1:9" ht="12.75">
      <c r="A12" s="403">
        <v>16387</v>
      </c>
      <c r="B12" s="403">
        <v>2.2</v>
      </c>
      <c r="C12" s="397">
        <v>914555</v>
      </c>
      <c r="D12" s="393">
        <v>5.2</v>
      </c>
      <c r="E12" s="393">
        <f>+C12/A12</f>
        <v>55.80978824678098</v>
      </c>
      <c r="F12" s="13">
        <v>50.4</v>
      </c>
      <c r="G12" s="14" t="s">
        <v>64</v>
      </c>
      <c r="H12" s="402">
        <v>25.6</v>
      </c>
      <c r="I12" s="402">
        <v>53</v>
      </c>
    </row>
    <row r="13" spans="1:9" ht="12.75">
      <c r="A13" s="404"/>
      <c r="B13" s="404"/>
      <c r="C13" s="398"/>
      <c r="D13" s="394"/>
      <c r="E13" s="394"/>
      <c r="F13" s="15">
        <v>49.6</v>
      </c>
      <c r="G13" s="16" t="s">
        <v>328</v>
      </c>
      <c r="H13" s="402"/>
      <c r="I13" s="402"/>
    </row>
    <row r="14" spans="1:7" ht="12.75">
      <c r="A14" s="17" t="s">
        <v>225</v>
      </c>
      <c r="E14" s="218"/>
      <c r="F14" s="18"/>
      <c r="G14" s="18"/>
    </row>
    <row r="15" spans="1:8" ht="12.75" customHeight="1">
      <c r="A15" s="395" t="s">
        <v>329</v>
      </c>
      <c r="B15" s="395"/>
      <c r="C15" s="395"/>
      <c r="D15" s="395"/>
      <c r="E15" s="395"/>
      <c r="F15" s="395"/>
      <c r="G15" s="395"/>
      <c r="H15" s="395"/>
    </row>
    <row r="16" ht="12.75">
      <c r="F16" s="19"/>
    </row>
    <row r="17" spans="1:8" ht="27" customHeight="1">
      <c r="A17" s="399" t="s">
        <v>365</v>
      </c>
      <c r="B17" s="399"/>
      <c r="C17" s="399"/>
      <c r="D17" s="399"/>
      <c r="E17" s="399"/>
      <c r="F17" s="399"/>
      <c r="G17" s="399"/>
      <c r="H17" s="399"/>
    </row>
    <row r="18" spans="1:8" ht="32.25" customHeight="1">
      <c r="A18" s="399" t="s">
        <v>366</v>
      </c>
      <c r="B18" s="399"/>
      <c r="C18" s="399"/>
      <c r="D18" s="399"/>
      <c r="E18" s="399"/>
      <c r="F18" s="399"/>
      <c r="G18" s="399"/>
      <c r="H18" s="399"/>
    </row>
    <row r="19" ht="12.75">
      <c r="F19" s="19"/>
    </row>
    <row r="20" spans="1:12" ht="12.75">
      <c r="A20" s="9" t="s">
        <v>61</v>
      </c>
      <c r="F20" s="19"/>
      <c r="K20" s="400"/>
      <c r="L20" s="400"/>
    </row>
    <row r="21" spans="1:12" ht="12.75">
      <c r="A21" s="9"/>
      <c r="F21" s="19"/>
      <c r="K21" s="125"/>
      <c r="L21" s="125"/>
    </row>
    <row r="22" spans="1:12" ht="12.75">
      <c r="A22" s="391" t="s">
        <v>273</v>
      </c>
      <c r="B22" s="391"/>
      <c r="C22" s="391"/>
      <c r="D22" s="391"/>
      <c r="E22" s="391"/>
      <c r="F22" s="391"/>
      <c r="G22" s="391"/>
      <c r="H22" s="391"/>
      <c r="K22" s="125"/>
      <c r="L22" s="125"/>
    </row>
    <row r="23" spans="1:12" ht="12.75">
      <c r="A23" s="391"/>
      <c r="B23" s="391"/>
      <c r="C23" s="391"/>
      <c r="D23" s="391"/>
      <c r="E23" s="391"/>
      <c r="F23" s="391"/>
      <c r="G23" s="391"/>
      <c r="H23" s="391"/>
      <c r="K23" s="125"/>
      <c r="L23" s="125"/>
    </row>
    <row r="24" spans="1:12" ht="12.75">
      <c r="A24" s="391"/>
      <c r="B24" s="391"/>
      <c r="C24" s="391"/>
      <c r="D24" s="391"/>
      <c r="E24" s="391"/>
      <c r="F24" s="391"/>
      <c r="G24" s="391"/>
      <c r="H24" s="391"/>
      <c r="K24" s="125"/>
      <c r="L24" s="125"/>
    </row>
    <row r="25" spans="1:12" ht="12.75">
      <c r="A25" s="391"/>
      <c r="B25" s="391"/>
      <c r="C25" s="391"/>
      <c r="D25" s="391"/>
      <c r="E25" s="391"/>
      <c r="F25" s="391"/>
      <c r="G25" s="391"/>
      <c r="H25" s="391"/>
      <c r="K25" s="125"/>
      <c r="L25" s="125"/>
    </row>
    <row r="26" spans="1:12" ht="12.75">
      <c r="A26" s="391"/>
      <c r="B26" s="391"/>
      <c r="C26" s="391"/>
      <c r="D26" s="391"/>
      <c r="E26" s="391"/>
      <c r="F26" s="391"/>
      <c r="G26" s="391"/>
      <c r="H26" s="391"/>
      <c r="K26" s="125"/>
      <c r="L26" s="125"/>
    </row>
    <row r="27" spans="1:12" ht="12.75">
      <c r="A27" s="391"/>
      <c r="B27" s="391"/>
      <c r="C27" s="391"/>
      <c r="D27" s="391"/>
      <c r="E27" s="391"/>
      <c r="F27" s="391"/>
      <c r="G27" s="391"/>
      <c r="H27" s="391"/>
      <c r="K27" s="125"/>
      <c r="L27" s="125"/>
    </row>
    <row r="28" spans="1:25" ht="12.75">
      <c r="A28" s="20"/>
      <c r="B28" s="20"/>
      <c r="C28" s="20"/>
      <c r="D28" s="20"/>
      <c r="E28" s="20"/>
      <c r="F28" s="20"/>
      <c r="G28" s="20"/>
      <c r="H28" s="20"/>
      <c r="I28" s="20"/>
      <c r="J28" s="20"/>
      <c r="K28" s="20"/>
      <c r="L28" s="20"/>
      <c r="M28" s="20"/>
      <c r="N28" s="20"/>
      <c r="O28" s="20"/>
      <c r="P28" s="20"/>
      <c r="Q28" s="20"/>
      <c r="R28" s="20"/>
      <c r="S28" s="20"/>
      <c r="T28" s="20"/>
      <c r="U28" s="20"/>
      <c r="V28" s="20"/>
      <c r="W28" s="20"/>
      <c r="X28" s="20"/>
      <c r="Y28" s="20"/>
    </row>
    <row r="29" spans="1:25" ht="15" customHeight="1">
      <c r="A29" s="401" t="s">
        <v>14</v>
      </c>
      <c r="B29" s="401" t="s">
        <v>19</v>
      </c>
      <c r="C29" s="401" t="s">
        <v>20</v>
      </c>
      <c r="D29" s="401" t="s">
        <v>26</v>
      </c>
      <c r="E29" s="401"/>
      <c r="F29" s="20"/>
      <c r="H29" s="20"/>
      <c r="I29" s="20"/>
      <c r="J29" s="20"/>
      <c r="K29" s="20"/>
      <c r="L29" s="20"/>
      <c r="M29" s="20"/>
      <c r="N29" s="20"/>
      <c r="O29" s="20"/>
      <c r="P29" s="20"/>
      <c r="Q29" s="20"/>
      <c r="R29" s="20"/>
      <c r="S29" s="20"/>
      <c r="T29" s="20"/>
      <c r="U29" s="20"/>
      <c r="V29" s="20"/>
      <c r="W29" s="20"/>
      <c r="X29" s="20"/>
      <c r="Y29" s="20"/>
    </row>
    <row r="30" spans="1:25" ht="15" customHeight="1">
      <c r="A30" s="401"/>
      <c r="B30" s="401"/>
      <c r="C30" s="401"/>
      <c r="D30" s="401"/>
      <c r="E30" s="401"/>
      <c r="F30" s="20"/>
      <c r="H30" s="20"/>
      <c r="I30" s="20"/>
      <c r="J30" s="20"/>
      <c r="K30" s="20"/>
      <c r="L30" s="20"/>
      <c r="M30" s="20"/>
      <c r="N30" s="20"/>
      <c r="O30" s="20"/>
      <c r="P30" s="20"/>
      <c r="Q30" s="20"/>
      <c r="R30" s="20"/>
      <c r="S30" s="20"/>
      <c r="T30" s="20"/>
      <c r="U30" s="20"/>
      <c r="V30" s="20"/>
      <c r="W30" s="20"/>
      <c r="X30" s="20"/>
      <c r="Y30" s="20"/>
    </row>
    <row r="31" spans="1:25" ht="12.75">
      <c r="A31" s="410" t="s">
        <v>224</v>
      </c>
      <c r="B31" s="21" t="s">
        <v>21</v>
      </c>
      <c r="C31" s="22">
        <v>19182</v>
      </c>
      <c r="D31" s="406">
        <v>91525.4</v>
      </c>
      <c r="E31" s="407"/>
      <c r="G31" s="20"/>
      <c r="H31" s="20"/>
      <c r="I31" s="20"/>
      <c r="J31" s="20"/>
      <c r="K31" s="20"/>
      <c r="L31" s="20"/>
      <c r="M31" s="20"/>
      <c r="N31" s="20"/>
      <c r="O31" s="20"/>
      <c r="P31" s="20"/>
      <c r="Q31" s="20"/>
      <c r="R31" s="20"/>
      <c r="S31" s="20"/>
      <c r="T31" s="20"/>
      <c r="U31" s="20"/>
      <c r="V31" s="20"/>
      <c r="W31" s="20"/>
      <c r="X31" s="20"/>
      <c r="Y31" s="20"/>
    </row>
    <row r="32" spans="1:25" ht="12.75">
      <c r="A32" s="410"/>
      <c r="B32" s="21" t="s">
        <v>22</v>
      </c>
      <c r="C32" s="23">
        <v>2914</v>
      </c>
      <c r="D32" s="406">
        <v>91192.4</v>
      </c>
      <c r="E32" s="407"/>
      <c r="H32" s="20"/>
      <c r="I32" s="20"/>
      <c r="J32" s="20"/>
      <c r="K32" s="20"/>
      <c r="L32" s="20"/>
      <c r="M32" s="20"/>
      <c r="N32" s="20"/>
      <c r="O32" s="20"/>
      <c r="P32" s="20"/>
      <c r="Q32" s="20"/>
      <c r="R32" s="20"/>
      <c r="S32" s="20"/>
      <c r="T32" s="20"/>
      <c r="U32" s="20"/>
      <c r="V32" s="20"/>
      <c r="W32" s="20"/>
      <c r="X32" s="20"/>
      <c r="Y32" s="20"/>
    </row>
    <row r="33" spans="1:25" ht="12.75">
      <c r="A33" s="410"/>
      <c r="B33" s="21" t="s">
        <v>23</v>
      </c>
      <c r="C33" s="23">
        <v>1438</v>
      </c>
      <c r="D33" s="406">
        <v>100843.9</v>
      </c>
      <c r="E33" s="407"/>
      <c r="H33" s="20"/>
      <c r="I33" s="20"/>
      <c r="J33" s="20"/>
      <c r="K33" s="20"/>
      <c r="L33" s="20"/>
      <c r="M33" s="20"/>
      <c r="N33" s="20"/>
      <c r="O33" s="20"/>
      <c r="P33" s="20"/>
      <c r="Q33" s="20"/>
      <c r="R33" s="20"/>
      <c r="S33" s="20"/>
      <c r="T33" s="20"/>
      <c r="U33" s="20"/>
      <c r="V33" s="20"/>
      <c r="W33" s="20"/>
      <c r="X33" s="20"/>
      <c r="Y33" s="20"/>
    </row>
    <row r="34" spans="1:25" ht="12.75">
      <c r="A34" s="410"/>
      <c r="B34" s="21" t="s">
        <v>24</v>
      </c>
      <c r="C34" s="22">
        <v>1715</v>
      </c>
      <c r="D34" s="406">
        <v>1326002.3</v>
      </c>
      <c r="E34" s="407"/>
      <c r="G34" s="20"/>
      <c r="H34" s="20"/>
      <c r="I34" s="20"/>
      <c r="J34" s="20"/>
      <c r="K34" s="20"/>
      <c r="L34" s="20"/>
      <c r="M34" s="20"/>
      <c r="N34" s="20"/>
      <c r="O34" s="20"/>
      <c r="P34" s="20"/>
      <c r="Q34" s="20"/>
      <c r="R34" s="20"/>
      <c r="S34" s="20"/>
      <c r="T34" s="20"/>
      <c r="U34" s="20"/>
      <c r="V34" s="20"/>
      <c r="W34" s="20"/>
      <c r="X34" s="20"/>
      <c r="Y34" s="20"/>
    </row>
    <row r="35" spans="1:5" ht="12.75">
      <c r="A35" s="24" t="s">
        <v>25</v>
      </c>
      <c r="B35" s="25"/>
      <c r="C35" s="26">
        <v>25249</v>
      </c>
      <c r="D35" s="408">
        <v>1609564</v>
      </c>
      <c r="E35" s="409"/>
    </row>
    <row r="36" spans="1:8" ht="12.75">
      <c r="A36" s="405" t="s">
        <v>27</v>
      </c>
      <c r="B36" s="405"/>
      <c r="C36" s="405"/>
      <c r="D36" s="405"/>
      <c r="E36" s="405"/>
      <c r="F36" s="405"/>
      <c r="G36" s="405"/>
      <c r="H36" s="405"/>
    </row>
    <row r="37" spans="1:8" ht="12.75">
      <c r="A37" s="405"/>
      <c r="B37" s="405"/>
      <c r="C37" s="405"/>
      <c r="D37" s="405"/>
      <c r="E37" s="405"/>
      <c r="F37" s="405"/>
      <c r="G37" s="405"/>
      <c r="H37" s="405"/>
    </row>
    <row r="53" ht="12.75">
      <c r="G53" s="117"/>
    </row>
    <row r="54" ht="12.75">
      <c r="G54" s="117"/>
    </row>
    <row r="55" ht="12.75">
      <c r="G55" s="117"/>
    </row>
    <row r="56" ht="12.75">
      <c r="G56" s="117"/>
    </row>
    <row r="57" ht="12.75">
      <c r="G57" s="117"/>
    </row>
    <row r="58" ht="12.75">
      <c r="G58" s="117"/>
    </row>
    <row r="59" ht="12.75">
      <c r="G59" s="117"/>
    </row>
    <row r="60" ht="12.75">
      <c r="G60" s="117"/>
    </row>
    <row r="61" ht="12.75">
      <c r="G61" s="117"/>
    </row>
    <row r="62" ht="12.75">
      <c r="G62" s="117"/>
    </row>
  </sheetData>
  <sheetProtection/>
  <mergeCells count="25">
    <mergeCell ref="A36:H37"/>
    <mergeCell ref="D32:E32"/>
    <mergeCell ref="D33:E33"/>
    <mergeCell ref="D34:E34"/>
    <mergeCell ref="D31:E31"/>
    <mergeCell ref="D35:E35"/>
    <mergeCell ref="A31:A34"/>
    <mergeCell ref="K20:L20"/>
    <mergeCell ref="A29:A30"/>
    <mergeCell ref="D29:E30"/>
    <mergeCell ref="B29:B30"/>
    <mergeCell ref="C29:C30"/>
    <mergeCell ref="H12:H13"/>
    <mergeCell ref="A12:A13"/>
    <mergeCell ref="B12:B13"/>
    <mergeCell ref="I12:I13"/>
    <mergeCell ref="A3:H9"/>
    <mergeCell ref="A22:H27"/>
    <mergeCell ref="E12:E13"/>
    <mergeCell ref="A15:H15"/>
    <mergeCell ref="F11:G11"/>
    <mergeCell ref="C12:C13"/>
    <mergeCell ref="D12:D13"/>
    <mergeCell ref="A17:H17"/>
    <mergeCell ref="A18:H18"/>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 O'Higgins</oddHeader>
  </headerFooter>
</worksheet>
</file>

<file path=xl/worksheets/sheet6.xml><?xml version="1.0" encoding="utf-8"?>
<worksheet xmlns="http://schemas.openxmlformats.org/spreadsheetml/2006/main" xmlns:r="http://schemas.openxmlformats.org/officeDocument/2006/relationships">
  <dimension ref="A1:I98"/>
  <sheetViews>
    <sheetView view="pageBreakPreview" zoomScale="70" zoomScaleSheetLayoutView="70" zoomScalePageLayoutView="0" workbookViewId="0" topLeftCell="A1">
      <selection activeCell="A1" sqref="A1"/>
    </sheetView>
  </sheetViews>
  <sheetFormatPr defaultColWidth="11.421875" defaultRowHeight="15"/>
  <cols>
    <col min="1" max="1" width="32.00390625" style="43" customWidth="1"/>
    <col min="2" max="2" width="18.421875" style="43" customWidth="1"/>
    <col min="3" max="3" width="18.140625" style="43" customWidth="1"/>
    <col min="4" max="4" width="19.28125" style="43" customWidth="1"/>
    <col min="5" max="5" width="18.00390625" style="43" customWidth="1"/>
    <col min="6" max="6" width="16.57421875" style="43" customWidth="1"/>
    <col min="7" max="7" width="11.421875" style="43" customWidth="1"/>
    <col min="8" max="8" width="29.8515625" style="43" bestFit="1" customWidth="1"/>
    <col min="9" max="9" width="14.140625" style="43" customWidth="1"/>
    <col min="10" max="16384" width="11.421875" style="43" customWidth="1"/>
  </cols>
  <sheetData>
    <row r="1" ht="17.25">
      <c r="A1" s="42" t="s">
        <v>54</v>
      </c>
    </row>
    <row r="2" ht="17.25">
      <c r="A2" s="42"/>
    </row>
    <row r="3" ht="17.25">
      <c r="A3" s="42" t="s">
        <v>78</v>
      </c>
    </row>
    <row r="4" ht="17.25">
      <c r="A4" s="42"/>
    </row>
    <row r="5" spans="1:6" ht="15" customHeight="1">
      <c r="A5" s="415" t="s">
        <v>111</v>
      </c>
      <c r="B5" s="415"/>
      <c r="C5" s="415"/>
      <c r="D5" s="415"/>
      <c r="E5" s="415"/>
      <c r="F5" s="415"/>
    </row>
    <row r="6" spans="1:6" ht="17.25">
      <c r="A6" s="415"/>
      <c r="B6" s="415"/>
      <c r="C6" s="415"/>
      <c r="D6" s="415"/>
      <c r="E6" s="415"/>
      <c r="F6" s="415"/>
    </row>
    <row r="7" spans="1:6" ht="17.25">
      <c r="A7" s="44"/>
      <c r="B7" s="44"/>
      <c r="C7" s="44"/>
      <c r="D7" s="44"/>
      <c r="E7" s="44"/>
      <c r="F7" s="44"/>
    </row>
    <row r="8" spans="1:5" ht="17.25">
      <c r="A8" s="45" t="s">
        <v>337</v>
      </c>
      <c r="B8" s="216"/>
      <c r="C8" s="216"/>
      <c r="D8" s="216"/>
      <c r="E8" s="216"/>
    </row>
    <row r="9" spans="1:6" ht="17.25">
      <c r="A9" s="46" t="s">
        <v>42</v>
      </c>
      <c r="B9" s="46" t="s">
        <v>342</v>
      </c>
      <c r="C9" s="46" t="s">
        <v>73</v>
      </c>
      <c r="D9" s="46" t="s">
        <v>66</v>
      </c>
      <c r="F9" s="219"/>
    </row>
    <row r="10" spans="1:6" ht="17.25">
      <c r="A10" s="241" t="s">
        <v>104</v>
      </c>
      <c r="B10" s="242">
        <v>13699.169999999967</v>
      </c>
      <c r="C10" s="283">
        <v>38391.79000000004</v>
      </c>
      <c r="D10" s="51">
        <f>+B10/C10</f>
        <v>0.35682550878716396</v>
      </c>
      <c r="F10" s="220"/>
    </row>
    <row r="11" spans="1:6" ht="17.25">
      <c r="A11" s="241" t="s">
        <v>152</v>
      </c>
      <c r="B11" s="242">
        <v>13434.600000000024</v>
      </c>
      <c r="C11" s="283">
        <v>47834.19000000005</v>
      </c>
      <c r="D11" s="51">
        <f aca="true" t="shared" si="0" ref="D11:D21">+B11/C11</f>
        <v>0.2808576877752087</v>
      </c>
      <c r="F11" s="220"/>
    </row>
    <row r="12" spans="1:6" ht="17.25">
      <c r="A12" s="241" t="s">
        <v>101</v>
      </c>
      <c r="B12" s="242">
        <v>8730.519999999997</v>
      </c>
      <c r="C12" s="283">
        <v>13030.479999999998</v>
      </c>
      <c r="D12" s="51">
        <f t="shared" si="0"/>
        <v>0.6700075515253466</v>
      </c>
      <c r="F12" s="220"/>
    </row>
    <row r="13" spans="1:6" ht="17.25">
      <c r="A13" s="241" t="s">
        <v>277</v>
      </c>
      <c r="B13" s="242">
        <v>7021.900000000003</v>
      </c>
      <c r="C13" s="283">
        <v>40800.849999999984</v>
      </c>
      <c r="D13" s="51">
        <f t="shared" si="0"/>
        <v>0.1721018067025566</v>
      </c>
      <c r="F13" s="220"/>
    </row>
    <row r="14" spans="1:6" ht="17.25">
      <c r="A14" s="241" t="s">
        <v>135</v>
      </c>
      <c r="B14" s="242">
        <v>5368.640000000012</v>
      </c>
      <c r="C14" s="283">
        <v>26736.550000000032</v>
      </c>
      <c r="D14" s="51">
        <f t="shared" si="0"/>
        <v>0.200797784306502</v>
      </c>
      <c r="F14" s="220"/>
    </row>
    <row r="15" spans="1:6" ht="17.25">
      <c r="A15" s="241" t="s">
        <v>72</v>
      </c>
      <c r="B15" s="242">
        <v>4794.279999999995</v>
      </c>
      <c r="C15" s="283">
        <v>21951.179999999997</v>
      </c>
      <c r="D15" s="51">
        <f t="shared" si="0"/>
        <v>0.21840648202055635</v>
      </c>
      <c r="F15" s="220"/>
    </row>
    <row r="16" spans="1:6" ht="17.25">
      <c r="A16" s="241" t="s">
        <v>153</v>
      </c>
      <c r="B16" s="242">
        <v>4505.249999999989</v>
      </c>
      <c r="C16" s="283">
        <v>7272.049999999987</v>
      </c>
      <c r="D16" s="51">
        <f t="shared" si="0"/>
        <v>0.6195295686910839</v>
      </c>
      <c r="F16" s="220"/>
    </row>
    <row r="17" spans="1:6" ht="17.25">
      <c r="A17" s="241" t="s">
        <v>136</v>
      </c>
      <c r="B17" s="242">
        <v>4253.919999999994</v>
      </c>
      <c r="C17" s="283">
        <v>8201.32999999999</v>
      </c>
      <c r="D17" s="51">
        <f t="shared" si="0"/>
        <v>0.518686603270445</v>
      </c>
      <c r="F17" s="220"/>
    </row>
    <row r="18" spans="1:6" ht="17.25">
      <c r="A18" s="241" t="s">
        <v>139</v>
      </c>
      <c r="B18" s="242">
        <v>3865.889999999993</v>
      </c>
      <c r="C18" s="283">
        <v>5332.929999999993</v>
      </c>
      <c r="D18" s="51">
        <f t="shared" si="0"/>
        <v>0.7249091962579667</v>
      </c>
      <c r="F18" s="220"/>
    </row>
    <row r="19" spans="1:6" ht="17.25">
      <c r="A19" s="241" t="s">
        <v>140</v>
      </c>
      <c r="B19" s="242">
        <v>3013.8599999999988</v>
      </c>
      <c r="C19" s="283">
        <v>7595.060000000004</v>
      </c>
      <c r="D19" s="51">
        <f t="shared" si="0"/>
        <v>0.396818458313693</v>
      </c>
      <c r="F19" s="220"/>
    </row>
    <row r="20" spans="1:6" ht="17.25">
      <c r="A20" s="47" t="s">
        <v>6</v>
      </c>
      <c r="B20" s="242">
        <f>+B21-SUM(B10:B19)</f>
        <v>16596.619999999995</v>
      </c>
      <c r="C20" s="242">
        <f>+C21-SUM(C10:C19)</f>
        <v>125507.80000000008</v>
      </c>
      <c r="D20" s="51">
        <f t="shared" si="0"/>
        <v>0.13223576542653115</v>
      </c>
      <c r="F20" s="220"/>
    </row>
    <row r="21" spans="1:6" ht="17.25">
      <c r="A21" s="49" t="s">
        <v>2</v>
      </c>
      <c r="B21" s="243">
        <v>85284.64999999997</v>
      </c>
      <c r="C21" s="284">
        <v>342654.21000000014</v>
      </c>
      <c r="D21" s="232">
        <f t="shared" si="0"/>
        <v>0.24889421320695265</v>
      </c>
      <c r="F21" s="221"/>
    </row>
    <row r="22" spans="1:6" ht="17.25" customHeight="1">
      <c r="A22" s="414" t="s">
        <v>343</v>
      </c>
      <c r="B22" s="414"/>
      <c r="C22" s="414"/>
      <c r="D22" s="414"/>
      <c r="E22" s="417"/>
      <c r="F22" s="417"/>
    </row>
    <row r="23" spans="1:6" ht="17.25">
      <c r="A23" s="123"/>
      <c r="B23" s="189"/>
      <c r="C23" s="189"/>
      <c r="D23" s="123"/>
      <c r="E23" s="123"/>
      <c r="F23" s="123"/>
    </row>
    <row r="24" ht="17.25">
      <c r="A24" s="42" t="s">
        <v>338</v>
      </c>
    </row>
    <row r="25" spans="1:5" ht="17.25">
      <c r="A25" s="49" t="s">
        <v>42</v>
      </c>
      <c r="B25" s="46" t="s">
        <v>14</v>
      </c>
      <c r="C25" s="46" t="s">
        <v>73</v>
      </c>
      <c r="D25" s="46" t="s">
        <v>66</v>
      </c>
      <c r="E25" s="219"/>
    </row>
    <row r="26" spans="1:5" ht="17.25">
      <c r="A26" s="47" t="s">
        <v>96</v>
      </c>
      <c r="B26" s="273">
        <v>1805.2257</v>
      </c>
      <c r="C26" s="273">
        <v>5052.963199999999</v>
      </c>
      <c r="D26" s="51">
        <f>+B26/C26</f>
        <v>0.3572608049075046</v>
      </c>
      <c r="E26" s="222"/>
    </row>
    <row r="27" spans="1:5" ht="17.25">
      <c r="A27" s="47" t="s">
        <v>100</v>
      </c>
      <c r="B27" s="273">
        <v>1514.6577</v>
      </c>
      <c r="C27" s="273">
        <v>3091.3046</v>
      </c>
      <c r="D27" s="51">
        <f aca="true" t="shared" si="1" ref="D27:D37">+B27/C27</f>
        <v>0.4899736182581296</v>
      </c>
      <c r="E27" s="222"/>
    </row>
    <row r="28" spans="1:5" ht="17.25">
      <c r="A28" s="47" t="s">
        <v>41</v>
      </c>
      <c r="B28" s="273">
        <v>1306.0757</v>
      </c>
      <c r="C28" s="273">
        <v>10151.336900000002</v>
      </c>
      <c r="D28" s="51">
        <f t="shared" si="1"/>
        <v>0.1286604624460843</v>
      </c>
      <c r="E28" s="222"/>
    </row>
    <row r="29" spans="1:5" ht="17.25">
      <c r="A29" s="47" t="s">
        <v>99</v>
      </c>
      <c r="B29" s="273">
        <v>1297.5017</v>
      </c>
      <c r="C29" s="273">
        <v>3486.6575</v>
      </c>
      <c r="D29" s="51">
        <f t="shared" si="1"/>
        <v>0.3721333971002314</v>
      </c>
      <c r="E29" s="222"/>
    </row>
    <row r="30" spans="1:5" ht="17.25">
      <c r="A30" s="47" t="s">
        <v>154</v>
      </c>
      <c r="B30" s="273">
        <v>1162.8043</v>
      </c>
      <c r="C30" s="273">
        <v>2918.3711</v>
      </c>
      <c r="D30" s="51">
        <f t="shared" si="1"/>
        <v>0.39844291906536494</v>
      </c>
      <c r="E30" s="222"/>
    </row>
    <row r="31" spans="1:5" ht="17.25">
      <c r="A31" s="47" t="s">
        <v>77</v>
      </c>
      <c r="B31" s="273">
        <v>938.05</v>
      </c>
      <c r="C31" s="273">
        <v>5328.199700000001</v>
      </c>
      <c r="D31" s="51">
        <f t="shared" si="1"/>
        <v>0.1760538367208721</v>
      </c>
      <c r="E31" s="222"/>
    </row>
    <row r="32" spans="1:5" ht="17.25">
      <c r="A32" s="47" t="s">
        <v>155</v>
      </c>
      <c r="B32" s="273">
        <v>708.6333</v>
      </c>
      <c r="C32" s="273">
        <v>1556.1772999999998</v>
      </c>
      <c r="D32" s="51">
        <f t="shared" si="1"/>
        <v>0.45536797124594997</v>
      </c>
      <c r="E32" s="222"/>
    </row>
    <row r="33" spans="1:5" ht="17.25">
      <c r="A33" s="47" t="s">
        <v>275</v>
      </c>
      <c r="B33" s="273">
        <v>438.7734</v>
      </c>
      <c r="C33" s="273">
        <v>3892.9907</v>
      </c>
      <c r="D33" s="51">
        <f t="shared" si="1"/>
        <v>0.11270856619308132</v>
      </c>
      <c r="E33" s="222"/>
    </row>
    <row r="34" spans="1:5" ht="17.25">
      <c r="A34" s="47" t="s">
        <v>276</v>
      </c>
      <c r="B34" s="273">
        <v>289.4619</v>
      </c>
      <c r="C34" s="273">
        <v>2865.9701000000005</v>
      </c>
      <c r="D34" s="51">
        <f t="shared" si="1"/>
        <v>0.10099962312935504</v>
      </c>
      <c r="E34" s="222"/>
    </row>
    <row r="35" spans="1:5" ht="17.25">
      <c r="A35" s="47" t="s">
        <v>448</v>
      </c>
      <c r="B35" s="273">
        <v>158.5476</v>
      </c>
      <c r="C35" s="273">
        <v>2261.0576</v>
      </c>
      <c r="D35" s="51">
        <f t="shared" si="1"/>
        <v>0.07012099116802685</v>
      </c>
      <c r="E35" s="222"/>
    </row>
    <row r="36" spans="1:5" ht="17.25">
      <c r="A36" s="47" t="s">
        <v>6</v>
      </c>
      <c r="B36" s="186">
        <f>+B37-SUM(B26:B35)</f>
        <v>990.3946000000033</v>
      </c>
      <c r="C36" s="186">
        <f>+C37-SUM(C26:C35)</f>
        <v>36638.4088</v>
      </c>
      <c r="D36" s="51">
        <f t="shared" si="1"/>
        <v>0.027031594232334765</v>
      </c>
      <c r="E36" s="222"/>
    </row>
    <row r="37" spans="1:5" s="42" customFormat="1" ht="17.25">
      <c r="A37" s="52" t="s">
        <v>2</v>
      </c>
      <c r="B37" s="274">
        <v>10610.125900000003</v>
      </c>
      <c r="C37" s="274">
        <v>77243.4375</v>
      </c>
      <c r="D37" s="232">
        <f t="shared" si="1"/>
        <v>0.13735957698671816</v>
      </c>
      <c r="E37" s="223"/>
    </row>
    <row r="38" spans="1:6" ht="17.25">
      <c r="A38" s="416" t="s">
        <v>449</v>
      </c>
      <c r="B38" s="416"/>
      <c r="C38" s="416"/>
      <c r="D38" s="416"/>
      <c r="E38" s="416"/>
      <c r="F38" s="416"/>
    </row>
    <row r="39" spans="1:3" ht="17.25">
      <c r="A39" s="53"/>
      <c r="B39" s="188"/>
      <c r="C39" s="188"/>
    </row>
    <row r="40" ht="17.25">
      <c r="A40" s="54" t="s">
        <v>295</v>
      </c>
    </row>
    <row r="41" spans="1:4" s="55" customFormat="1" ht="17.25">
      <c r="A41" s="224" t="s">
        <v>79</v>
      </c>
      <c r="B41" s="46" t="s">
        <v>14</v>
      </c>
      <c r="C41" s="46" t="s">
        <v>73</v>
      </c>
      <c r="D41" s="46" t="s">
        <v>66</v>
      </c>
    </row>
    <row r="42" spans="1:4" s="42" customFormat="1" ht="17.25">
      <c r="A42" s="224" t="s">
        <v>2</v>
      </c>
      <c r="B42" s="355">
        <f>+B48+B54</f>
        <v>45782.22</v>
      </c>
      <c r="C42" s="355">
        <f>+C48+C54</f>
        <v>137190.58999999997</v>
      </c>
      <c r="D42" s="232">
        <f>+B42/C42</f>
        <v>0.3337125381558605</v>
      </c>
    </row>
    <row r="43" spans="1:7" ht="17.25">
      <c r="A43" s="411" t="s">
        <v>80</v>
      </c>
      <c r="B43" s="412"/>
      <c r="C43" s="412"/>
      <c r="D43" s="413"/>
      <c r="G43" s="116"/>
    </row>
    <row r="44" spans="1:7" ht="38.25" customHeight="1">
      <c r="A44" s="56" t="s">
        <v>106</v>
      </c>
      <c r="B44" s="276">
        <v>17880.28</v>
      </c>
      <c r="C44" s="276">
        <v>41098.58</v>
      </c>
      <c r="D44" s="51">
        <f>+B44/C44</f>
        <v>0.43505834021516065</v>
      </c>
      <c r="G44" s="116"/>
    </row>
    <row r="45" spans="1:7" ht="21" customHeight="1">
      <c r="A45" s="56" t="s">
        <v>156</v>
      </c>
      <c r="B45" s="276">
        <v>6133.1</v>
      </c>
      <c r="C45" s="276">
        <v>10646.77</v>
      </c>
      <c r="D45" s="51">
        <f aca="true" t="shared" si="2" ref="D45:D54">+B45/C45</f>
        <v>0.5760526431960116</v>
      </c>
      <c r="G45" s="116"/>
    </row>
    <row r="46" spans="1:7" ht="17.25">
      <c r="A46" s="56" t="s">
        <v>107</v>
      </c>
      <c r="B46" s="276">
        <v>5125.9</v>
      </c>
      <c r="C46" s="276">
        <v>11843.75</v>
      </c>
      <c r="D46" s="51">
        <f t="shared" si="2"/>
        <v>0.4327936675461741</v>
      </c>
      <c r="G46" s="116"/>
    </row>
    <row r="47" spans="1:7" ht="22.5" customHeight="1">
      <c r="A47" s="225" t="s">
        <v>296</v>
      </c>
      <c r="B47" s="48">
        <f>+B48-SUM(B44:B46)</f>
        <v>10024.57</v>
      </c>
      <c r="C47" s="48">
        <f>+C48-SUM(C44:C46)</f>
        <v>37371.00999999995</v>
      </c>
      <c r="D47" s="51">
        <f t="shared" si="2"/>
        <v>0.26824455640883166</v>
      </c>
      <c r="G47" s="116"/>
    </row>
    <row r="48" spans="1:7" s="42" customFormat="1" ht="17.25">
      <c r="A48" s="226" t="s">
        <v>2</v>
      </c>
      <c r="B48" s="353">
        <v>39163.85</v>
      </c>
      <c r="C48" s="353">
        <v>100960.10999999996</v>
      </c>
      <c r="D48" s="232">
        <f t="shared" si="2"/>
        <v>0.38791409795413273</v>
      </c>
      <c r="G48" s="354"/>
    </row>
    <row r="49" spans="1:7" ht="24" customHeight="1">
      <c r="A49" s="226" t="s">
        <v>81</v>
      </c>
      <c r="B49" s="57"/>
      <c r="C49" s="57"/>
      <c r="D49" s="51"/>
      <c r="G49" s="116"/>
    </row>
    <row r="50" spans="1:7" ht="28.5" customHeight="1">
      <c r="A50" s="58" t="s">
        <v>108</v>
      </c>
      <c r="B50" s="276">
        <v>3083.07</v>
      </c>
      <c r="C50" s="276">
        <v>11241.53</v>
      </c>
      <c r="D50" s="51">
        <f t="shared" si="2"/>
        <v>0.27425715182897703</v>
      </c>
      <c r="E50" s="217"/>
      <c r="F50" s="217"/>
      <c r="G50" s="116"/>
    </row>
    <row r="51" spans="1:7" ht="17.25">
      <c r="A51" s="47" t="s">
        <v>109</v>
      </c>
      <c r="B51" s="276">
        <v>2477.08</v>
      </c>
      <c r="C51" s="276">
        <v>15383.48</v>
      </c>
      <c r="D51" s="51">
        <f t="shared" si="2"/>
        <v>0.16102208342975713</v>
      </c>
      <c r="G51" s="116"/>
    </row>
    <row r="52" spans="1:7" ht="17.25">
      <c r="A52" s="56" t="s">
        <v>110</v>
      </c>
      <c r="B52" s="276">
        <v>372.53</v>
      </c>
      <c r="C52" s="276">
        <v>808.34</v>
      </c>
      <c r="D52" s="51">
        <f t="shared" si="2"/>
        <v>0.4608580547789296</v>
      </c>
      <c r="G52" s="116"/>
    </row>
    <row r="53" spans="1:4" ht="18.75" customHeight="1">
      <c r="A53" s="225" t="s">
        <v>296</v>
      </c>
      <c r="B53" s="48">
        <f>+B54-SUM(B50:B52)</f>
        <v>685.6900000000005</v>
      </c>
      <c r="C53" s="48">
        <f>+C54-SUM(C50:C52)</f>
        <v>8797.130000000001</v>
      </c>
      <c r="D53" s="51">
        <f t="shared" si="2"/>
        <v>0.07794473879549357</v>
      </c>
    </row>
    <row r="54" spans="1:4" s="42" customFormat="1" ht="17.25">
      <c r="A54" s="226" t="s">
        <v>2</v>
      </c>
      <c r="B54" s="353">
        <v>6618.37</v>
      </c>
      <c r="C54" s="353">
        <v>36230.48</v>
      </c>
      <c r="D54" s="232">
        <f t="shared" si="2"/>
        <v>0.18267409098637388</v>
      </c>
    </row>
    <row r="55" spans="1:4" ht="17.25" customHeight="1">
      <c r="A55" s="414" t="s">
        <v>458</v>
      </c>
      <c r="B55" s="414"/>
      <c r="C55" s="414"/>
      <c r="D55" s="414"/>
    </row>
    <row r="56" spans="1:4" ht="17.25" customHeight="1">
      <c r="A56" s="215"/>
      <c r="B56" s="122"/>
      <c r="C56" s="122"/>
      <c r="D56" s="215"/>
    </row>
    <row r="57" ht="17.25">
      <c r="A57" s="42" t="s">
        <v>54</v>
      </c>
    </row>
    <row r="58" ht="17.25">
      <c r="A58" s="42"/>
    </row>
    <row r="59" spans="1:6" ht="17.25">
      <c r="A59" s="42" t="s">
        <v>78</v>
      </c>
      <c r="E59" s="219"/>
      <c r="F59" s="219"/>
    </row>
    <row r="60" spans="1:6" ht="17.25">
      <c r="A60" s="42"/>
      <c r="E60" s="222"/>
      <c r="F60" s="222"/>
    </row>
    <row r="61" spans="1:6" ht="17.25">
      <c r="A61" s="42" t="s">
        <v>309</v>
      </c>
      <c r="E61" s="222"/>
      <c r="F61" s="222"/>
    </row>
    <row r="62" spans="1:6" ht="37.5" customHeight="1">
      <c r="A62" s="46" t="s">
        <v>42</v>
      </c>
      <c r="B62" s="46" t="s">
        <v>444</v>
      </c>
      <c r="C62" s="46" t="s">
        <v>445</v>
      </c>
      <c r="D62" s="46" t="s">
        <v>66</v>
      </c>
      <c r="E62" s="222"/>
      <c r="F62" s="222"/>
    </row>
    <row r="63" spans="1:6" ht="17.25">
      <c r="A63" s="47" t="s">
        <v>310</v>
      </c>
      <c r="B63" s="331">
        <v>19962</v>
      </c>
      <c r="C63" s="333">
        <v>54679</v>
      </c>
      <c r="D63" s="233">
        <f aca="true" t="shared" si="3" ref="D63:D78">+B63/C63</f>
        <v>0.36507617183928015</v>
      </c>
      <c r="E63" s="227"/>
      <c r="F63" s="222"/>
    </row>
    <row r="64" spans="1:6" ht="17.25">
      <c r="A64" s="47" t="s">
        <v>311</v>
      </c>
      <c r="B64" s="331">
        <v>4802</v>
      </c>
      <c r="C64" s="333">
        <v>183073</v>
      </c>
      <c r="D64" s="233">
        <f t="shared" si="3"/>
        <v>0.026229973835573787</v>
      </c>
      <c r="E64" s="227"/>
      <c r="F64" s="222"/>
    </row>
    <row r="65" spans="1:6" ht="17.25">
      <c r="A65" s="47" t="s">
        <v>312</v>
      </c>
      <c r="B65" s="331">
        <v>3992</v>
      </c>
      <c r="C65" s="333">
        <v>21963</v>
      </c>
      <c r="D65" s="233">
        <f t="shared" si="3"/>
        <v>0.18176023311933706</v>
      </c>
      <c r="E65" s="228"/>
      <c r="F65" s="228"/>
    </row>
    <row r="66" spans="1:6" ht="17.25">
      <c r="A66" s="47" t="s">
        <v>286</v>
      </c>
      <c r="B66" s="331">
        <v>2588</v>
      </c>
      <c r="C66" s="333">
        <v>5919</v>
      </c>
      <c r="D66" s="233">
        <f t="shared" si="3"/>
        <v>0.43723601959790503</v>
      </c>
      <c r="E66" s="217"/>
      <c r="F66" s="217"/>
    </row>
    <row r="67" spans="1:6" ht="17.25">
      <c r="A67" s="47" t="s">
        <v>446</v>
      </c>
      <c r="B67" s="331">
        <v>2520</v>
      </c>
      <c r="C67" s="333">
        <v>9907</v>
      </c>
      <c r="D67" s="233">
        <f t="shared" si="3"/>
        <v>0.254365600080751</v>
      </c>
      <c r="E67" s="217"/>
      <c r="F67" s="217"/>
    </row>
    <row r="68" spans="1:6" ht="17.25">
      <c r="A68" s="47" t="s">
        <v>272</v>
      </c>
      <c r="B68" s="332">
        <v>1080</v>
      </c>
      <c r="C68" s="332">
        <v>2195</v>
      </c>
      <c r="D68" s="233">
        <f t="shared" si="3"/>
        <v>0.4920273348519362</v>
      </c>
      <c r="E68" s="217"/>
      <c r="F68" s="217"/>
    </row>
    <row r="69" spans="1:6" ht="17.25">
      <c r="A69" s="47" t="s">
        <v>447</v>
      </c>
      <c r="B69" s="332">
        <v>926</v>
      </c>
      <c r="C69" s="332">
        <v>7656</v>
      </c>
      <c r="D69" s="233">
        <f t="shared" si="3"/>
        <v>0.1209508881922675</v>
      </c>
      <c r="E69" s="217"/>
      <c r="F69" s="217"/>
    </row>
    <row r="70" spans="1:6" ht="17.25">
      <c r="A70" s="47" t="s">
        <v>271</v>
      </c>
      <c r="B70" s="332">
        <v>826</v>
      </c>
      <c r="C70" s="332">
        <v>44145</v>
      </c>
      <c r="D70" s="233">
        <f t="shared" si="3"/>
        <v>0.01871106580586703</v>
      </c>
      <c r="E70" s="217"/>
      <c r="F70" s="217"/>
    </row>
    <row r="71" spans="1:4" ht="18" customHeight="1">
      <c r="A71" s="47" t="s">
        <v>285</v>
      </c>
      <c r="B71" s="332">
        <v>757</v>
      </c>
      <c r="C71" s="332">
        <v>3609</v>
      </c>
      <c r="D71" s="233">
        <f t="shared" si="3"/>
        <v>0.20975339429204765</v>
      </c>
    </row>
    <row r="72" spans="1:4" ht="18" customHeight="1">
      <c r="A72" s="47" t="s">
        <v>270</v>
      </c>
      <c r="B72" s="332">
        <v>583</v>
      </c>
      <c r="C72" s="332">
        <v>7189</v>
      </c>
      <c r="D72" s="233">
        <f t="shared" si="3"/>
        <v>0.08109611907080262</v>
      </c>
    </row>
    <row r="73" spans="1:6" ht="18" customHeight="1">
      <c r="A73" s="47" t="s">
        <v>97</v>
      </c>
      <c r="B73" s="332">
        <v>546</v>
      </c>
      <c r="C73" s="332">
        <v>96994</v>
      </c>
      <c r="D73" s="233">
        <f t="shared" si="3"/>
        <v>0.00562921417819659</v>
      </c>
      <c r="E73" s="222"/>
      <c r="F73" s="222"/>
    </row>
    <row r="74" spans="1:6" ht="18" customHeight="1">
      <c r="A74" s="47" t="s">
        <v>313</v>
      </c>
      <c r="B74" s="332">
        <v>189</v>
      </c>
      <c r="C74" s="332">
        <v>1270</v>
      </c>
      <c r="D74" s="233">
        <f t="shared" si="3"/>
        <v>0.14881889763779527</v>
      </c>
      <c r="E74" s="227"/>
      <c r="F74" s="222"/>
    </row>
    <row r="75" spans="1:6" ht="17.25">
      <c r="A75" s="47" t="s">
        <v>370</v>
      </c>
      <c r="B75" s="332">
        <v>46</v>
      </c>
      <c r="C75" s="332">
        <v>239</v>
      </c>
      <c r="D75" s="233">
        <f t="shared" si="3"/>
        <v>0.19246861924686193</v>
      </c>
      <c r="E75" s="228"/>
      <c r="F75" s="228"/>
    </row>
    <row r="76" spans="1:6" ht="17.25">
      <c r="A76" s="47" t="s">
        <v>341</v>
      </c>
      <c r="B76" s="332">
        <v>37</v>
      </c>
      <c r="C76" s="332">
        <v>2118</v>
      </c>
      <c r="D76" s="233">
        <f t="shared" si="3"/>
        <v>0.017469310670443813</v>
      </c>
      <c r="E76" s="217"/>
      <c r="F76" s="217"/>
    </row>
    <row r="77" spans="1:4" ht="17.25">
      <c r="A77" s="47" t="s">
        <v>297</v>
      </c>
      <c r="B77" s="190"/>
      <c r="C77" s="124">
        <f>+C78-SUM(C63:C76)</f>
        <v>135459</v>
      </c>
      <c r="D77" s="233"/>
    </row>
    <row r="78" spans="1:4" ht="17.25">
      <c r="A78" s="229" t="s">
        <v>2</v>
      </c>
      <c r="B78" s="329">
        <v>38854</v>
      </c>
      <c r="C78" s="330">
        <v>576415</v>
      </c>
      <c r="D78" s="234">
        <f t="shared" si="3"/>
        <v>0.06740629581117771</v>
      </c>
    </row>
    <row r="79" spans="1:6" ht="30" customHeight="1">
      <c r="A79" s="414" t="s">
        <v>269</v>
      </c>
      <c r="B79" s="414"/>
      <c r="C79" s="414"/>
      <c r="D79" s="414"/>
      <c r="E79" s="67"/>
      <c r="F79" s="67"/>
    </row>
    <row r="80" spans="1:6" s="118" customFormat="1" ht="17.25">
      <c r="A80" s="43"/>
      <c r="B80" s="43"/>
      <c r="C80" s="188"/>
      <c r="D80" s="43"/>
      <c r="E80" s="67"/>
      <c r="F80" s="67"/>
    </row>
    <row r="81" spans="1:6" ht="17.25">
      <c r="A81" s="42" t="s">
        <v>84</v>
      </c>
      <c r="E81" s="67"/>
      <c r="F81" s="67"/>
    </row>
    <row r="82" spans="1:4" ht="17.25">
      <c r="A82" s="46" t="s">
        <v>98</v>
      </c>
      <c r="B82" s="46" t="s">
        <v>14</v>
      </c>
      <c r="C82" s="46" t="s">
        <v>73</v>
      </c>
      <c r="D82" s="46" t="s">
        <v>66</v>
      </c>
    </row>
    <row r="83" spans="1:6" ht="17.25" customHeight="1">
      <c r="A83" s="47" t="s">
        <v>157</v>
      </c>
      <c r="B83" s="48">
        <v>2901</v>
      </c>
      <c r="C83" s="275">
        <v>73005.6</v>
      </c>
      <c r="D83" s="315">
        <f>+B83/C83</f>
        <v>0.03973667773431079</v>
      </c>
      <c r="E83" s="215"/>
      <c r="F83" s="215"/>
    </row>
    <row r="84" spans="1:6" ht="17.25">
      <c r="A84" s="47" t="s">
        <v>159</v>
      </c>
      <c r="B84" s="48">
        <v>33187</v>
      </c>
      <c r="C84" s="275">
        <v>230870.5</v>
      </c>
      <c r="D84" s="315">
        <f>+B84/C84</f>
        <v>0.14374725224747206</v>
      </c>
      <c r="E84" s="215"/>
      <c r="F84" s="215"/>
    </row>
    <row r="85" spans="1:9" ht="17.25">
      <c r="A85" s="47" t="s">
        <v>85</v>
      </c>
      <c r="B85" s="275">
        <v>418879</v>
      </c>
      <c r="C85" s="275">
        <v>1628216.5</v>
      </c>
      <c r="D85" s="315">
        <f>+B85/C85</f>
        <v>0.25726247093061644</v>
      </c>
      <c r="E85" s="215"/>
      <c r="F85" s="215"/>
      <c r="G85"/>
      <c r="H85" s="231"/>
      <c r="I85" s="231"/>
    </row>
    <row r="86" spans="1:9" ht="17.25">
      <c r="A86" s="47" t="s">
        <v>315</v>
      </c>
      <c r="B86" s="48">
        <v>4343</v>
      </c>
      <c r="C86" s="275">
        <v>15085</v>
      </c>
      <c r="D86" s="315">
        <f>+B86/C86</f>
        <v>0.2879018892940007</v>
      </c>
      <c r="E86" s="215"/>
      <c r="F86" s="215"/>
      <c r="G86"/>
      <c r="H86" s="231"/>
      <c r="I86" s="231"/>
    </row>
    <row r="87" spans="1:9" ht="17.25">
      <c r="A87" s="47" t="s">
        <v>6</v>
      </c>
      <c r="B87" s="124" t="s">
        <v>18</v>
      </c>
      <c r="C87" s="312">
        <f>+C88-SUM(C83:C86)</f>
        <v>12686601.6</v>
      </c>
      <c r="D87" s="315"/>
      <c r="G87"/>
      <c r="H87" s="231"/>
      <c r="I87" s="231"/>
    </row>
    <row r="88" spans="1:9" ht="17.25">
      <c r="A88" s="229" t="s">
        <v>2</v>
      </c>
      <c r="B88" s="50">
        <f>SUM(B83:B87)</f>
        <v>459310</v>
      </c>
      <c r="C88" s="314">
        <v>14633779.2</v>
      </c>
      <c r="D88" s="315">
        <f>+B88/C88</f>
        <v>0.031386970769656006</v>
      </c>
      <c r="G88"/>
      <c r="H88" s="231"/>
      <c r="I88" s="231"/>
    </row>
    <row r="89" spans="1:9" ht="17.25">
      <c r="A89" s="414" t="s">
        <v>413</v>
      </c>
      <c r="B89" s="414"/>
      <c r="C89" s="414"/>
      <c r="D89" s="311"/>
      <c r="E89" s="67"/>
      <c r="F89" s="67"/>
      <c r="H89" s="231"/>
      <c r="I89" s="231"/>
    </row>
    <row r="90" spans="5:9" ht="17.25">
      <c r="E90" s="67"/>
      <c r="F90" s="67"/>
      <c r="H90" s="231"/>
      <c r="I90" s="231"/>
    </row>
    <row r="91" spans="1:9" ht="17.25">
      <c r="A91" s="42" t="s">
        <v>412</v>
      </c>
      <c r="E91" s="67"/>
      <c r="F91" s="67"/>
      <c r="H91" s="231"/>
      <c r="I91" s="231"/>
    </row>
    <row r="92" spans="1:9" ht="17.25">
      <c r="A92" s="46" t="s">
        <v>98</v>
      </c>
      <c r="B92" s="46" t="s">
        <v>14</v>
      </c>
      <c r="C92" s="46" t="s">
        <v>73</v>
      </c>
      <c r="D92" s="46" t="s">
        <v>66</v>
      </c>
      <c r="E92" s="215"/>
      <c r="F92" s="215"/>
      <c r="H92" s="231"/>
      <c r="I92" s="231"/>
    </row>
    <row r="93" spans="1:9" ht="17.25">
      <c r="A93" s="47" t="s">
        <v>87</v>
      </c>
      <c r="B93" s="312">
        <v>68263</v>
      </c>
      <c r="C93" s="312">
        <v>1277081</v>
      </c>
      <c r="D93" s="315">
        <f>+B93/C93</f>
        <v>0.05345236519844865</v>
      </c>
      <c r="E93" s="230"/>
      <c r="F93" s="230"/>
      <c r="H93" s="231"/>
      <c r="I93" s="231"/>
    </row>
    <row r="94" spans="1:9" ht="17.25" customHeight="1">
      <c r="A94" s="47" t="s">
        <v>86</v>
      </c>
      <c r="B94" s="312">
        <v>49750</v>
      </c>
      <c r="C94" s="312">
        <v>588543</v>
      </c>
      <c r="D94" s="315">
        <f>+B94/C94</f>
        <v>0.08453078194796303</v>
      </c>
      <c r="E94" s="215"/>
      <c r="F94" s="215"/>
      <c r="H94" s="231"/>
      <c r="I94" s="231"/>
    </row>
    <row r="95" spans="1:6" ht="17.25">
      <c r="A95" s="47" t="s">
        <v>158</v>
      </c>
      <c r="B95" s="47">
        <v>14</v>
      </c>
      <c r="C95" s="312">
        <v>270076</v>
      </c>
      <c r="D95" s="315">
        <f>+B95/C95</f>
        <v>5.183726062293577E-05</v>
      </c>
      <c r="E95" s="215"/>
      <c r="F95" s="215"/>
    </row>
    <row r="96" spans="1:6" ht="17.25">
      <c r="A96" s="47" t="s">
        <v>88</v>
      </c>
      <c r="B96" s="48">
        <f>+B97-SUM(B93:B95)</f>
        <v>1729</v>
      </c>
      <c r="C96" s="48">
        <f>+C97-SUM(C93:C95)</f>
        <v>153825</v>
      </c>
      <c r="D96" s="315">
        <f>+B96/C96</f>
        <v>0.01124004550625711</v>
      </c>
      <c r="E96" s="215"/>
      <c r="F96" s="215"/>
    </row>
    <row r="97" spans="1:6" ht="17.25">
      <c r="A97" s="229" t="s">
        <v>2</v>
      </c>
      <c r="B97" s="313">
        <v>119756</v>
      </c>
      <c r="C97" s="313">
        <v>2289525</v>
      </c>
      <c r="D97" s="316">
        <f>+B97/C97</f>
        <v>0.05230604601391118</v>
      </c>
      <c r="E97" s="215"/>
      <c r="F97" s="215"/>
    </row>
    <row r="98" spans="1:4" ht="17.25">
      <c r="A98" s="414" t="s">
        <v>413</v>
      </c>
      <c r="B98" s="414"/>
      <c r="C98" s="414"/>
      <c r="D98" s="215"/>
    </row>
  </sheetData>
  <sheetProtection/>
  <mergeCells count="8">
    <mergeCell ref="A43:D43"/>
    <mergeCell ref="A55:D55"/>
    <mergeCell ref="A79:D79"/>
    <mergeCell ref="A89:C89"/>
    <mergeCell ref="A98:C98"/>
    <mergeCell ref="A5:F6"/>
    <mergeCell ref="A38:F38"/>
    <mergeCell ref="A22:F22"/>
  </mergeCells>
  <printOptions horizontalCentered="1"/>
  <pageMargins left="0.5905511811023623" right="0.5905511811023623" top="0.5905511811023623" bottom="0.5905511811023623" header="0.31496062992125984" footer="0.31496062992125984"/>
  <pageSetup horizontalDpi="600" verticalDpi="600" orientation="portrait" scale="66" r:id="rId1"/>
  <headerFooter>
    <oddHeader>&amp;R&amp;12Región de O'Higgins, Información Anual</oddHeader>
  </headerFooter>
  <rowBreaks count="1" manualBreakCount="1">
    <brk id="56" max="5" man="1"/>
  </rowBreaks>
</worksheet>
</file>

<file path=xl/worksheets/sheet7.xml><?xml version="1.0" encoding="utf-8"?>
<worksheet xmlns="http://schemas.openxmlformats.org/spreadsheetml/2006/main" xmlns:r="http://schemas.openxmlformats.org/officeDocument/2006/relationships">
  <dimension ref="A1:Y100"/>
  <sheetViews>
    <sheetView showGridLines="0" view="pageBreakPreview" zoomScaleNormal="90" zoomScaleSheetLayoutView="100" zoomScalePageLayoutView="0" workbookViewId="0" topLeftCell="A16">
      <selection activeCell="A1" sqref="A1"/>
    </sheetView>
  </sheetViews>
  <sheetFormatPr defaultColWidth="11.421875" defaultRowHeight="15"/>
  <cols>
    <col min="1" max="1" width="15.421875" style="2" customWidth="1"/>
    <col min="2" max="2" width="15.8515625" style="2" bestFit="1" customWidth="1"/>
    <col min="3" max="3" width="13.140625" style="2" bestFit="1" customWidth="1"/>
    <col min="4" max="4" width="14.8515625" style="2" bestFit="1" customWidth="1"/>
    <col min="5" max="16384" width="11.421875" style="2" customWidth="1"/>
  </cols>
  <sheetData>
    <row r="1" ht="15.75">
      <c r="A1" s="1" t="s">
        <v>55</v>
      </c>
    </row>
    <row r="2" ht="15.75">
      <c r="A2" s="1"/>
    </row>
    <row r="3" ht="15.75">
      <c r="A3" s="27" t="s">
        <v>40</v>
      </c>
    </row>
    <row r="4" spans="2:9" ht="15" customHeight="1">
      <c r="B4" s="37"/>
      <c r="C4" s="37"/>
      <c r="D4" s="37"/>
      <c r="E4" s="37"/>
      <c r="F4" s="37"/>
      <c r="G4" s="37"/>
      <c r="H4" s="37"/>
      <c r="I4" s="37"/>
    </row>
    <row r="5" spans="1:9" ht="15" customHeight="1">
      <c r="A5" s="381" t="s">
        <v>263</v>
      </c>
      <c r="B5" s="381"/>
      <c r="C5" s="381"/>
      <c r="D5" s="381"/>
      <c r="E5" s="381"/>
      <c r="F5" s="381"/>
      <c r="G5" s="381"/>
      <c r="H5" s="381"/>
      <c r="I5" s="37"/>
    </row>
    <row r="6" spans="1:9" ht="15" customHeight="1">
      <c r="A6" s="381"/>
      <c r="B6" s="381"/>
      <c r="C6" s="381"/>
      <c r="D6" s="381"/>
      <c r="E6" s="381"/>
      <c r="F6" s="381"/>
      <c r="G6" s="381"/>
      <c r="H6" s="381"/>
      <c r="I6" s="37"/>
    </row>
    <row r="7" spans="1:9" ht="15" customHeight="1">
      <c r="A7" s="381"/>
      <c r="B7" s="381"/>
      <c r="C7" s="381"/>
      <c r="D7" s="381"/>
      <c r="E7" s="381"/>
      <c r="F7" s="381"/>
      <c r="G7" s="381"/>
      <c r="H7" s="381"/>
      <c r="I7" s="37"/>
    </row>
    <row r="8" spans="1:9" ht="15" customHeight="1">
      <c r="A8" s="381"/>
      <c r="B8" s="381"/>
      <c r="C8" s="381"/>
      <c r="D8" s="381"/>
      <c r="E8" s="381"/>
      <c r="F8" s="381"/>
      <c r="G8" s="381"/>
      <c r="H8" s="381"/>
      <c r="I8" s="37"/>
    </row>
    <row r="9" spans="1:9" ht="15" customHeight="1">
      <c r="A9" s="37"/>
      <c r="B9" s="37"/>
      <c r="C9" s="37"/>
      <c r="D9" s="37"/>
      <c r="E9" s="37"/>
      <c r="F9" s="37"/>
      <c r="G9" s="37"/>
      <c r="H9" s="37"/>
      <c r="I9" s="37"/>
    </row>
    <row r="10" ht="15.75">
      <c r="A10" s="1" t="s">
        <v>112</v>
      </c>
    </row>
    <row r="11" spans="1:4" ht="15.75">
      <c r="A11" s="4" t="s">
        <v>42</v>
      </c>
      <c r="B11" s="4" t="s">
        <v>14</v>
      </c>
      <c r="C11" s="4" t="s">
        <v>73</v>
      </c>
      <c r="D11" s="4" t="s">
        <v>66</v>
      </c>
    </row>
    <row r="12" spans="1:4" ht="15.75">
      <c r="A12" s="30" t="s">
        <v>52</v>
      </c>
      <c r="B12" s="5">
        <v>1177363</v>
      </c>
      <c r="C12" s="5">
        <v>3292707</v>
      </c>
      <c r="D12" s="31">
        <f>B12/C12</f>
        <v>0.357566889492445</v>
      </c>
    </row>
    <row r="13" spans="1:4" ht="15.75">
      <c r="A13" s="30" t="s">
        <v>49</v>
      </c>
      <c r="B13" s="5">
        <v>166648</v>
      </c>
      <c r="C13" s="5">
        <v>3938895</v>
      </c>
      <c r="D13" s="31">
        <f aca="true" t="shared" si="0" ref="D13:D20">B13/C13</f>
        <v>0.042308312356638095</v>
      </c>
    </row>
    <row r="14" spans="1:4" ht="15.75">
      <c r="A14" s="30" t="s">
        <v>53</v>
      </c>
      <c r="B14" s="5">
        <v>88986</v>
      </c>
      <c r="C14" s="5">
        <v>3789697</v>
      </c>
      <c r="D14" s="31">
        <f t="shared" si="0"/>
        <v>0.02348103291635189</v>
      </c>
    </row>
    <row r="15" spans="1:4" ht="15.75">
      <c r="A15" s="30" t="s">
        <v>89</v>
      </c>
      <c r="B15" s="5">
        <v>30416</v>
      </c>
      <c r="C15" s="5">
        <v>320740</v>
      </c>
      <c r="D15" s="31">
        <f t="shared" si="0"/>
        <v>0.09483070399700692</v>
      </c>
    </row>
    <row r="16" spans="1:4" ht="15.75">
      <c r="A16" s="30" t="s">
        <v>51</v>
      </c>
      <c r="B16" s="5">
        <v>22619</v>
      </c>
      <c r="C16" s="5">
        <v>738887</v>
      </c>
      <c r="D16" s="31">
        <f t="shared" si="0"/>
        <v>0.03061225870802978</v>
      </c>
    </row>
    <row r="17" spans="1:4" ht="15.75">
      <c r="A17" s="30" t="s">
        <v>50</v>
      </c>
      <c r="B17" s="5">
        <v>5233</v>
      </c>
      <c r="C17" s="5">
        <v>45582</v>
      </c>
      <c r="D17" s="31">
        <f t="shared" si="0"/>
        <v>0.11480408933350884</v>
      </c>
    </row>
    <row r="18" spans="1:4" ht="15.75">
      <c r="A18" s="30" t="s">
        <v>105</v>
      </c>
      <c r="B18" s="5">
        <v>3462</v>
      </c>
      <c r="C18" s="5">
        <v>12563</v>
      </c>
      <c r="D18" s="31">
        <f t="shared" si="0"/>
        <v>0.2755711215474011</v>
      </c>
    </row>
    <row r="19" spans="1:4" ht="15.75">
      <c r="A19" s="30" t="s">
        <v>160</v>
      </c>
      <c r="B19" s="5">
        <v>930</v>
      </c>
      <c r="C19" s="5">
        <v>6255</v>
      </c>
      <c r="D19" s="31">
        <f t="shared" si="0"/>
        <v>0.1486810551558753</v>
      </c>
    </row>
    <row r="20" spans="1:4" ht="15.75">
      <c r="A20" s="30" t="s">
        <v>90</v>
      </c>
      <c r="B20" s="5">
        <v>267</v>
      </c>
      <c r="C20" s="5">
        <v>7424</v>
      </c>
      <c r="D20" s="31">
        <f t="shared" si="0"/>
        <v>0.03596443965517242</v>
      </c>
    </row>
    <row r="21" spans="1:8" ht="15.75">
      <c r="A21" s="425" t="s">
        <v>27</v>
      </c>
      <c r="B21" s="425"/>
      <c r="C21" s="425"/>
      <c r="D21" s="425"/>
      <c r="E21" s="425"/>
      <c r="F21" s="425"/>
      <c r="G21" s="425"/>
      <c r="H21" s="425"/>
    </row>
    <row r="22" spans="1:8" ht="15.75">
      <c r="A22" s="425"/>
      <c r="B22" s="425"/>
      <c r="C22" s="425"/>
      <c r="D22" s="425"/>
      <c r="E22" s="425"/>
      <c r="F22" s="425"/>
      <c r="G22" s="425"/>
      <c r="H22" s="425"/>
    </row>
    <row r="23" spans="1:8" ht="15.75">
      <c r="A23" s="60"/>
      <c r="B23" s="60"/>
      <c r="C23" s="60"/>
      <c r="D23" s="60"/>
      <c r="E23" s="60"/>
      <c r="F23" s="60"/>
      <c r="G23" s="60"/>
      <c r="H23" s="60"/>
    </row>
    <row r="24" ht="15.75">
      <c r="A24" s="1" t="s">
        <v>91</v>
      </c>
    </row>
    <row r="25" ht="15.75">
      <c r="A25" s="1"/>
    </row>
    <row r="26" ht="15.75">
      <c r="A26" s="1" t="s">
        <v>94</v>
      </c>
    </row>
    <row r="27" spans="1:4" ht="15.75">
      <c r="A27" s="4" t="s">
        <v>93</v>
      </c>
      <c r="B27" s="4" t="s">
        <v>14</v>
      </c>
      <c r="C27" s="4" t="s">
        <v>73</v>
      </c>
      <c r="D27" s="4" t="s">
        <v>66</v>
      </c>
    </row>
    <row r="28" spans="1:4" ht="15.75">
      <c r="A28" s="30">
        <v>2011</v>
      </c>
      <c r="B28" s="187">
        <v>3150.203</v>
      </c>
      <c r="C28" s="187">
        <v>190978.87</v>
      </c>
      <c r="D28" s="31">
        <v>0.016495034241222603</v>
      </c>
    </row>
    <row r="29" spans="1:4" ht="15.75">
      <c r="A29" s="30">
        <v>2012</v>
      </c>
      <c r="B29" s="187">
        <v>3201.453</v>
      </c>
      <c r="C29" s="187">
        <v>197570.622</v>
      </c>
      <c r="D29" s="31">
        <v>0.01620409435163898</v>
      </c>
    </row>
    <row r="30" spans="1:4" ht="15.75">
      <c r="A30" s="30">
        <v>2013</v>
      </c>
      <c r="B30" s="187">
        <v>4601.365</v>
      </c>
      <c r="C30" s="187">
        <v>206284.748</v>
      </c>
      <c r="D30" s="31">
        <v>0.022305890496567397</v>
      </c>
    </row>
    <row r="31" spans="1:4" ht="15.75">
      <c r="A31" s="30">
        <v>2014</v>
      </c>
      <c r="B31" s="187">
        <v>5198.297</v>
      </c>
      <c r="C31" s="187">
        <v>224110.98</v>
      </c>
      <c r="D31" s="31">
        <v>0.023195191061143008</v>
      </c>
    </row>
    <row r="32" spans="1:4" ht="15.75">
      <c r="A32" s="30">
        <v>2015</v>
      </c>
      <c r="B32" s="187">
        <v>5782.272</v>
      </c>
      <c r="C32" s="187">
        <v>225216</v>
      </c>
      <c r="D32" s="31">
        <f>+B32/C32</f>
        <v>0.025674339300937765</v>
      </c>
    </row>
    <row r="33" spans="1:4" ht="15.75">
      <c r="A33" s="30">
        <v>2016</v>
      </c>
      <c r="B33" s="187">
        <f>5569211/1000</f>
        <v>5569.211</v>
      </c>
      <c r="C33" s="187">
        <f>215267461/1000</f>
        <v>215267.461</v>
      </c>
      <c r="D33" s="31">
        <f>+B33/C33</f>
        <v>0.025871123179178484</v>
      </c>
    </row>
    <row r="34" spans="1:4" ht="15.75">
      <c r="A34" s="30">
        <v>2017</v>
      </c>
      <c r="B34" s="187">
        <v>5390.933</v>
      </c>
      <c r="C34" s="187">
        <v>199788.687</v>
      </c>
      <c r="D34" s="31">
        <f>+B34/C34</f>
        <v>0.026983174477742074</v>
      </c>
    </row>
    <row r="35" spans="1:4" ht="15.75">
      <c r="A35" s="30">
        <v>2018</v>
      </c>
      <c r="B35" s="187">
        <v>4481.116</v>
      </c>
      <c r="C35" s="187">
        <v>201043.57</v>
      </c>
      <c r="D35" s="31">
        <f>+B35/C35</f>
        <v>0.022289277891354594</v>
      </c>
    </row>
    <row r="36" spans="1:4" ht="15.75">
      <c r="A36" s="30">
        <v>2019</v>
      </c>
      <c r="B36" s="187">
        <v>4262.19</v>
      </c>
      <c r="C36" s="187">
        <v>211999.986</v>
      </c>
      <c r="D36" s="31">
        <f>+B36/C36</f>
        <v>0.020104671138987715</v>
      </c>
    </row>
    <row r="37" spans="1:8" ht="15.75">
      <c r="A37" s="425" t="s">
        <v>92</v>
      </c>
      <c r="B37" s="425"/>
      <c r="C37" s="425"/>
      <c r="D37" s="425"/>
      <c r="E37" s="425"/>
      <c r="F37" s="425"/>
      <c r="G37" s="425"/>
      <c r="H37" s="425"/>
    </row>
    <row r="38" spans="1:8" ht="15.75">
      <c r="A38" s="193"/>
      <c r="B38" s="193"/>
      <c r="C38" s="193"/>
      <c r="D38" s="193"/>
      <c r="E38" s="193"/>
      <c r="F38" s="193"/>
      <c r="G38" s="193"/>
      <c r="H38" s="193"/>
    </row>
    <row r="39" spans="1:8" ht="15.75">
      <c r="A39" s="1" t="s">
        <v>371</v>
      </c>
      <c r="H39" s="278"/>
    </row>
    <row r="40" spans="1:8" ht="18">
      <c r="A40" s="280" t="s">
        <v>93</v>
      </c>
      <c r="B40" s="422" t="s">
        <v>372</v>
      </c>
      <c r="C40" s="423"/>
      <c r="D40" s="424"/>
      <c r="H40" s="278"/>
    </row>
    <row r="41" spans="1:8" ht="15.75">
      <c r="A41" s="281"/>
      <c r="B41" s="277" t="s">
        <v>14</v>
      </c>
      <c r="C41" s="277" t="s">
        <v>73</v>
      </c>
      <c r="D41" s="277" t="s">
        <v>66</v>
      </c>
      <c r="H41" s="278"/>
    </row>
    <row r="42" spans="1:8" ht="15.75">
      <c r="A42" s="30">
        <v>2018</v>
      </c>
      <c r="B42" s="32">
        <v>6.20021</v>
      </c>
      <c r="C42" s="282">
        <v>171.526484</v>
      </c>
      <c r="D42" s="6">
        <v>0.03614724592617429</v>
      </c>
      <c r="E42" s="237"/>
      <c r="F42" s="237"/>
      <c r="G42" s="237"/>
      <c r="H42" s="279"/>
    </row>
    <row r="43" spans="1:8" ht="15.75">
      <c r="A43" s="30">
        <v>2019</v>
      </c>
      <c r="B43" s="32">
        <v>7.073658</v>
      </c>
      <c r="C43" s="282">
        <v>176.701217</v>
      </c>
      <c r="D43" s="6">
        <v>0.04003174465968731</v>
      </c>
      <c r="E43" s="237"/>
      <c r="F43" s="237"/>
      <c r="G43" s="237"/>
      <c r="H43" s="279"/>
    </row>
    <row r="44" spans="1:8" ht="18">
      <c r="A44" s="1" t="s">
        <v>373</v>
      </c>
      <c r="G44" s="115"/>
      <c r="H44" s="278"/>
    </row>
    <row r="45" spans="1:8" ht="15.75">
      <c r="A45" s="278"/>
      <c r="B45" s="278"/>
      <c r="C45" s="278"/>
      <c r="D45" s="278"/>
      <c r="E45" s="278"/>
      <c r="F45" s="278"/>
      <c r="G45" s="278"/>
      <c r="H45" s="278"/>
    </row>
    <row r="46" spans="1:8" ht="15.75">
      <c r="A46" s="1" t="s">
        <v>293</v>
      </c>
      <c r="B46" s="1"/>
      <c r="C46" s="1"/>
      <c r="D46" s="1"/>
      <c r="E46" s="1"/>
      <c r="F46" s="1"/>
      <c r="G46"/>
      <c r="H46"/>
    </row>
    <row r="47" spans="1:8" ht="15" customHeight="1">
      <c r="A47" s="194" t="s">
        <v>14</v>
      </c>
      <c r="B47" s="418" t="s">
        <v>294</v>
      </c>
      <c r="C47" s="419"/>
      <c r="D47" s="419"/>
      <c r="E47" s="419"/>
      <c r="F47" s="420"/>
      <c r="G47"/>
      <c r="H47"/>
    </row>
    <row r="48" spans="1:8" ht="15.75">
      <c r="A48" s="196"/>
      <c r="B48" s="349">
        <v>2007</v>
      </c>
      <c r="C48" s="349">
        <v>2013</v>
      </c>
      <c r="D48" s="350">
        <v>2015</v>
      </c>
      <c r="E48" s="350">
        <v>2017</v>
      </c>
      <c r="F48" s="350">
        <v>2019</v>
      </c>
      <c r="G48"/>
      <c r="H48"/>
    </row>
    <row r="49" spans="1:8" ht="15.75">
      <c r="A49" s="210" t="s">
        <v>289</v>
      </c>
      <c r="B49" s="211">
        <v>79408</v>
      </c>
      <c r="C49" s="211">
        <v>72335</v>
      </c>
      <c r="D49" s="211">
        <v>60491</v>
      </c>
      <c r="E49" s="244">
        <v>48816</v>
      </c>
      <c r="F49" s="351">
        <v>45237.044940476226</v>
      </c>
      <c r="G49"/>
      <c r="H49"/>
    </row>
    <row r="50" spans="1:8" ht="15.75">
      <c r="A50" s="200" t="s">
        <v>13</v>
      </c>
      <c r="B50" s="212">
        <v>3408419</v>
      </c>
      <c r="C50" s="213">
        <v>3007883</v>
      </c>
      <c r="D50" s="213">
        <v>2735857</v>
      </c>
      <c r="E50" s="245">
        <v>2890840</v>
      </c>
      <c r="F50" s="352">
        <v>3108089.123026897</v>
      </c>
      <c r="G50"/>
      <c r="H50"/>
    </row>
    <row r="51" spans="1:8" ht="25.5">
      <c r="A51" s="200" t="s">
        <v>290</v>
      </c>
      <c r="B51" s="202">
        <f>+B49/B50</f>
        <v>0.02329760513598827</v>
      </c>
      <c r="C51" s="202">
        <f>+C49/C50</f>
        <v>0.024048475289763598</v>
      </c>
      <c r="D51" s="202">
        <f>+D49/D50</f>
        <v>0.022110439251759137</v>
      </c>
      <c r="E51" s="202">
        <f>+E49/E50</f>
        <v>0.01688644131117599</v>
      </c>
      <c r="F51" s="202">
        <f>+F49/F50</f>
        <v>0.01455461640572935</v>
      </c>
      <c r="G51" s="203"/>
      <c r="H51" s="203"/>
    </row>
    <row r="52" spans="1:8" ht="15.75">
      <c r="A52" s="8" t="s">
        <v>457</v>
      </c>
      <c r="B52" s="8"/>
      <c r="C52" s="8"/>
      <c r="D52" s="8"/>
      <c r="E52" s="8"/>
      <c r="F52" s="204"/>
      <c r="G52" s="204"/>
      <c r="H52" s="204"/>
    </row>
    <row r="53" spans="1:8" ht="15.75">
      <c r="A53" s="421" t="s">
        <v>92</v>
      </c>
      <c r="B53" s="421"/>
      <c r="C53" s="421"/>
      <c r="D53" s="421"/>
      <c r="E53" s="421"/>
      <c r="F53" s="421"/>
      <c r="G53" s="421"/>
      <c r="H53" s="421"/>
    </row>
    <row r="54" spans="1:8" ht="15.75">
      <c r="A54" s="348"/>
      <c r="B54" s="348"/>
      <c r="C54" s="348"/>
      <c r="D54" s="348"/>
      <c r="E54" s="348"/>
      <c r="F54" s="348"/>
      <c r="G54" s="348"/>
      <c r="H54" s="348"/>
    </row>
    <row r="55" spans="1:8" ht="15.75">
      <c r="A55" s="1" t="s">
        <v>287</v>
      </c>
      <c r="B55" s="1"/>
      <c r="C55" s="1"/>
      <c r="D55" s="1"/>
      <c r="E55" s="1"/>
      <c r="F55"/>
      <c r="G55"/>
      <c r="H55"/>
    </row>
    <row r="56" spans="1:8" ht="15.75">
      <c r="A56" s="194" t="s">
        <v>14</v>
      </c>
      <c r="B56" s="427" t="s">
        <v>288</v>
      </c>
      <c r="C56" s="428"/>
      <c r="D56" s="428"/>
      <c r="E56" s="428"/>
      <c r="F56"/>
      <c r="G56"/>
      <c r="H56"/>
    </row>
    <row r="57" spans="1:8" ht="15.75">
      <c r="A57" s="196"/>
      <c r="B57" s="195">
        <v>2007</v>
      </c>
      <c r="C57" s="195">
        <v>2010</v>
      </c>
      <c r="D57" s="195">
        <v>2013</v>
      </c>
      <c r="E57" s="197">
        <v>2015</v>
      </c>
      <c r="F57" s="197">
        <v>2017</v>
      </c>
      <c r="G57"/>
      <c r="H57"/>
    </row>
    <row r="58" spans="1:8" ht="15.75">
      <c r="A58" s="198" t="s">
        <v>289</v>
      </c>
      <c r="B58" s="199">
        <v>15561</v>
      </c>
      <c r="C58" s="199">
        <v>21966</v>
      </c>
      <c r="D58" s="199">
        <v>14516</v>
      </c>
      <c r="E58" s="199">
        <v>18000</v>
      </c>
      <c r="F58" s="199">
        <v>14878</v>
      </c>
      <c r="G58"/>
      <c r="H58"/>
    </row>
    <row r="59" spans="1:8" ht="15.75">
      <c r="A59" s="200" t="s">
        <v>13</v>
      </c>
      <c r="B59" s="201">
        <v>607940</v>
      </c>
      <c r="C59" s="201">
        <v>667052</v>
      </c>
      <c r="D59" s="201">
        <v>461645</v>
      </c>
      <c r="E59" s="201">
        <v>412538</v>
      </c>
      <c r="F59" s="201">
        <v>447141</v>
      </c>
      <c r="G59"/>
      <c r="H59"/>
    </row>
    <row r="60" spans="1:8" ht="25.5">
      <c r="A60" s="200" t="s">
        <v>290</v>
      </c>
      <c r="B60" s="202">
        <f>+B58/B59</f>
        <v>0.02559627594828437</v>
      </c>
      <c r="C60" s="202">
        <f>+C58/C59</f>
        <v>0.03292996647937492</v>
      </c>
      <c r="D60" s="202">
        <f>+D58/D59</f>
        <v>0.03144407499268919</v>
      </c>
      <c r="E60" s="202">
        <f>+E58/E59</f>
        <v>0.04363234417193083</v>
      </c>
      <c r="F60" s="202">
        <f>+F58/F59</f>
        <v>0.03327362062526138</v>
      </c>
      <c r="G60" s="203"/>
      <c r="H60" s="203"/>
    </row>
    <row r="61" spans="1:8" ht="15.75">
      <c r="A61" s="8" t="s">
        <v>320</v>
      </c>
      <c r="B61" s="8"/>
      <c r="C61" s="8"/>
      <c r="D61" s="8"/>
      <c r="E61" s="8"/>
      <c r="F61" s="204"/>
      <c r="G61" s="204"/>
      <c r="H61" s="204"/>
    </row>
    <row r="62" spans="1:8" ht="15.75">
      <c r="A62" s="421" t="s">
        <v>92</v>
      </c>
      <c r="B62" s="421"/>
      <c r="C62" s="421"/>
      <c r="D62" s="421"/>
      <c r="E62" s="421"/>
      <c r="F62" s="421"/>
      <c r="G62" s="421"/>
      <c r="H62" s="421"/>
    </row>
    <row r="63" spans="1:8" ht="15.75">
      <c r="A63" s="348"/>
      <c r="B63" s="348"/>
      <c r="C63" s="348"/>
      <c r="D63" s="348"/>
      <c r="E63" s="348"/>
      <c r="F63" s="348"/>
      <c r="G63" s="348"/>
      <c r="H63" s="348"/>
    </row>
    <row r="64" spans="1:8" ht="15.75">
      <c r="A64" s="1" t="s">
        <v>291</v>
      </c>
      <c r="B64" s="1"/>
      <c r="C64" s="1"/>
      <c r="D64" s="1"/>
      <c r="E64" s="1"/>
      <c r="F64" s="1"/>
      <c r="G64" s="1"/>
      <c r="H64" s="1"/>
    </row>
    <row r="65" spans="1:8" ht="15" customHeight="1">
      <c r="A65" s="194" t="s">
        <v>14</v>
      </c>
      <c r="B65" s="418" t="s">
        <v>292</v>
      </c>
      <c r="C65" s="419"/>
      <c r="D65" s="419"/>
      <c r="E65" s="419"/>
      <c r="F65" s="420"/>
      <c r="G65"/>
      <c r="H65"/>
    </row>
    <row r="66" spans="1:8" ht="15.75">
      <c r="A66" s="196"/>
      <c r="B66" s="195">
        <v>2007</v>
      </c>
      <c r="C66" s="195">
        <v>2010</v>
      </c>
      <c r="D66" s="195">
        <v>2013</v>
      </c>
      <c r="E66" s="197">
        <v>2015</v>
      </c>
      <c r="F66" s="197">
        <v>2017</v>
      </c>
      <c r="G66"/>
      <c r="H66"/>
    </row>
    <row r="67" spans="1:8" ht="15.75">
      <c r="A67" s="205" t="s">
        <v>289</v>
      </c>
      <c r="B67" s="206">
        <v>119992</v>
      </c>
      <c r="C67" s="206">
        <v>149386</v>
      </c>
      <c r="D67" s="206">
        <v>122382</v>
      </c>
      <c r="E67" s="206">
        <v>131622</v>
      </c>
      <c r="F67" s="206">
        <v>123715</v>
      </c>
      <c r="G67"/>
      <c r="H67"/>
    </row>
    <row r="68" spans="1:8" ht="15.75">
      <c r="A68" s="200" t="s">
        <v>13</v>
      </c>
      <c r="B68" s="207">
        <v>2863612</v>
      </c>
      <c r="C68" s="208">
        <v>2660373</v>
      </c>
      <c r="D68" s="209">
        <v>2428310</v>
      </c>
      <c r="E68" s="208">
        <v>2185449</v>
      </c>
      <c r="F68" s="208">
        <v>2037516</v>
      </c>
      <c r="G68"/>
      <c r="H68"/>
    </row>
    <row r="69" spans="1:8" ht="25.5">
      <c r="A69" s="200" t="s">
        <v>290</v>
      </c>
      <c r="B69" s="202">
        <f>+B67/B68</f>
        <v>0.041902324756286816</v>
      </c>
      <c r="C69" s="202">
        <f>+C67/C68</f>
        <v>0.05615227639131806</v>
      </c>
      <c r="D69" s="202">
        <f>+D67/D68</f>
        <v>0.05039801343321075</v>
      </c>
      <c r="E69" s="202">
        <f>+E67/E68</f>
        <v>0.060226525533197066</v>
      </c>
      <c r="F69" s="202">
        <f>+F67/F68</f>
        <v>0.06071854159672856</v>
      </c>
      <c r="G69" s="203"/>
      <c r="H69" s="203"/>
    </row>
    <row r="70" spans="1:8" ht="15.75">
      <c r="A70" s="8" t="s">
        <v>344</v>
      </c>
      <c r="B70" s="8"/>
      <c r="C70" s="8"/>
      <c r="D70" s="8"/>
      <c r="E70" s="8"/>
      <c r="F70" s="204"/>
      <c r="G70" s="204"/>
      <c r="H70" s="204"/>
    </row>
    <row r="71" spans="1:8" ht="15" customHeight="1">
      <c r="A71" s="421" t="s">
        <v>92</v>
      </c>
      <c r="B71" s="421"/>
      <c r="C71" s="421"/>
      <c r="D71" s="421"/>
      <c r="E71" s="421"/>
      <c r="F71" s="421"/>
      <c r="G71" s="421"/>
      <c r="H71" s="421"/>
    </row>
    <row r="72" spans="1:7" ht="15.75">
      <c r="A72" s="1"/>
      <c r="G72" s="115"/>
    </row>
    <row r="73" spans="1:7" ht="31.5" customHeight="1">
      <c r="A73" s="1" t="s">
        <v>56</v>
      </c>
      <c r="G73" s="115"/>
    </row>
    <row r="74" spans="1:7" ht="15.75">
      <c r="A74" s="1"/>
      <c r="G74" s="115"/>
    </row>
    <row r="75" spans="1:7" ht="15.75">
      <c r="A75" s="1" t="s">
        <v>398</v>
      </c>
      <c r="G75" s="115"/>
    </row>
    <row r="76" spans="1:7" ht="15.75">
      <c r="A76" s="28" t="s">
        <v>44</v>
      </c>
      <c r="B76" s="179" t="s">
        <v>57</v>
      </c>
      <c r="G76" s="115"/>
    </row>
    <row r="77" spans="1:7" ht="15.75">
      <c r="A77" s="180" t="s">
        <v>161</v>
      </c>
      <c r="B77" s="32">
        <v>122780.32999999999</v>
      </c>
      <c r="G77" s="115"/>
    </row>
    <row r="78" spans="1:9" ht="15.75">
      <c r="A78" s="180" t="s">
        <v>162</v>
      </c>
      <c r="B78" s="32">
        <v>82475.19000000002</v>
      </c>
      <c r="I78" s="59"/>
    </row>
    <row r="79" spans="1:2" ht="31.5" customHeight="1">
      <c r="A79" s="180" t="s">
        <v>163</v>
      </c>
      <c r="B79" s="32">
        <v>7920.21</v>
      </c>
    </row>
    <row r="80" spans="1:2" ht="31.5" customHeight="1">
      <c r="A80" s="181" t="s">
        <v>2</v>
      </c>
      <c r="B80" s="182">
        <v>213175.73</v>
      </c>
    </row>
    <row r="81" spans="1:8" ht="31.5" customHeight="1">
      <c r="A81" s="425" t="s">
        <v>27</v>
      </c>
      <c r="B81" s="425"/>
      <c r="C81" s="425"/>
      <c r="D81" s="425"/>
      <c r="E81" s="425"/>
      <c r="F81" s="425"/>
      <c r="G81" s="425"/>
      <c r="H81" s="425"/>
    </row>
    <row r="82" spans="1:8" ht="31.5" customHeight="1">
      <c r="A82" s="425"/>
      <c r="B82" s="425"/>
      <c r="C82" s="425"/>
      <c r="D82" s="425"/>
      <c r="E82" s="425"/>
      <c r="F82" s="425"/>
      <c r="G82" s="425"/>
      <c r="H82" s="425"/>
    </row>
    <row r="83" spans="1:8" ht="15.75">
      <c r="A83" s="60"/>
      <c r="B83" s="60"/>
      <c r="C83" s="60"/>
      <c r="D83" s="60"/>
      <c r="E83" s="60"/>
      <c r="F83" s="60"/>
      <c r="G83" s="60"/>
      <c r="H83" s="60"/>
    </row>
    <row r="84" spans="1:21" ht="15.75">
      <c r="A84" s="1" t="s">
        <v>399</v>
      </c>
      <c r="J84" s="248"/>
      <c r="K84" s="248"/>
      <c r="L84" s="248"/>
      <c r="M84" s="248"/>
      <c r="N84" s="248"/>
      <c r="O84" s="248"/>
      <c r="P84" s="248"/>
      <c r="Q84" s="248"/>
      <c r="R84" s="248"/>
      <c r="S84" s="248"/>
      <c r="T84" s="248"/>
      <c r="U84" s="248"/>
    </row>
    <row r="85" spans="1:21" ht="47.25">
      <c r="A85" s="28" t="s">
        <v>44</v>
      </c>
      <c r="B85" s="28" t="s">
        <v>298</v>
      </c>
      <c r="C85" s="28" t="s">
        <v>299</v>
      </c>
      <c r="D85" s="28" t="s">
        <v>59</v>
      </c>
      <c r="E85" s="28" t="s">
        <v>300</v>
      </c>
      <c r="F85" s="28" t="s">
        <v>301</v>
      </c>
      <c r="G85" s="28" t="s">
        <v>302</v>
      </c>
      <c r="H85" s="28" t="s">
        <v>60</v>
      </c>
      <c r="J85" s="248"/>
      <c r="K85" s="248"/>
      <c r="L85" s="248"/>
      <c r="M85" s="248"/>
      <c r="N85" s="248"/>
      <c r="O85" s="248"/>
      <c r="P85" s="248"/>
      <c r="Q85" s="248"/>
      <c r="R85" s="248"/>
      <c r="S85" s="248"/>
      <c r="T85" s="248"/>
      <c r="U85" s="248"/>
    </row>
    <row r="86" spans="1:24" ht="15.75">
      <c r="A86" s="30" t="s">
        <v>161</v>
      </c>
      <c r="B86" s="183">
        <v>24247.31001474</v>
      </c>
      <c r="C86" s="183">
        <v>65163.87002614001</v>
      </c>
      <c r="D86" s="183">
        <v>2192.5000047014996</v>
      </c>
      <c r="E86" s="183">
        <v>532.10000116426</v>
      </c>
      <c r="F86" s="183">
        <v>128.6000015289</v>
      </c>
      <c r="G86" s="183">
        <v>27113.1499212821</v>
      </c>
      <c r="H86" s="183">
        <v>3402.80001878036</v>
      </c>
      <c r="J86" s="248"/>
      <c r="K86" s="248"/>
      <c r="L86" s="248"/>
      <c r="M86" s="248"/>
      <c r="N86" s="248"/>
      <c r="O86" s="248"/>
      <c r="U86" s="248" t="s">
        <v>400</v>
      </c>
      <c r="V86" s="248" t="s">
        <v>401</v>
      </c>
      <c r="W86" s="248" t="s">
        <v>402</v>
      </c>
      <c r="X86" s="248" t="s">
        <v>407</v>
      </c>
    </row>
    <row r="87" spans="1:25" ht="15.75">
      <c r="A87" s="30" t="s">
        <v>162</v>
      </c>
      <c r="B87" s="183">
        <v>24031.9999764609</v>
      </c>
      <c r="C87" s="183">
        <v>36731.1000452157</v>
      </c>
      <c r="D87" s="183">
        <v>357.91000213659</v>
      </c>
      <c r="E87" s="183">
        <v>253.10000402497</v>
      </c>
      <c r="F87" s="183">
        <v>577.4000129848</v>
      </c>
      <c r="G87" s="183">
        <v>18671.149994587</v>
      </c>
      <c r="H87" s="183">
        <v>1852.5300054091097</v>
      </c>
      <c r="J87" s="248"/>
      <c r="K87" s="306"/>
      <c r="L87" s="306"/>
      <c r="M87" s="306"/>
      <c r="N87" s="306"/>
      <c r="O87" s="306"/>
      <c r="P87" s="307"/>
      <c r="U87" s="306"/>
      <c r="V87" s="306">
        <v>0.94</v>
      </c>
      <c r="W87" s="306">
        <v>4.08</v>
      </c>
      <c r="X87" s="306">
        <v>0.21</v>
      </c>
      <c r="Y87" s="307">
        <f>SUM(U87:X87)</f>
        <v>5.2299999999999995</v>
      </c>
    </row>
    <row r="88" spans="1:25" ht="15.75">
      <c r="A88" s="30" t="s">
        <v>163</v>
      </c>
      <c r="B88" s="183">
        <v>357.73000044763006</v>
      </c>
      <c r="C88" s="183">
        <v>645.9100026043001</v>
      </c>
      <c r="D88" s="183">
        <v>37.300000257860006</v>
      </c>
      <c r="E88" s="183">
        <v>369.83999705310003</v>
      </c>
      <c r="F88" s="183">
        <v>951.90000003576</v>
      </c>
      <c r="G88" s="183">
        <v>5511.129978539</v>
      </c>
      <c r="H88" s="183">
        <v>46.400000080461</v>
      </c>
      <c r="J88" s="248"/>
      <c r="K88" s="306"/>
      <c r="L88" s="306"/>
      <c r="M88" s="306"/>
      <c r="N88" s="306"/>
      <c r="O88" s="306"/>
      <c r="P88" s="307"/>
      <c r="U88" s="306"/>
      <c r="V88" s="306"/>
      <c r="W88" s="306"/>
      <c r="X88" s="306"/>
      <c r="Y88" s="307">
        <f>SUM(U88:X88)</f>
        <v>0</v>
      </c>
    </row>
    <row r="89" spans="1:25" ht="15.75">
      <c r="A89" s="181" t="s">
        <v>2</v>
      </c>
      <c r="B89" s="184">
        <v>48637.03999164853</v>
      </c>
      <c r="C89" s="184">
        <v>102540.88007396</v>
      </c>
      <c r="D89" s="184">
        <v>2587.7100070959495</v>
      </c>
      <c r="E89" s="184">
        <v>1155.0400022423298</v>
      </c>
      <c r="F89" s="184">
        <v>1657.90001454946</v>
      </c>
      <c r="G89" s="184">
        <v>51295.429894408095</v>
      </c>
      <c r="H89" s="184">
        <v>5301.730024269929</v>
      </c>
      <c r="J89" s="248"/>
      <c r="K89" s="306"/>
      <c r="L89" s="306"/>
      <c r="M89" s="306"/>
      <c r="N89" s="306"/>
      <c r="O89" s="306"/>
      <c r="P89" s="307"/>
      <c r="U89" s="306">
        <v>6.5200000000000005</v>
      </c>
      <c r="V89" s="306"/>
      <c r="W89" s="306"/>
      <c r="X89" s="306"/>
      <c r="Y89" s="307">
        <f>SUM(U89:X89)</f>
        <v>6.5200000000000005</v>
      </c>
    </row>
    <row r="90" spans="1:25" ht="15.75">
      <c r="A90" s="426" t="s">
        <v>27</v>
      </c>
      <c r="B90" s="426"/>
      <c r="C90" s="426"/>
      <c r="D90" s="426"/>
      <c r="E90" s="426"/>
      <c r="F90" s="426"/>
      <c r="G90" s="426"/>
      <c r="H90" s="426"/>
      <c r="J90" s="248"/>
      <c r="K90" s="306"/>
      <c r="L90" s="306"/>
      <c r="M90" s="306"/>
      <c r="N90" s="306"/>
      <c r="O90" s="306"/>
      <c r="P90" s="307"/>
      <c r="U90" s="306">
        <v>6.5200000000000005</v>
      </c>
      <c r="V90" s="306">
        <v>0.94</v>
      </c>
      <c r="W90" s="306">
        <v>4.08</v>
      </c>
      <c r="X90" s="306">
        <v>0.21</v>
      </c>
      <c r="Y90" s="307">
        <f>SUM(U90:X90)</f>
        <v>11.750000000000002</v>
      </c>
    </row>
    <row r="91" spans="1:24" ht="15.75">
      <c r="A91" s="425"/>
      <c r="B91" s="425"/>
      <c r="C91" s="425"/>
      <c r="D91" s="425"/>
      <c r="E91" s="425"/>
      <c r="F91" s="425"/>
      <c r="G91" s="425"/>
      <c r="H91" s="425"/>
      <c r="J91" s="248"/>
      <c r="K91" s="306"/>
      <c r="L91" s="306"/>
      <c r="M91" s="306"/>
      <c r="N91" s="306"/>
      <c r="P91" s="306"/>
      <c r="U91" s="306"/>
      <c r="V91" s="306"/>
      <c r="W91" s="306"/>
      <c r="X91" s="306"/>
    </row>
    <row r="93" ht="15.75">
      <c r="A93" s="1" t="s">
        <v>409</v>
      </c>
    </row>
    <row r="94" spans="1:8" ht="31.5">
      <c r="A94" s="305" t="s">
        <v>44</v>
      </c>
      <c r="B94" s="305" t="s">
        <v>403</v>
      </c>
      <c r="C94" s="305" t="s">
        <v>404</v>
      </c>
      <c r="D94" s="305" t="s">
        <v>405</v>
      </c>
      <c r="E94" s="305" t="s">
        <v>406</v>
      </c>
      <c r="F94" s="305" t="s">
        <v>408</v>
      </c>
      <c r="G94" s="305" t="s">
        <v>410</v>
      </c>
      <c r="H94" s="305" t="s">
        <v>2</v>
      </c>
    </row>
    <row r="95" spans="1:8" ht="15.75">
      <c r="A95" s="30" t="s">
        <v>161</v>
      </c>
      <c r="B95" s="308">
        <v>33797.26999999978</v>
      </c>
      <c r="C95" s="308">
        <v>3720.720000000003</v>
      </c>
      <c r="D95" s="308">
        <v>66.25</v>
      </c>
      <c r="E95" s="308">
        <v>13652.749999999947</v>
      </c>
      <c r="F95" s="308">
        <v>2033.7300000000007</v>
      </c>
      <c r="G95" s="308">
        <v>5.2299999999999995</v>
      </c>
      <c r="H95" s="183">
        <f>SUM(B95:G95)</f>
        <v>53275.949999999735</v>
      </c>
    </row>
    <row r="96" spans="1:8" ht="15.75">
      <c r="A96" s="30" t="s">
        <v>163</v>
      </c>
      <c r="B96" s="308">
        <v>4625.129999999999</v>
      </c>
      <c r="C96" s="308">
        <v>18.299999999999997</v>
      </c>
      <c r="D96" s="308"/>
      <c r="E96" s="308">
        <v>6.08</v>
      </c>
      <c r="F96" s="308"/>
      <c r="G96" s="308">
        <v>0</v>
      </c>
      <c r="H96" s="183">
        <f>SUM(B96:G96)</f>
        <v>4649.509999999999</v>
      </c>
    </row>
    <row r="97" spans="1:8" ht="15.75">
      <c r="A97" s="30" t="s">
        <v>162</v>
      </c>
      <c r="B97" s="308">
        <v>18036.740000000096</v>
      </c>
      <c r="C97" s="308">
        <v>2894.2400000000025</v>
      </c>
      <c r="D97" s="308">
        <v>46.99000000000001</v>
      </c>
      <c r="E97" s="308">
        <v>4101.7999999999965</v>
      </c>
      <c r="F97" s="308">
        <v>2269.859999999998</v>
      </c>
      <c r="G97" s="308">
        <v>6.5200000000000005</v>
      </c>
      <c r="H97" s="183">
        <f>SUM(B97:G97)</f>
        <v>27356.150000000092</v>
      </c>
    </row>
    <row r="98" spans="1:8" ht="15.75">
      <c r="A98" s="181" t="s">
        <v>2</v>
      </c>
      <c r="B98" s="309">
        <v>56459.13999999987</v>
      </c>
      <c r="C98" s="309">
        <v>6633.260000000006</v>
      </c>
      <c r="D98" s="309">
        <v>113.24000000000001</v>
      </c>
      <c r="E98" s="309">
        <v>17760.629999999943</v>
      </c>
      <c r="F98" s="309">
        <v>4303.589999999998</v>
      </c>
      <c r="G98" s="309">
        <v>11.750000000000002</v>
      </c>
      <c r="H98" s="184">
        <f>SUM(B98:G98)</f>
        <v>85281.60999999981</v>
      </c>
    </row>
    <row r="99" spans="1:8" ht="28.5" customHeight="1">
      <c r="A99" s="414" t="s">
        <v>411</v>
      </c>
      <c r="B99" s="414"/>
      <c r="C99" s="414"/>
      <c r="D99" s="414"/>
      <c r="E99" s="417"/>
      <c r="F99" s="417"/>
      <c r="G99" s="310"/>
      <c r="H99" s="310"/>
    </row>
    <row r="100" spans="1:8" ht="15.75">
      <c r="A100" s="38"/>
      <c r="B100" s="38"/>
      <c r="C100" s="38"/>
      <c r="D100" s="38"/>
      <c r="E100" s="38"/>
      <c r="F100" s="38"/>
      <c r="G100" s="38"/>
      <c r="H100" s="38"/>
    </row>
  </sheetData>
  <sheetProtection/>
  <mergeCells count="13">
    <mergeCell ref="A5:H8"/>
    <mergeCell ref="A81:H82"/>
    <mergeCell ref="A90:H91"/>
    <mergeCell ref="A21:H22"/>
    <mergeCell ref="A37:H37"/>
    <mergeCell ref="B56:E56"/>
    <mergeCell ref="A62:H62"/>
    <mergeCell ref="B47:F47"/>
    <mergeCell ref="A71:H71"/>
    <mergeCell ref="B65:F65"/>
    <mergeCell ref="A53:H53"/>
    <mergeCell ref="B40:D40"/>
    <mergeCell ref="A99:F99"/>
  </mergeCells>
  <printOptions horizontalCentered="1"/>
  <pageMargins left="0.5905511811023623" right="0.5905511811023623" top="0.5905511811023623" bottom="0.5905511811023623" header="0.31496062992125984" footer="0.31496062992125984"/>
  <pageSetup horizontalDpi="600" verticalDpi="600" orientation="portrait" scale="71" r:id="rId1"/>
  <headerFooter>
    <oddHeader>&amp;R&amp;12Región de O'Higgins, Información Censo 2007 y Anual</oddHeader>
  </headerFooter>
  <rowBreaks count="1" manualBreakCount="1">
    <brk id="45" max="7" man="1"/>
  </rowBreaks>
</worksheet>
</file>

<file path=xl/worksheets/sheet8.xml><?xml version="1.0" encoding="utf-8"?>
<worksheet xmlns="http://schemas.openxmlformats.org/spreadsheetml/2006/main" xmlns:r="http://schemas.openxmlformats.org/officeDocument/2006/relationships">
  <dimension ref="A1:AB97"/>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27" hidden="1" customWidth="1"/>
    <col min="2" max="2" width="13.8515625" style="127" customWidth="1"/>
    <col min="3" max="3" width="27.28125" style="127" customWidth="1"/>
    <col min="4" max="6" width="11.28125" style="127" customWidth="1"/>
    <col min="7" max="7" width="13.421875" style="127" bestFit="1" customWidth="1"/>
    <col min="8" max="8" width="13.8515625" style="127" bestFit="1" customWidth="1"/>
    <col min="9" max="9" width="11.57421875" style="128" customWidth="1"/>
    <col min="10" max="10" width="11.00390625" style="128" customWidth="1"/>
    <col min="11" max="11" width="10.421875" style="127" customWidth="1"/>
    <col min="12" max="13" width="10.421875" style="128" customWidth="1"/>
    <col min="14" max="14" width="10.421875" style="127" customWidth="1"/>
    <col min="15" max="15" width="11.8515625" style="127" customWidth="1"/>
    <col min="16" max="16" width="11.57421875" style="127" bestFit="1" customWidth="1"/>
    <col min="17" max="19" width="11.421875" style="127" customWidth="1"/>
    <col min="20" max="22" width="12.8515625" style="127" bestFit="1" customWidth="1"/>
    <col min="23" max="23" width="11.57421875" style="127" bestFit="1" customWidth="1"/>
    <col min="24" max="26" width="12.8515625" style="127" bestFit="1" customWidth="1"/>
    <col min="27" max="27" width="11.57421875" style="127" bestFit="1" customWidth="1"/>
    <col min="28" max="16384" width="11.421875" style="127" customWidth="1"/>
  </cols>
  <sheetData>
    <row r="1" ht="15">
      <c r="B1" s="126" t="s">
        <v>113</v>
      </c>
    </row>
    <row r="3" spans="2:15" ht="15">
      <c r="B3" s="429" t="s">
        <v>227</v>
      </c>
      <c r="C3" s="429"/>
      <c r="D3" s="429"/>
      <c r="E3" s="429"/>
      <c r="F3" s="429"/>
      <c r="G3" s="429"/>
      <c r="H3" s="429"/>
      <c r="I3" s="429"/>
      <c r="J3" s="429"/>
      <c r="K3" s="429"/>
      <c r="L3" s="429"/>
      <c r="M3" s="429"/>
      <c r="N3" s="429"/>
      <c r="O3" s="429"/>
    </row>
    <row r="4" spans="2:15" ht="15">
      <c r="B4" s="429"/>
      <c r="C4" s="429"/>
      <c r="D4" s="429"/>
      <c r="E4" s="429"/>
      <c r="F4" s="429"/>
      <c r="G4" s="429"/>
      <c r="H4" s="429"/>
      <c r="I4" s="429"/>
      <c r="J4" s="429"/>
      <c r="K4" s="429"/>
      <c r="L4" s="429"/>
      <c r="M4" s="429"/>
      <c r="N4" s="429"/>
      <c r="O4" s="429"/>
    </row>
    <row r="5" spans="2:15" ht="15.75" customHeight="1">
      <c r="B5" s="129"/>
      <c r="C5" s="129"/>
      <c r="D5" s="129"/>
      <c r="E5" s="129"/>
      <c r="F5" s="129"/>
      <c r="G5" s="129"/>
      <c r="H5" s="129"/>
      <c r="I5" s="129"/>
      <c r="J5" s="129"/>
      <c r="K5" s="129"/>
      <c r="L5" s="129"/>
      <c r="M5" s="129"/>
      <c r="N5" s="129"/>
      <c r="O5" s="129"/>
    </row>
    <row r="6" spans="2:15" ht="15.75" customHeight="1">
      <c r="B6" s="130" t="s">
        <v>228</v>
      </c>
      <c r="C6" s="129"/>
      <c r="D6" s="129"/>
      <c r="E6" s="129"/>
      <c r="F6" s="129"/>
      <c r="G6" s="129"/>
      <c r="H6" s="129"/>
      <c r="I6" s="129"/>
      <c r="J6" s="129"/>
      <c r="K6" s="129"/>
      <c r="L6" s="129"/>
      <c r="M6" s="129"/>
      <c r="N6" s="129"/>
      <c r="O6" s="129"/>
    </row>
    <row r="7" spans="2:15" ht="15.75" customHeight="1">
      <c r="B7" s="430" t="s">
        <v>14</v>
      </c>
      <c r="C7" s="430" t="s">
        <v>229</v>
      </c>
      <c r="D7" s="430">
        <v>2019</v>
      </c>
      <c r="E7" s="431" t="s">
        <v>464</v>
      </c>
      <c r="F7" s="432"/>
      <c r="G7" s="131" t="s">
        <v>230</v>
      </c>
      <c r="H7" s="131" t="s">
        <v>231</v>
      </c>
      <c r="I7" s="129"/>
      <c r="J7" s="129"/>
      <c r="K7" s="129"/>
      <c r="L7" s="129"/>
      <c r="M7" s="129"/>
      <c r="N7" s="129"/>
      <c r="O7" s="129"/>
    </row>
    <row r="8" spans="2:15" ht="15.75" customHeight="1">
      <c r="B8" s="430"/>
      <c r="C8" s="430"/>
      <c r="D8" s="430"/>
      <c r="E8" s="132">
        <v>2019</v>
      </c>
      <c r="F8" s="133">
        <v>2020</v>
      </c>
      <c r="G8" s="134">
        <v>2020</v>
      </c>
      <c r="H8" s="134">
        <v>2020</v>
      </c>
      <c r="I8" s="129"/>
      <c r="J8" s="129"/>
      <c r="K8" s="129"/>
      <c r="L8" s="129"/>
      <c r="M8" s="129"/>
      <c r="N8" s="129"/>
      <c r="O8" s="129"/>
    </row>
    <row r="9" spans="2:15" ht="15.75" customHeight="1">
      <c r="B9" s="433" t="s">
        <v>224</v>
      </c>
      <c r="C9" s="135" t="s">
        <v>465</v>
      </c>
      <c r="D9" s="136">
        <v>2639659.701679999</v>
      </c>
      <c r="E9" s="136">
        <v>1859919.676840001</v>
      </c>
      <c r="F9" s="136">
        <v>1508486.4163699988</v>
      </c>
      <c r="G9" s="137">
        <v>0.43872806546361515</v>
      </c>
      <c r="H9" s="138">
        <v>0.6414912990949696</v>
      </c>
      <c r="I9" s="129"/>
      <c r="J9" s="129"/>
      <c r="K9" s="129"/>
      <c r="L9" s="129"/>
      <c r="M9" s="129"/>
      <c r="N9" s="129"/>
      <c r="O9" s="129"/>
    </row>
    <row r="10" spans="2:15" ht="15.75" customHeight="1">
      <c r="B10" s="433"/>
      <c r="C10" s="135" t="s">
        <v>466</v>
      </c>
      <c r="D10" s="136">
        <v>485230.83222</v>
      </c>
      <c r="E10" s="136">
        <v>222677.3643000001</v>
      </c>
      <c r="F10" s="136">
        <v>312232.9749600002</v>
      </c>
      <c r="G10" s="137">
        <v>0.8022886527233133</v>
      </c>
      <c r="H10" s="138">
        <v>0.1327786147450795</v>
      </c>
      <c r="I10" s="129"/>
      <c r="J10" s="129"/>
      <c r="K10" s="129"/>
      <c r="L10" s="129"/>
      <c r="M10" s="129"/>
      <c r="N10" s="129"/>
      <c r="O10" s="129"/>
    </row>
    <row r="11" spans="2:15" ht="15.75" customHeight="1">
      <c r="B11" s="433"/>
      <c r="C11" s="135" t="s">
        <v>467</v>
      </c>
      <c r="D11" s="136">
        <v>415648.94617999933</v>
      </c>
      <c r="E11" s="136">
        <v>207283.00102000017</v>
      </c>
      <c r="F11" s="136">
        <v>181716.47164000006</v>
      </c>
      <c r="G11" s="137">
        <v>0.21246181363779282</v>
      </c>
      <c r="H11" s="138">
        <v>0.07727582707692468</v>
      </c>
      <c r="I11" s="129"/>
      <c r="J11" s="129"/>
      <c r="K11" s="129"/>
      <c r="L11" s="129"/>
      <c r="M11" s="129"/>
      <c r="N11" s="129"/>
      <c r="O11" s="129"/>
    </row>
    <row r="12" spans="2:15" ht="15.75" customHeight="1">
      <c r="B12" s="433"/>
      <c r="C12" s="135" t="s">
        <v>468</v>
      </c>
      <c r="D12" s="136">
        <v>240592.4799799999</v>
      </c>
      <c r="E12" s="136">
        <v>112236.35210999999</v>
      </c>
      <c r="F12" s="136">
        <v>120145.86620000003</v>
      </c>
      <c r="G12" s="137">
        <v>0.6181879074128783</v>
      </c>
      <c r="H12" s="138">
        <v>0.05109262301147842</v>
      </c>
      <c r="I12" s="129"/>
      <c r="J12" s="129"/>
      <c r="K12" s="129"/>
      <c r="L12" s="129"/>
      <c r="M12" s="129"/>
      <c r="N12" s="129"/>
      <c r="O12" s="129"/>
    </row>
    <row r="13" spans="2:15" ht="15.75" customHeight="1">
      <c r="B13" s="433"/>
      <c r="C13" s="135" t="s">
        <v>469</v>
      </c>
      <c r="D13" s="136">
        <v>175615.84579999998</v>
      </c>
      <c r="E13" s="136">
        <v>74456.09706999995</v>
      </c>
      <c r="F13" s="136">
        <v>67453.90872999997</v>
      </c>
      <c r="G13" s="137">
        <v>0.11176263030620362</v>
      </c>
      <c r="H13" s="138">
        <v>0.02868510784761865</v>
      </c>
      <c r="I13" s="129"/>
      <c r="J13" s="129"/>
      <c r="K13" s="129"/>
      <c r="L13" s="129"/>
      <c r="M13" s="129"/>
      <c r="N13" s="129"/>
      <c r="O13" s="129"/>
    </row>
    <row r="14" spans="2:15" ht="15.75" customHeight="1">
      <c r="B14" s="433"/>
      <c r="C14" s="135" t="s">
        <v>470</v>
      </c>
      <c r="D14" s="136">
        <v>68800.68832999999</v>
      </c>
      <c r="E14" s="136">
        <v>52338.02040000002</v>
      </c>
      <c r="F14" s="136">
        <v>50925.25459000002</v>
      </c>
      <c r="G14" s="137">
        <v>0.2231277160507172</v>
      </c>
      <c r="H14" s="138">
        <v>0.0216562160382546</v>
      </c>
      <c r="I14" s="129"/>
      <c r="J14" s="129"/>
      <c r="K14" s="129"/>
      <c r="L14" s="129"/>
      <c r="M14" s="129"/>
      <c r="N14" s="129"/>
      <c r="O14" s="129"/>
    </row>
    <row r="15" spans="2:15" ht="15.75" customHeight="1">
      <c r="B15" s="433"/>
      <c r="C15" s="135" t="s">
        <v>471</v>
      </c>
      <c r="D15" s="136">
        <v>58854.24461</v>
      </c>
      <c r="E15" s="136">
        <v>25139.635340000015</v>
      </c>
      <c r="F15" s="136">
        <v>41764.89754999999</v>
      </c>
      <c r="G15" s="137">
        <v>0.3630498842085389</v>
      </c>
      <c r="H15" s="138">
        <v>0.017760728963267212</v>
      </c>
      <c r="I15" s="129"/>
      <c r="J15" s="129"/>
      <c r="K15" s="129"/>
      <c r="L15" s="129"/>
      <c r="M15" s="129"/>
      <c r="N15" s="129"/>
      <c r="O15" s="129"/>
    </row>
    <row r="16" spans="2:15" ht="15.75" customHeight="1">
      <c r="B16" s="433"/>
      <c r="C16" s="135" t="s">
        <v>472</v>
      </c>
      <c r="D16" s="136">
        <v>27330.49318</v>
      </c>
      <c r="E16" s="136">
        <v>21579.45866</v>
      </c>
      <c r="F16" s="136">
        <v>26278.414180000003</v>
      </c>
      <c r="G16" s="137">
        <v>0.5801251446909876</v>
      </c>
      <c r="H16" s="138">
        <v>0.011175025421209446</v>
      </c>
      <c r="I16" s="129"/>
      <c r="J16" s="129"/>
      <c r="K16" s="129"/>
      <c r="L16" s="129"/>
      <c r="M16" s="129"/>
      <c r="N16" s="129"/>
      <c r="O16" s="129"/>
    </row>
    <row r="17" spans="2:15" ht="15.75" customHeight="1">
      <c r="B17" s="433"/>
      <c r="C17" s="135" t="s">
        <v>473</v>
      </c>
      <c r="D17" s="136">
        <v>9857.94079</v>
      </c>
      <c r="E17" s="136">
        <v>4196.48101</v>
      </c>
      <c r="F17" s="136">
        <v>5371.5492</v>
      </c>
      <c r="G17" s="137">
        <v>0.06306359076726718</v>
      </c>
      <c r="H17" s="138">
        <v>0.0022842778278060177</v>
      </c>
      <c r="I17" s="129"/>
      <c r="J17" s="129"/>
      <c r="K17" s="129"/>
      <c r="L17" s="129"/>
      <c r="M17" s="129"/>
      <c r="N17" s="129"/>
      <c r="O17" s="129"/>
    </row>
    <row r="18" spans="2:15" ht="15.75" customHeight="1">
      <c r="B18" s="433"/>
      <c r="C18" s="135" t="s">
        <v>74</v>
      </c>
      <c r="D18" s="136">
        <v>310.30292000000003</v>
      </c>
      <c r="E18" s="136">
        <v>62.5454</v>
      </c>
      <c r="F18" s="136">
        <v>1093.7269899999997</v>
      </c>
      <c r="G18" s="137">
        <v>0.01520219999141228</v>
      </c>
      <c r="H18" s="138">
        <v>0.0004651128045015418</v>
      </c>
      <c r="I18" s="129"/>
      <c r="J18" s="129"/>
      <c r="K18" s="129"/>
      <c r="L18" s="129"/>
      <c r="M18" s="129"/>
      <c r="N18" s="129"/>
      <c r="O18" s="129"/>
    </row>
    <row r="19" spans="2:15" ht="15.75" customHeight="1">
      <c r="B19" s="433"/>
      <c r="C19" s="135" t="s">
        <v>474</v>
      </c>
      <c r="D19" s="136">
        <v>1913.89977</v>
      </c>
      <c r="E19" s="136">
        <v>767.95044</v>
      </c>
      <c r="F19" s="136">
        <v>345.36407</v>
      </c>
      <c r="G19" s="137">
        <v>0.08709614389822228</v>
      </c>
      <c r="H19" s="138">
        <v>0.00014686777654793619</v>
      </c>
      <c r="I19" s="129"/>
      <c r="J19" s="129"/>
      <c r="K19" s="129"/>
      <c r="L19" s="129"/>
      <c r="M19" s="129"/>
      <c r="N19" s="129"/>
      <c r="O19" s="129"/>
    </row>
    <row r="20" spans="2:15" ht="15.75" customHeight="1">
      <c r="B20" s="433"/>
      <c r="C20" s="135" t="s">
        <v>475</v>
      </c>
      <c r="D20" s="136">
        <v>889.2081400000002</v>
      </c>
      <c r="E20" s="136">
        <v>172.97466</v>
      </c>
      <c r="F20" s="136">
        <v>102.34658</v>
      </c>
      <c r="G20" s="137">
        <v>0.000207151558208318</v>
      </c>
      <c r="H20" s="138">
        <v>4.352338864284717E-05</v>
      </c>
      <c r="I20" s="129"/>
      <c r="J20" s="129"/>
      <c r="K20" s="129"/>
      <c r="L20" s="129"/>
      <c r="M20" s="129"/>
      <c r="N20" s="129"/>
      <c r="O20" s="129"/>
    </row>
    <row r="21" spans="2:15" ht="15.75" customHeight="1">
      <c r="B21" s="433"/>
      <c r="C21" s="135" t="s">
        <v>6</v>
      </c>
      <c r="D21" s="136">
        <v>97302.31196999876</v>
      </c>
      <c r="E21" s="136">
        <v>47587.12329000374</v>
      </c>
      <c r="F21" s="136">
        <v>35613.404129999224</v>
      </c>
      <c r="G21" s="137"/>
      <c r="H21" s="138">
        <v>0.01514477600369973</v>
      </c>
      <c r="I21" s="129"/>
      <c r="J21" s="129"/>
      <c r="K21" s="129"/>
      <c r="L21" s="129"/>
      <c r="M21" s="129"/>
      <c r="N21" s="129"/>
      <c r="O21" s="129"/>
    </row>
    <row r="22" spans="2:15" ht="15.75" customHeight="1">
      <c r="B22" s="434"/>
      <c r="C22" s="131" t="s">
        <v>16</v>
      </c>
      <c r="D22" s="139">
        <v>4222006.895569997</v>
      </c>
      <c r="E22" s="139">
        <v>2628416.6805400047</v>
      </c>
      <c r="F22" s="139">
        <v>2351530.595189998</v>
      </c>
      <c r="G22" s="140"/>
      <c r="H22" s="140">
        <v>1.0000000000000002</v>
      </c>
      <c r="I22" s="129"/>
      <c r="J22" s="129"/>
      <c r="K22" s="129"/>
      <c r="L22" s="129"/>
      <c r="M22" s="129"/>
      <c r="N22" s="129"/>
      <c r="O22" s="129"/>
    </row>
    <row r="23" spans="2:15" ht="15.75" customHeight="1">
      <c r="B23" s="141" t="s">
        <v>232</v>
      </c>
      <c r="C23" s="142"/>
      <c r="D23" s="143"/>
      <c r="E23" s="143"/>
      <c r="F23" s="143"/>
      <c r="G23" s="144"/>
      <c r="H23" s="144"/>
      <c r="I23" s="129"/>
      <c r="J23" s="129"/>
      <c r="K23" s="129"/>
      <c r="L23" s="129"/>
      <c r="M23" s="129"/>
      <c r="N23" s="129"/>
      <c r="O23" s="129"/>
    </row>
    <row r="24" spans="2:15" ht="15.75" customHeight="1">
      <c r="B24" s="145" t="s">
        <v>233</v>
      </c>
      <c r="C24" s="142"/>
      <c r="D24" s="143"/>
      <c r="E24" s="143"/>
      <c r="F24" s="143"/>
      <c r="G24" s="144"/>
      <c r="H24" s="144"/>
      <c r="I24" s="129"/>
      <c r="J24" s="129"/>
      <c r="K24" s="129"/>
      <c r="L24" s="129"/>
      <c r="M24" s="129"/>
      <c r="N24" s="129"/>
      <c r="O24" s="129"/>
    </row>
    <row r="25" spans="2:15" ht="15.75" customHeight="1">
      <c r="B25" s="129"/>
      <c r="C25" s="129"/>
      <c r="D25" s="129"/>
      <c r="E25" s="129"/>
      <c r="F25" s="129"/>
      <c r="G25" s="129"/>
      <c r="H25" s="129"/>
      <c r="I25" s="129"/>
      <c r="J25" s="129"/>
      <c r="K25" s="129"/>
      <c r="L25" s="129"/>
      <c r="M25" s="129"/>
      <c r="N25" s="129"/>
      <c r="O25" s="129"/>
    </row>
    <row r="26" spans="2:15" ht="15.75" customHeight="1">
      <c r="B26" s="130" t="s">
        <v>234</v>
      </c>
      <c r="C26" s="129"/>
      <c r="D26" s="129"/>
      <c r="E26" s="129"/>
      <c r="F26" s="129"/>
      <c r="G26" s="146"/>
      <c r="H26" s="146"/>
      <c r="I26" s="146"/>
      <c r="J26" s="146"/>
      <c r="K26" s="146"/>
      <c r="L26" s="146"/>
      <c r="M26" s="146"/>
      <c r="N26" s="146"/>
      <c r="O26" s="146"/>
    </row>
    <row r="27" spans="2:15" ht="30.75" customHeight="1">
      <c r="B27" s="438" t="s">
        <v>235</v>
      </c>
      <c r="C27" s="439"/>
      <c r="D27" s="439"/>
      <c r="E27" s="440"/>
      <c r="F27" s="447" t="s">
        <v>236</v>
      </c>
      <c r="G27" s="447" t="s">
        <v>237</v>
      </c>
      <c r="H27" s="448" t="s">
        <v>238</v>
      </c>
      <c r="I27" s="449"/>
      <c r="J27" s="450"/>
      <c r="K27" s="448" t="s">
        <v>239</v>
      </c>
      <c r="L27" s="449"/>
      <c r="M27" s="449"/>
      <c r="N27" s="449"/>
      <c r="O27" s="450"/>
    </row>
    <row r="28" spans="2:15" ht="15.75" customHeight="1">
      <c r="B28" s="441"/>
      <c r="C28" s="442"/>
      <c r="D28" s="442"/>
      <c r="E28" s="443"/>
      <c r="F28" s="447"/>
      <c r="G28" s="447"/>
      <c r="H28" s="451" t="s">
        <v>464</v>
      </c>
      <c r="I28" s="452"/>
      <c r="J28" s="147" t="s">
        <v>17</v>
      </c>
      <c r="K28" s="451" t="s">
        <v>464</v>
      </c>
      <c r="L28" s="452"/>
      <c r="M28" s="147" t="s">
        <v>17</v>
      </c>
      <c r="N28" s="148" t="s">
        <v>240</v>
      </c>
      <c r="O28" s="147" t="s">
        <v>230</v>
      </c>
    </row>
    <row r="29" spans="2:15" ht="15" customHeight="1">
      <c r="B29" s="444"/>
      <c r="C29" s="445"/>
      <c r="D29" s="445"/>
      <c r="E29" s="446"/>
      <c r="F29" s="447"/>
      <c r="G29" s="447"/>
      <c r="H29" s="132">
        <v>2019</v>
      </c>
      <c r="I29" s="133">
        <v>2020</v>
      </c>
      <c r="J29" s="149" t="s">
        <v>476</v>
      </c>
      <c r="K29" s="132">
        <v>2019</v>
      </c>
      <c r="L29" s="133">
        <v>2020</v>
      </c>
      <c r="M29" s="149" t="s">
        <v>476</v>
      </c>
      <c r="N29" s="150">
        <v>2020</v>
      </c>
      <c r="O29" s="151">
        <v>2020</v>
      </c>
    </row>
    <row r="30" spans="1:27" s="152" customFormat="1" ht="15">
      <c r="A30" s="152">
        <v>1</v>
      </c>
      <c r="B30" s="435" t="s">
        <v>479</v>
      </c>
      <c r="C30" s="436"/>
      <c r="D30" s="436"/>
      <c r="E30" s="437"/>
      <c r="F30" s="153">
        <v>8092919</v>
      </c>
      <c r="G30" s="135" t="s">
        <v>477</v>
      </c>
      <c r="H30" s="154">
        <v>96462.1440256</v>
      </c>
      <c r="I30" s="154">
        <v>99896.99389999999</v>
      </c>
      <c r="J30" s="155">
        <v>0.035608267980114655</v>
      </c>
      <c r="K30" s="154">
        <v>707290.7171900001</v>
      </c>
      <c r="L30" s="154">
        <v>635042.40104</v>
      </c>
      <c r="M30" s="155">
        <v>-0.10214797733672498</v>
      </c>
      <c r="N30" s="156">
        <v>0.2700549175668668</v>
      </c>
      <c r="O30" s="157">
        <v>0.6928489413940928</v>
      </c>
      <c r="P30" s="127"/>
      <c r="Q30" s="127"/>
      <c r="R30" s="127"/>
      <c r="S30" s="127"/>
      <c r="T30" s="127"/>
      <c r="U30" s="127"/>
      <c r="V30" s="127"/>
      <c r="W30" s="127"/>
      <c r="X30" s="127"/>
      <c r="Y30" s="127"/>
      <c r="Z30" s="127"/>
      <c r="AA30" s="127"/>
    </row>
    <row r="31" spans="2:27" s="152" customFormat="1" ht="15">
      <c r="B31" s="435" t="s">
        <v>480</v>
      </c>
      <c r="C31" s="436"/>
      <c r="D31" s="436"/>
      <c r="E31" s="437"/>
      <c r="F31" s="153">
        <v>8094019</v>
      </c>
      <c r="G31" s="135" t="s">
        <v>477</v>
      </c>
      <c r="H31" s="154">
        <v>121798.1033398</v>
      </c>
      <c r="I31" s="154">
        <v>97415.9877534</v>
      </c>
      <c r="J31" s="155">
        <v>-0.20018469021949584</v>
      </c>
      <c r="K31" s="154">
        <v>167570.61052</v>
      </c>
      <c r="L31" s="154">
        <v>134261.83858</v>
      </c>
      <c r="M31" s="155">
        <v>-0.19877454546854736</v>
      </c>
      <c r="N31" s="156">
        <v>0.057095509985976595</v>
      </c>
      <c r="O31" s="157">
        <v>0.7976832187929409</v>
      </c>
      <c r="P31" s="127"/>
      <c r="Q31" s="127"/>
      <c r="R31" s="127"/>
      <c r="S31" s="127"/>
      <c r="T31" s="127"/>
      <c r="U31" s="127"/>
      <c r="V31" s="127"/>
      <c r="W31" s="127"/>
      <c r="X31" s="127"/>
      <c r="Y31" s="127"/>
      <c r="Z31" s="127"/>
      <c r="AA31" s="127"/>
    </row>
    <row r="32" spans="2:27" s="152" customFormat="1" ht="15">
      <c r="B32" s="435" t="s">
        <v>481</v>
      </c>
      <c r="C32" s="436"/>
      <c r="D32" s="436"/>
      <c r="E32" s="437"/>
      <c r="F32" s="153">
        <v>8061059</v>
      </c>
      <c r="G32" s="135" t="s">
        <v>477</v>
      </c>
      <c r="H32" s="154">
        <v>74794.3972957</v>
      </c>
      <c r="I32" s="154">
        <v>62283.5566433</v>
      </c>
      <c r="J32" s="155">
        <v>-0.16726975689018964</v>
      </c>
      <c r="K32" s="154">
        <v>126995.05471000001</v>
      </c>
      <c r="L32" s="154">
        <v>84282.09393</v>
      </c>
      <c r="M32" s="158">
        <v>-0.33633562249756366</v>
      </c>
      <c r="N32" s="156">
        <v>0.035841376719655316</v>
      </c>
      <c r="O32" s="157">
        <v>0.502655463734739</v>
      </c>
      <c r="P32" s="127"/>
      <c r="Q32" s="127"/>
      <c r="R32" s="127"/>
      <c r="S32" s="127"/>
      <c r="T32" s="127"/>
      <c r="U32" s="127"/>
      <c r="V32" s="127"/>
      <c r="W32" s="127"/>
      <c r="X32" s="127"/>
      <c r="Y32" s="127"/>
      <c r="Z32" s="127"/>
      <c r="AA32" s="127"/>
    </row>
    <row r="33" spans="2:27" s="152" customFormat="1" ht="15">
      <c r="B33" s="435" t="s">
        <v>482</v>
      </c>
      <c r="C33" s="436"/>
      <c r="D33" s="436"/>
      <c r="E33" s="437"/>
      <c r="F33" s="153">
        <v>8061039</v>
      </c>
      <c r="G33" s="135" t="s">
        <v>477</v>
      </c>
      <c r="H33" s="154">
        <v>65875.07285079999</v>
      </c>
      <c r="I33" s="154">
        <v>55993.81087549999</v>
      </c>
      <c r="J33" s="155">
        <v>-0.1500000159040431</v>
      </c>
      <c r="K33" s="154">
        <v>100185.69383</v>
      </c>
      <c r="L33" s="154">
        <v>79018.14024000001</v>
      </c>
      <c r="M33" s="155">
        <v>-0.21128319604112478</v>
      </c>
      <c r="N33" s="156">
        <v>0.03360285441389953</v>
      </c>
      <c r="O33" s="157">
        <v>0.3547194880672152</v>
      </c>
      <c r="P33" s="127"/>
      <c r="Q33" s="127"/>
      <c r="R33" s="127"/>
      <c r="S33" s="127"/>
      <c r="T33" s="127"/>
      <c r="U33" s="127"/>
      <c r="V33" s="127"/>
      <c r="W33" s="127"/>
      <c r="X33" s="127"/>
      <c r="Y33" s="127"/>
      <c r="Z33" s="127"/>
      <c r="AA33" s="127"/>
    </row>
    <row r="34" spans="2:27" s="152" customFormat="1" ht="15">
      <c r="B34" s="435" t="s">
        <v>483</v>
      </c>
      <c r="C34" s="436"/>
      <c r="D34" s="436"/>
      <c r="E34" s="437"/>
      <c r="F34" s="153">
        <v>8093010</v>
      </c>
      <c r="G34" s="135" t="s">
        <v>477</v>
      </c>
      <c r="H34" s="154">
        <v>51734.6771</v>
      </c>
      <c r="I34" s="154">
        <v>57834.560505999994</v>
      </c>
      <c r="J34" s="155">
        <v>0.11790705476346722</v>
      </c>
      <c r="K34" s="154">
        <v>78347.00809999999</v>
      </c>
      <c r="L34" s="154">
        <v>72849.57638</v>
      </c>
      <c r="M34" s="155">
        <v>-0.07016773011910322</v>
      </c>
      <c r="N34" s="156">
        <v>0.030979642165410114</v>
      </c>
      <c r="O34" s="157">
        <v>0.8076622919070298</v>
      </c>
      <c r="P34" s="127"/>
      <c r="Q34" s="127"/>
      <c r="R34" s="127"/>
      <c r="S34" s="127"/>
      <c r="T34" s="127"/>
      <c r="U34" s="127"/>
      <c r="V34" s="127"/>
      <c r="W34" s="127"/>
      <c r="X34" s="127"/>
      <c r="Y34" s="127"/>
      <c r="Z34" s="127"/>
      <c r="AA34" s="127"/>
    </row>
    <row r="35" spans="2:27" s="152" customFormat="1" ht="15">
      <c r="B35" s="435" t="s">
        <v>484</v>
      </c>
      <c r="C35" s="436"/>
      <c r="D35" s="436"/>
      <c r="E35" s="437"/>
      <c r="F35" s="153">
        <v>2032990</v>
      </c>
      <c r="G35" s="135" t="s">
        <v>477</v>
      </c>
      <c r="H35" s="154">
        <v>16900.63796</v>
      </c>
      <c r="I35" s="154">
        <v>27645.257040000004</v>
      </c>
      <c r="J35" s="155">
        <v>0.6357522778388659</v>
      </c>
      <c r="K35" s="154">
        <v>26682.4298</v>
      </c>
      <c r="L35" s="154">
        <v>66205.86295000001</v>
      </c>
      <c r="M35" s="155">
        <v>1.4812531484670115</v>
      </c>
      <c r="N35" s="156">
        <v>0.028154370215476926</v>
      </c>
      <c r="O35" s="157">
        <v>0.5536484681141739</v>
      </c>
      <c r="P35" s="127"/>
      <c r="Q35" s="127"/>
      <c r="R35" s="127"/>
      <c r="S35" s="127"/>
      <c r="T35" s="127"/>
      <c r="U35" s="127"/>
      <c r="V35" s="127"/>
      <c r="W35" s="127"/>
      <c r="X35" s="127"/>
      <c r="Y35" s="127"/>
      <c r="Z35" s="127"/>
      <c r="AA35" s="127"/>
    </row>
    <row r="36" spans="2:27" s="152" customFormat="1" ht="15">
      <c r="B36" s="435" t="s">
        <v>485</v>
      </c>
      <c r="C36" s="436"/>
      <c r="D36" s="436"/>
      <c r="E36" s="437"/>
      <c r="F36" s="153">
        <v>8104029</v>
      </c>
      <c r="G36" s="135" t="s">
        <v>477</v>
      </c>
      <c r="H36" s="154">
        <v>25127.594275</v>
      </c>
      <c r="I36" s="154">
        <v>11874.044960000001</v>
      </c>
      <c r="J36" s="155">
        <v>-0.5274499886440084</v>
      </c>
      <c r="K36" s="154">
        <v>121154.44507999999</v>
      </c>
      <c r="L36" s="154">
        <v>60778.25601999999</v>
      </c>
      <c r="M36" s="155">
        <v>-0.4983406842409517</v>
      </c>
      <c r="N36" s="156">
        <v>0.025846253561114845</v>
      </c>
      <c r="O36" s="157">
        <v>0.17609037676832984</v>
      </c>
      <c r="P36" s="127"/>
      <c r="Q36" s="127"/>
      <c r="R36" s="127"/>
      <c r="S36" s="127"/>
      <c r="T36" s="127"/>
      <c r="U36" s="127"/>
      <c r="V36" s="127"/>
      <c r="W36" s="127"/>
      <c r="X36" s="127"/>
      <c r="Y36" s="127"/>
      <c r="Z36" s="127"/>
      <c r="AA36" s="127"/>
    </row>
    <row r="37" spans="2:27" s="152" customFormat="1" ht="15">
      <c r="B37" s="435" t="s">
        <v>486</v>
      </c>
      <c r="C37" s="436"/>
      <c r="D37" s="436"/>
      <c r="E37" s="437"/>
      <c r="F37" s="153">
        <v>2071411</v>
      </c>
      <c r="G37" s="135" t="s">
        <v>477</v>
      </c>
      <c r="H37" s="154">
        <v>19235.51635</v>
      </c>
      <c r="I37" s="154">
        <v>23202.401990000002</v>
      </c>
      <c r="J37" s="155">
        <v>0.20622714606774775</v>
      </c>
      <c r="K37" s="154">
        <v>56056.15304</v>
      </c>
      <c r="L37" s="154">
        <v>56079.49355000001</v>
      </c>
      <c r="M37" s="155">
        <v>0.0004163773062228155</v>
      </c>
      <c r="N37" s="156">
        <v>0.023848081613188164</v>
      </c>
      <c r="O37" s="157">
        <v>0.7536158675101218</v>
      </c>
      <c r="P37" s="127"/>
      <c r="Q37" s="127"/>
      <c r="R37" s="127"/>
      <c r="S37" s="127"/>
      <c r="T37" s="127"/>
      <c r="U37" s="127"/>
      <c r="V37" s="127"/>
      <c r="W37" s="127"/>
      <c r="X37" s="127"/>
      <c r="Y37" s="127"/>
      <c r="Z37" s="127"/>
      <c r="AA37" s="127"/>
    </row>
    <row r="38" spans="2:27" s="152" customFormat="1" ht="15">
      <c r="B38" s="435" t="s">
        <v>487</v>
      </c>
      <c r="C38" s="436"/>
      <c r="D38" s="436"/>
      <c r="E38" s="437"/>
      <c r="F38" s="153">
        <v>8061099</v>
      </c>
      <c r="G38" s="135" t="s">
        <v>477</v>
      </c>
      <c r="H38" s="154">
        <v>26533.786899999996</v>
      </c>
      <c r="I38" s="154">
        <v>36787.799450000006</v>
      </c>
      <c r="J38" s="155">
        <v>0.38645115334064933</v>
      </c>
      <c r="K38" s="154">
        <v>54969.84336</v>
      </c>
      <c r="L38" s="154">
        <v>53928.16897</v>
      </c>
      <c r="M38" s="158">
        <v>-0.01894992465556118</v>
      </c>
      <c r="N38" s="156">
        <v>0.022933220209981037</v>
      </c>
      <c r="O38" s="157">
        <v>0.17268821560553455</v>
      </c>
      <c r="P38" s="127"/>
      <c r="Q38" s="127"/>
      <c r="R38" s="127"/>
      <c r="S38" s="127"/>
      <c r="T38" s="127"/>
      <c r="U38" s="127"/>
      <c r="V38" s="127"/>
      <c r="W38" s="127"/>
      <c r="X38" s="127"/>
      <c r="Y38" s="127"/>
      <c r="Z38" s="127"/>
      <c r="AA38" s="127"/>
    </row>
    <row r="39" spans="2:27" s="152" customFormat="1" ht="15">
      <c r="B39" s="435" t="s">
        <v>488</v>
      </c>
      <c r="C39" s="436"/>
      <c r="D39" s="436"/>
      <c r="E39" s="437"/>
      <c r="F39" s="153">
        <v>2032920</v>
      </c>
      <c r="G39" s="135" t="s">
        <v>477</v>
      </c>
      <c r="H39" s="154">
        <v>9662.45755</v>
      </c>
      <c r="I39" s="154">
        <v>10548.828800000001</v>
      </c>
      <c r="J39" s="155">
        <v>0.09173352073355313</v>
      </c>
      <c r="K39" s="154">
        <v>40502.640470000006</v>
      </c>
      <c r="L39" s="154">
        <v>51574.26909</v>
      </c>
      <c r="M39" s="155">
        <v>0.27335572425705595</v>
      </c>
      <c r="N39" s="156">
        <v>0.021932212659913502</v>
      </c>
      <c r="O39" s="157">
        <v>0.9367225292497906</v>
      </c>
      <c r="P39" s="127"/>
      <c r="Q39" s="127"/>
      <c r="R39" s="127"/>
      <c r="S39" s="127"/>
      <c r="T39" s="127"/>
      <c r="U39" s="127"/>
      <c r="V39" s="127"/>
      <c r="W39" s="127"/>
      <c r="X39" s="127"/>
      <c r="Y39" s="127"/>
      <c r="Z39" s="127"/>
      <c r="AA39" s="127"/>
    </row>
    <row r="40" spans="2:27" s="152" customFormat="1" ht="15">
      <c r="B40" s="435" t="s">
        <v>489</v>
      </c>
      <c r="C40" s="436"/>
      <c r="D40" s="436"/>
      <c r="E40" s="437"/>
      <c r="F40" s="153">
        <v>8081029</v>
      </c>
      <c r="G40" s="135" t="s">
        <v>477</v>
      </c>
      <c r="H40" s="154">
        <v>82736.85547</v>
      </c>
      <c r="I40" s="154">
        <v>62696.66045130001</v>
      </c>
      <c r="J40" s="155">
        <v>-0.24221605842835622</v>
      </c>
      <c r="K40" s="154">
        <v>69936.79462999999</v>
      </c>
      <c r="L40" s="154">
        <v>51489.456320000005</v>
      </c>
      <c r="M40" s="155">
        <v>-0.26377157271212487</v>
      </c>
      <c r="N40" s="156">
        <v>0.021896145610574028</v>
      </c>
      <c r="O40" s="157">
        <v>0.3272341809266691</v>
      </c>
      <c r="P40" s="127"/>
      <c r="Q40" s="127"/>
      <c r="R40" s="127"/>
      <c r="S40" s="127"/>
      <c r="T40" s="127"/>
      <c r="U40" s="127"/>
      <c r="V40" s="127"/>
      <c r="W40" s="127"/>
      <c r="X40" s="127"/>
      <c r="Y40" s="127"/>
      <c r="Z40" s="127"/>
      <c r="AA40" s="127"/>
    </row>
    <row r="41" spans="2:27" s="152" customFormat="1" ht="15">
      <c r="B41" s="435" t="s">
        <v>490</v>
      </c>
      <c r="C41" s="436"/>
      <c r="D41" s="436"/>
      <c r="E41" s="437"/>
      <c r="F41" s="153">
        <v>8105090</v>
      </c>
      <c r="G41" s="135" t="s">
        <v>477</v>
      </c>
      <c r="H41" s="154">
        <v>52338.2990999</v>
      </c>
      <c r="I41" s="154">
        <v>41523.3199994</v>
      </c>
      <c r="J41" s="155">
        <v>-0.2066360444739914</v>
      </c>
      <c r="K41" s="154">
        <v>61404.76604000001</v>
      </c>
      <c r="L41" s="154">
        <v>48043.06999000002</v>
      </c>
      <c r="M41" s="155">
        <v>-0.2176003087658697</v>
      </c>
      <c r="N41" s="156">
        <v>0.020430552801767077</v>
      </c>
      <c r="O41" s="157">
        <v>0.5086425100790145</v>
      </c>
      <c r="P41" s="127"/>
      <c r="Q41" s="127"/>
      <c r="R41" s="127"/>
      <c r="S41" s="127"/>
      <c r="T41" s="127"/>
      <c r="U41" s="127"/>
      <c r="V41" s="127"/>
      <c r="W41" s="127"/>
      <c r="X41" s="127"/>
      <c r="Y41" s="127"/>
      <c r="Z41" s="127"/>
      <c r="AA41" s="127"/>
    </row>
    <row r="42" spans="2:27" s="152" customFormat="1" ht="15">
      <c r="B42" s="435" t="s">
        <v>491</v>
      </c>
      <c r="C42" s="436"/>
      <c r="D42" s="436"/>
      <c r="E42" s="437"/>
      <c r="F42" s="153">
        <v>2032931</v>
      </c>
      <c r="G42" s="135" t="s">
        <v>477</v>
      </c>
      <c r="H42" s="154">
        <v>10455.379167</v>
      </c>
      <c r="I42" s="154">
        <v>9837.008413000001</v>
      </c>
      <c r="J42" s="155">
        <v>-0.059143790399466614</v>
      </c>
      <c r="K42" s="154">
        <v>45396.710080000004</v>
      </c>
      <c r="L42" s="154">
        <v>45303.66526000001</v>
      </c>
      <c r="M42" s="155">
        <v>-0.002049593898677415</v>
      </c>
      <c r="N42" s="156">
        <v>0.019265607410198116</v>
      </c>
      <c r="O42" s="157">
        <v>0.9116788712295407</v>
      </c>
      <c r="P42" s="127"/>
      <c r="Q42" s="127"/>
      <c r="R42" s="127"/>
      <c r="S42" s="127"/>
      <c r="T42" s="127"/>
      <c r="U42" s="127"/>
      <c r="V42" s="127"/>
      <c r="W42" s="127"/>
      <c r="X42" s="127"/>
      <c r="Y42" s="127"/>
      <c r="Z42" s="127"/>
      <c r="AA42" s="127"/>
    </row>
    <row r="43" spans="2:27" s="152" customFormat="1" ht="15">
      <c r="B43" s="435" t="s">
        <v>492</v>
      </c>
      <c r="C43" s="436"/>
      <c r="D43" s="436"/>
      <c r="E43" s="437"/>
      <c r="F43" s="153">
        <v>2032933</v>
      </c>
      <c r="G43" s="135" t="s">
        <v>477</v>
      </c>
      <c r="H43" s="154">
        <v>11762.20756</v>
      </c>
      <c r="I43" s="154">
        <v>11651.04651</v>
      </c>
      <c r="J43" s="155">
        <v>-0.009450696175268022</v>
      </c>
      <c r="K43" s="154">
        <v>33275.2027</v>
      </c>
      <c r="L43" s="154">
        <v>43102.056260000005</v>
      </c>
      <c r="M43" s="155">
        <v>0.2953206220438742</v>
      </c>
      <c r="N43" s="156">
        <v>0.018329362309027267</v>
      </c>
      <c r="O43" s="157">
        <v>0.9542129765162078</v>
      </c>
      <c r="P43" s="127"/>
      <c r="Q43" s="127"/>
      <c r="R43" s="127"/>
      <c r="S43" s="127"/>
      <c r="T43" s="127"/>
      <c r="U43" s="127"/>
      <c r="V43" s="127"/>
      <c r="W43" s="127"/>
      <c r="X43" s="127"/>
      <c r="Y43" s="127"/>
      <c r="Z43" s="127"/>
      <c r="AA43" s="127"/>
    </row>
    <row r="44" spans="1:27" s="152" customFormat="1" ht="15">
      <c r="A44" s="152">
        <v>2</v>
      </c>
      <c r="B44" s="435" t="s">
        <v>493</v>
      </c>
      <c r="C44" s="436"/>
      <c r="D44" s="436"/>
      <c r="E44" s="437"/>
      <c r="F44" s="153">
        <v>2071424</v>
      </c>
      <c r="G44" s="135" t="s">
        <v>477</v>
      </c>
      <c r="H44" s="154">
        <v>11416.339248</v>
      </c>
      <c r="I44" s="154">
        <v>12041.296784</v>
      </c>
      <c r="J44" s="155">
        <v>0.05474237602999443</v>
      </c>
      <c r="K44" s="154">
        <v>31282.72552</v>
      </c>
      <c r="L44" s="154">
        <v>36201.42266</v>
      </c>
      <c r="M44" s="155">
        <v>0.1572336507845304</v>
      </c>
      <c r="N44" s="156">
        <v>0.015394833787852549</v>
      </c>
      <c r="O44" s="157">
        <v>0.6842728874991</v>
      </c>
      <c r="P44" s="127"/>
      <c r="Q44" s="127"/>
      <c r="R44" s="127"/>
      <c r="S44" s="127"/>
      <c r="T44" s="127"/>
      <c r="U44" s="127"/>
      <c r="V44" s="127"/>
      <c r="W44" s="127"/>
      <c r="X44" s="127"/>
      <c r="Y44" s="127"/>
      <c r="Z44" s="127"/>
      <c r="AA44" s="127"/>
    </row>
    <row r="45" spans="1:27" s="152" customFormat="1" ht="15">
      <c r="A45" s="152">
        <v>3</v>
      </c>
      <c r="B45" s="435" t="s">
        <v>494</v>
      </c>
      <c r="C45" s="436"/>
      <c r="D45" s="436"/>
      <c r="E45" s="437"/>
      <c r="F45" s="153">
        <v>22042161</v>
      </c>
      <c r="G45" s="135" t="s">
        <v>478</v>
      </c>
      <c r="H45" s="154">
        <v>9664.325670000002</v>
      </c>
      <c r="I45" s="154">
        <v>9065.05863</v>
      </c>
      <c r="J45" s="158">
        <v>-0.06200815871305404</v>
      </c>
      <c r="K45" s="154">
        <v>36749.81436</v>
      </c>
      <c r="L45" s="154">
        <v>33165.06018</v>
      </c>
      <c r="M45" s="158">
        <v>-0.09754482416928315</v>
      </c>
      <c r="N45" s="156">
        <v>0.014103605646398296</v>
      </c>
      <c r="O45" s="157">
        <v>0.28454516994846496</v>
      </c>
      <c r="P45" s="127"/>
      <c r="Q45" s="127"/>
      <c r="R45" s="127"/>
      <c r="S45" s="127"/>
      <c r="T45" s="127"/>
      <c r="U45" s="127"/>
      <c r="V45" s="127"/>
      <c r="W45" s="127"/>
      <c r="X45" s="127"/>
      <c r="Y45" s="127"/>
      <c r="Z45" s="127"/>
      <c r="AA45" s="127"/>
    </row>
    <row r="46" spans="2:27" s="152" customFormat="1" ht="15">
      <c r="B46" s="435" t="s">
        <v>495</v>
      </c>
      <c r="C46" s="436"/>
      <c r="D46" s="436"/>
      <c r="E46" s="437"/>
      <c r="F46" s="153">
        <v>8104021</v>
      </c>
      <c r="G46" s="135" t="s">
        <v>477</v>
      </c>
      <c r="H46" s="154">
        <v>5429.30409</v>
      </c>
      <c r="I46" s="154">
        <v>4384.16893</v>
      </c>
      <c r="J46" s="155">
        <v>-0.19249891748096945</v>
      </c>
      <c r="K46" s="154">
        <v>33103.61914</v>
      </c>
      <c r="L46" s="154">
        <v>32762.81115</v>
      </c>
      <c r="M46" s="155">
        <v>-0.010295188225754858</v>
      </c>
      <c r="N46" s="156">
        <v>0.013932547259651047</v>
      </c>
      <c r="O46" s="157">
        <v>0.42460458336116663</v>
      </c>
      <c r="P46" s="127"/>
      <c r="Q46" s="127"/>
      <c r="R46" s="127"/>
      <c r="S46" s="127"/>
      <c r="T46" s="127"/>
      <c r="U46" s="127"/>
      <c r="V46" s="127"/>
      <c r="W46" s="127"/>
      <c r="X46" s="127"/>
      <c r="Y46" s="127"/>
      <c r="Z46" s="127"/>
      <c r="AA46" s="127"/>
    </row>
    <row r="47" spans="2:27" s="152" customFormat="1" ht="15">
      <c r="B47" s="435" t="s">
        <v>496</v>
      </c>
      <c r="C47" s="436"/>
      <c r="D47" s="436"/>
      <c r="E47" s="437"/>
      <c r="F47" s="153">
        <v>22042168</v>
      </c>
      <c r="G47" s="135" t="s">
        <v>478</v>
      </c>
      <c r="H47" s="154">
        <v>9662.910453600001</v>
      </c>
      <c r="I47" s="154">
        <v>8926.05225</v>
      </c>
      <c r="J47" s="158">
        <v>-0.0762563419311702</v>
      </c>
      <c r="K47" s="154">
        <v>38148.48514999999</v>
      </c>
      <c r="L47" s="154">
        <v>31011.142410000004</v>
      </c>
      <c r="M47" s="155">
        <v>-0.1870937394220486</v>
      </c>
      <c r="N47" s="156">
        <v>0.013187641476335705</v>
      </c>
      <c r="O47" s="157">
        <v>0.15368033338572862</v>
      </c>
      <c r="P47" s="127"/>
      <c r="Q47" s="127"/>
      <c r="R47" s="127"/>
      <c r="S47" s="127"/>
      <c r="T47" s="127"/>
      <c r="U47" s="127"/>
      <c r="V47" s="127"/>
      <c r="W47" s="127"/>
      <c r="X47" s="127"/>
      <c r="Y47" s="127"/>
      <c r="Z47" s="127"/>
      <c r="AA47" s="127"/>
    </row>
    <row r="48" spans="2:27" s="152" customFormat="1" ht="15">
      <c r="B48" s="435" t="s">
        <v>497</v>
      </c>
      <c r="C48" s="436"/>
      <c r="D48" s="436"/>
      <c r="E48" s="437"/>
      <c r="F48" s="153">
        <v>8061019</v>
      </c>
      <c r="G48" s="135" t="s">
        <v>477</v>
      </c>
      <c r="H48" s="154">
        <v>21568.742210000004</v>
      </c>
      <c r="I48" s="154">
        <v>17478.493010000002</v>
      </c>
      <c r="J48" s="155">
        <v>-0.18963781754986264</v>
      </c>
      <c r="K48" s="154">
        <v>47910.72508999999</v>
      </c>
      <c r="L48" s="154">
        <v>28340.99624</v>
      </c>
      <c r="M48" s="155">
        <v>-0.40846238108979527</v>
      </c>
      <c r="N48" s="156">
        <v>0.012052148629480246</v>
      </c>
      <c r="O48" s="157">
        <v>0.18688016774580254</v>
      </c>
      <c r="P48" s="127"/>
      <c r="Q48" s="127"/>
      <c r="R48" s="127"/>
      <c r="S48" s="127"/>
      <c r="T48" s="127"/>
      <c r="U48" s="127"/>
      <c r="V48" s="127"/>
      <c r="W48" s="127"/>
      <c r="X48" s="127"/>
      <c r="Y48" s="127"/>
      <c r="Z48" s="127"/>
      <c r="AA48" s="127"/>
    </row>
    <row r="49" spans="2:27" s="152" customFormat="1" ht="15">
      <c r="B49" s="435" t="s">
        <v>498</v>
      </c>
      <c r="C49" s="436"/>
      <c r="D49" s="436"/>
      <c r="E49" s="437"/>
      <c r="F49" s="153">
        <v>8081099</v>
      </c>
      <c r="G49" s="135" t="s">
        <v>477</v>
      </c>
      <c r="H49" s="154">
        <v>31101.391769999995</v>
      </c>
      <c r="I49" s="154">
        <v>31566.521279999997</v>
      </c>
      <c r="J49" s="158">
        <v>0.01495526352774542</v>
      </c>
      <c r="K49" s="154">
        <v>30310.709310000002</v>
      </c>
      <c r="L49" s="154">
        <v>25789.71632</v>
      </c>
      <c r="M49" s="158">
        <v>-0.14915497172177533</v>
      </c>
      <c r="N49" s="156">
        <v>0.01096720424252709</v>
      </c>
      <c r="O49" s="157">
        <v>0.27462202787787826</v>
      </c>
      <c r="P49" s="127"/>
      <c r="Q49" s="127"/>
      <c r="R49" s="127"/>
      <c r="S49" s="127"/>
      <c r="T49" s="127"/>
      <c r="U49" s="127"/>
      <c r="V49" s="127"/>
      <c r="W49" s="127"/>
      <c r="X49" s="127"/>
      <c r="Y49" s="127"/>
      <c r="Z49" s="127"/>
      <c r="AA49" s="127"/>
    </row>
    <row r="50" spans="2:27" s="152" customFormat="1" ht="15">
      <c r="B50" s="435" t="s">
        <v>6</v>
      </c>
      <c r="C50" s="436"/>
      <c r="D50" s="436"/>
      <c r="E50" s="437"/>
      <c r="F50" s="159"/>
      <c r="G50" s="160"/>
      <c r="H50" s="136"/>
      <c r="I50" s="136"/>
      <c r="J50" s="155"/>
      <c r="K50" s="154">
        <v>721142.5324200043</v>
      </c>
      <c r="L50" s="154">
        <v>682301.097649998</v>
      </c>
      <c r="M50" s="158">
        <v>-0.05386096787227686</v>
      </c>
      <c r="N50" s="156">
        <v>0.2901519117147059</v>
      </c>
      <c r="O50" s="155"/>
      <c r="P50" s="127"/>
      <c r="Q50" s="127"/>
      <c r="R50" s="127"/>
      <c r="S50" s="127"/>
      <c r="T50" s="127"/>
      <c r="U50" s="127"/>
      <c r="V50" s="127"/>
      <c r="W50" s="127"/>
      <c r="X50" s="127"/>
      <c r="Y50" s="127"/>
      <c r="Z50" s="127"/>
      <c r="AA50" s="127"/>
    </row>
    <row r="51" spans="2:28" s="126" customFormat="1" ht="15">
      <c r="B51" s="453" t="s">
        <v>16</v>
      </c>
      <c r="C51" s="454"/>
      <c r="D51" s="454"/>
      <c r="E51" s="455"/>
      <c r="F51" s="161"/>
      <c r="G51" s="161"/>
      <c r="H51" s="161"/>
      <c r="I51" s="162"/>
      <c r="J51" s="162"/>
      <c r="K51" s="163">
        <v>2628416.6805400047</v>
      </c>
      <c r="L51" s="163">
        <v>2351530.595189998</v>
      </c>
      <c r="M51" s="164">
        <v>-0.10534329940910318</v>
      </c>
      <c r="N51" s="165">
        <v>1.0000000000000002</v>
      </c>
      <c r="O51" s="166"/>
      <c r="P51" s="127"/>
      <c r="Q51" s="127"/>
      <c r="R51" s="127"/>
      <c r="S51" s="127"/>
      <c r="T51" s="127"/>
      <c r="U51" s="127"/>
      <c r="V51" s="127"/>
      <c r="W51" s="127"/>
      <c r="X51" s="127"/>
      <c r="Y51" s="127"/>
      <c r="Z51" s="127"/>
      <c r="AA51" s="127"/>
      <c r="AB51" s="127"/>
    </row>
    <row r="52" spans="2:13" ht="15">
      <c r="B52" s="167" t="s">
        <v>241</v>
      </c>
      <c r="I52" s="127"/>
      <c r="J52" s="127"/>
      <c r="L52" s="127"/>
      <c r="M52" s="127"/>
    </row>
    <row r="53" spans="2:15" ht="15">
      <c r="B53" s="456" t="s">
        <v>233</v>
      </c>
      <c r="C53" s="456"/>
      <c r="D53" s="456"/>
      <c r="E53" s="456"/>
      <c r="F53" s="456"/>
      <c r="G53" s="456"/>
      <c r="H53" s="456"/>
      <c r="I53" s="456"/>
      <c r="J53" s="456"/>
      <c r="K53" s="456"/>
      <c r="L53" s="456"/>
      <c r="M53" s="456"/>
      <c r="N53" s="456"/>
      <c r="O53" s="456"/>
    </row>
    <row r="54" spans="9:23" ht="12.75" customHeight="1" hidden="1">
      <c r="I54" s="128">
        <v>9.975</v>
      </c>
      <c r="J54" s="128">
        <v>6.633</v>
      </c>
      <c r="T54" s="128"/>
      <c r="U54" s="128"/>
      <c r="V54" s="128"/>
      <c r="W54" s="128"/>
    </row>
    <row r="55" spans="9:23" ht="12.75" customHeight="1" hidden="1">
      <c r="I55" s="128">
        <v>14.6</v>
      </c>
      <c r="J55" s="128">
        <v>11.586</v>
      </c>
      <c r="L55" s="128">
        <v>13885795.104380004</v>
      </c>
      <c r="M55" s="128">
        <v>13967325.44455</v>
      </c>
      <c r="T55" s="128"/>
      <c r="U55" s="128"/>
      <c r="V55" s="128"/>
      <c r="W55" s="128"/>
    </row>
    <row r="56" spans="9:22" ht="12.75" customHeight="1" hidden="1">
      <c r="I56" s="128">
        <v>0</v>
      </c>
      <c r="J56" s="128">
        <v>0</v>
      </c>
      <c r="T56" s="128"/>
      <c r="V56" s="128"/>
    </row>
    <row r="58" spans="21:23" ht="15">
      <c r="U58" s="128"/>
      <c r="W58" s="128"/>
    </row>
    <row r="59" spans="12:22" ht="12.75" customHeight="1" hidden="1">
      <c r="L59" s="128">
        <v>13885795.104380004</v>
      </c>
      <c r="M59" s="128">
        <v>13967325.44455</v>
      </c>
      <c r="T59" s="128"/>
      <c r="V59" s="128"/>
    </row>
    <row r="61" spans="21:23" ht="15">
      <c r="U61" s="128"/>
      <c r="W61" s="128"/>
    </row>
    <row r="62" spans="21:23" ht="15">
      <c r="U62" s="128"/>
      <c r="W62" s="128"/>
    </row>
    <row r="66" spans="21:23" ht="15">
      <c r="U66" s="128"/>
      <c r="W66" s="128"/>
    </row>
    <row r="69" spans="21:23" ht="15">
      <c r="U69" s="128"/>
      <c r="W69" s="128"/>
    </row>
    <row r="70" spans="21:23" ht="15">
      <c r="U70" s="128"/>
      <c r="W70" s="128"/>
    </row>
    <row r="71" spans="21:23" ht="15">
      <c r="U71" s="128"/>
      <c r="W71" s="128"/>
    </row>
    <row r="72" spans="21:23" ht="15">
      <c r="U72" s="128"/>
      <c r="W72" s="128"/>
    </row>
    <row r="73" ht="15">
      <c r="W73" s="128"/>
    </row>
    <row r="75" spans="21:23" ht="15">
      <c r="U75" s="128"/>
      <c r="W75" s="128"/>
    </row>
    <row r="76" spans="21:23" ht="15">
      <c r="U76" s="128"/>
      <c r="W76" s="128"/>
    </row>
    <row r="77" spans="21:23" ht="15">
      <c r="U77" s="128"/>
      <c r="W77" s="128"/>
    </row>
    <row r="78" spans="21:23" ht="15">
      <c r="U78" s="128"/>
      <c r="W78" s="128"/>
    </row>
    <row r="81" spans="21:23" ht="15">
      <c r="U81" s="128"/>
      <c r="W81" s="128"/>
    </row>
    <row r="82" spans="21:23" ht="15">
      <c r="U82" s="128"/>
      <c r="W82" s="128"/>
    </row>
    <row r="83" ht="15">
      <c r="W83" s="128"/>
    </row>
    <row r="85" spans="21:23" ht="15">
      <c r="U85" s="128"/>
      <c r="W85" s="128"/>
    </row>
    <row r="86" ht="15">
      <c r="W86" s="128"/>
    </row>
    <row r="87" spans="21:23" ht="15">
      <c r="U87" s="128"/>
      <c r="W87" s="128"/>
    </row>
    <row r="88" spans="21:23" ht="15">
      <c r="U88" s="128"/>
      <c r="W88" s="128"/>
    </row>
    <row r="89" spans="21:23" ht="15">
      <c r="U89" s="128"/>
      <c r="W89" s="128"/>
    </row>
    <row r="90" spans="21:23" ht="15">
      <c r="U90" s="128"/>
      <c r="W90" s="128"/>
    </row>
    <row r="91" spans="21:23" ht="15">
      <c r="U91" s="128"/>
      <c r="W91" s="128"/>
    </row>
    <row r="92" spans="21:23" ht="15">
      <c r="U92" s="128"/>
      <c r="W92" s="128"/>
    </row>
    <row r="93" ht="15">
      <c r="W93" s="128"/>
    </row>
    <row r="95" ht="15">
      <c r="W95" s="128"/>
    </row>
    <row r="97" spans="21:23" ht="15">
      <c r="U97" s="128"/>
      <c r="W97" s="128"/>
    </row>
  </sheetData>
  <sheetProtection/>
  <mergeCells count="36">
    <mergeCell ref="B49:E49"/>
    <mergeCell ref="B50:E50"/>
    <mergeCell ref="B51:E51"/>
    <mergeCell ref="B53:O53"/>
    <mergeCell ref="B30:E30"/>
    <mergeCell ref="B31:E31"/>
    <mergeCell ref="B32:E32"/>
    <mergeCell ref="B33:E33"/>
    <mergeCell ref="B34:E34"/>
    <mergeCell ref="B35:E35"/>
    <mergeCell ref="B44:E44"/>
    <mergeCell ref="B45:E45"/>
    <mergeCell ref="B46:E46"/>
    <mergeCell ref="B47:E47"/>
    <mergeCell ref="B36:E36"/>
    <mergeCell ref="B37:E37"/>
    <mergeCell ref="B38:E38"/>
    <mergeCell ref="B39:E39"/>
    <mergeCell ref="B40:E40"/>
    <mergeCell ref="B41:E41"/>
    <mergeCell ref="B48:E48"/>
    <mergeCell ref="B27:E29"/>
    <mergeCell ref="F27:F29"/>
    <mergeCell ref="G27:G29"/>
    <mergeCell ref="H27:J27"/>
    <mergeCell ref="K27:O27"/>
    <mergeCell ref="H28:I28"/>
    <mergeCell ref="K28:L28"/>
    <mergeCell ref="B42:E42"/>
    <mergeCell ref="B43:E43"/>
    <mergeCell ref="B3:O4"/>
    <mergeCell ref="B7:B8"/>
    <mergeCell ref="C7:C8"/>
    <mergeCell ref="D7:D8"/>
    <mergeCell ref="E7:F7"/>
    <mergeCell ref="B9:B22"/>
  </mergeCells>
  <printOptions horizontalCentered="1"/>
  <pageMargins left="0.3937007874015748" right="0.3937007874015748" top="0.4724409448818898" bottom="0.3937007874015748" header="0.31496062992125984" footer="0.31496062992125984"/>
  <pageSetup horizontalDpi="600" verticalDpi="600" orientation="landscape" scale="65" r:id="rId1"/>
  <headerFooter alignWithMargins="0">
    <oddHeader>&amp;RRegión de O'Higgins</oddHeader>
  </headerFooter>
  <rowBreaks count="1" manualBreakCount="1">
    <brk id="56" min="1" max="14" man="1"/>
  </rowBreaks>
</worksheet>
</file>

<file path=xl/worksheets/sheet9.xml><?xml version="1.0" encoding="utf-8"?>
<worksheet xmlns="http://schemas.openxmlformats.org/spreadsheetml/2006/main" xmlns:r="http://schemas.openxmlformats.org/officeDocument/2006/relationships">
  <dimension ref="A1:G96"/>
  <sheetViews>
    <sheetView view="pageBreakPreview" zoomScale="90" zoomScaleSheetLayoutView="9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75">
      <c r="A1" s="1" t="s">
        <v>54</v>
      </c>
    </row>
    <row r="2" ht="15.75">
      <c r="A2" s="1"/>
    </row>
    <row r="3" ht="15.75">
      <c r="A3" s="1" t="s">
        <v>40</v>
      </c>
    </row>
    <row r="4" ht="15.75">
      <c r="A4" s="1"/>
    </row>
    <row r="5" spans="1:6" ht="15" customHeight="1">
      <c r="A5" s="381" t="s">
        <v>264</v>
      </c>
      <c r="B5" s="381"/>
      <c r="C5" s="381"/>
      <c r="D5" s="381"/>
      <c r="E5" s="381"/>
      <c r="F5" s="381"/>
    </row>
    <row r="6" spans="1:6" ht="15" customHeight="1">
      <c r="A6" s="381"/>
      <c r="B6" s="381"/>
      <c r="C6" s="381"/>
      <c r="D6" s="381"/>
      <c r="E6" s="381"/>
      <c r="F6" s="381"/>
    </row>
    <row r="7" spans="1:6" ht="15" customHeight="1">
      <c r="A7" s="381"/>
      <c r="B7" s="381"/>
      <c r="C7" s="381"/>
      <c r="D7" s="381"/>
      <c r="E7" s="381"/>
      <c r="F7" s="381"/>
    </row>
    <row r="8" spans="1:6" ht="15.75">
      <c r="A8" s="381"/>
      <c r="B8" s="381"/>
      <c r="C8" s="381"/>
      <c r="D8" s="381"/>
      <c r="E8" s="381"/>
      <c r="F8" s="381"/>
    </row>
    <row r="9" spans="1:6" ht="15.75">
      <c r="A9" s="3"/>
      <c r="B9" s="3"/>
      <c r="C9" s="3"/>
      <c r="D9" s="3"/>
      <c r="E9" s="3"/>
      <c r="F9" s="3"/>
    </row>
    <row r="10" ht="15.75">
      <c r="A10" s="27" t="s">
        <v>266</v>
      </c>
    </row>
    <row r="11" spans="1:5" ht="15.75">
      <c r="A11" s="4" t="s">
        <v>267</v>
      </c>
      <c r="B11" s="4" t="s">
        <v>28</v>
      </c>
      <c r="C11" s="4" t="s">
        <v>69</v>
      </c>
      <c r="D11" s="4" t="s">
        <v>29</v>
      </c>
      <c r="E11" s="4" t="s">
        <v>66</v>
      </c>
    </row>
    <row r="12" spans="1:5" ht="15" customHeight="1">
      <c r="A12" s="30" t="s">
        <v>35</v>
      </c>
      <c r="B12" s="32">
        <v>141023.0495447652</v>
      </c>
      <c r="C12" s="31">
        <f>B12/$B$24</f>
        <v>0.38760145921071637</v>
      </c>
      <c r="D12" s="32">
        <v>2706038.8198307166</v>
      </c>
      <c r="E12" s="31">
        <f>B12/D12</f>
        <v>0.05211420047314298</v>
      </c>
    </row>
    <row r="13" spans="1:5" ht="15.75">
      <c r="A13" s="30" t="s">
        <v>31</v>
      </c>
      <c r="B13" s="32">
        <v>78275.60002702438</v>
      </c>
      <c r="C13" s="31">
        <f aca="true" t="shared" si="0" ref="C13:C24">B13/$B$24</f>
        <v>0.2151402688355441</v>
      </c>
      <c r="D13" s="32">
        <v>310046.53024562844</v>
      </c>
      <c r="E13" s="31">
        <f aca="true" t="shared" si="1" ref="E13:E24">B13/D13</f>
        <v>0.25246404133280265</v>
      </c>
    </row>
    <row r="14" spans="1:5" ht="15" customHeight="1">
      <c r="A14" s="30" t="s">
        <v>74</v>
      </c>
      <c r="B14" s="32">
        <v>56627.200000000004</v>
      </c>
      <c r="C14" s="31">
        <f t="shared" si="0"/>
        <v>0.15563970160813914</v>
      </c>
      <c r="D14" s="32">
        <v>480602.55000000005</v>
      </c>
      <c r="E14" s="31">
        <f t="shared" si="1"/>
        <v>0.11782542560375511</v>
      </c>
    </row>
    <row r="15" spans="1:5" ht="15" customHeight="1">
      <c r="A15" s="30" t="s">
        <v>37</v>
      </c>
      <c r="B15" s="32">
        <v>35876.42999999999</v>
      </c>
      <c r="C15" s="31">
        <f t="shared" si="0"/>
        <v>0.09860626801193226</v>
      </c>
      <c r="D15" s="32">
        <v>130440.83999999991</v>
      </c>
      <c r="E15" s="31">
        <f t="shared" si="1"/>
        <v>0.2750398571490341</v>
      </c>
    </row>
    <row r="16" spans="1:5" ht="15" customHeight="1">
      <c r="A16" s="30" t="s">
        <v>34</v>
      </c>
      <c r="B16" s="32">
        <v>17232.15000108214</v>
      </c>
      <c r="C16" s="31">
        <f t="shared" si="0"/>
        <v>0.04736251632139888</v>
      </c>
      <c r="D16" s="32">
        <v>513190.82013781375</v>
      </c>
      <c r="E16" s="31">
        <f t="shared" si="1"/>
        <v>0.03357844553114681</v>
      </c>
    </row>
    <row r="17" spans="1:5" ht="15.75">
      <c r="A17" s="30" t="s">
        <v>30</v>
      </c>
      <c r="B17" s="32">
        <v>13134.251607139267</v>
      </c>
      <c r="C17" s="31">
        <f t="shared" si="0"/>
        <v>0.036099453989979685</v>
      </c>
      <c r="D17" s="32">
        <v>95953.72188329409</v>
      </c>
      <c r="E17" s="31">
        <f t="shared" si="1"/>
        <v>0.13688110632242179</v>
      </c>
    </row>
    <row r="18" spans="1:5" ht="15.75">
      <c r="A18" s="30" t="s">
        <v>39</v>
      </c>
      <c r="B18" s="183">
        <v>11935.200006095984</v>
      </c>
      <c r="C18" s="33">
        <f t="shared" si="0"/>
        <v>0.032803864001438164</v>
      </c>
      <c r="D18" s="183">
        <v>42511.08001550114</v>
      </c>
      <c r="E18" s="33">
        <f t="shared" si="1"/>
        <v>0.2807550408445036</v>
      </c>
    </row>
    <row r="19" spans="1:5" ht="15.75">
      <c r="A19" s="30" t="s">
        <v>33</v>
      </c>
      <c r="B19" s="32">
        <v>5295.2</v>
      </c>
      <c r="C19" s="31">
        <f t="shared" si="0"/>
        <v>0.01455384246361145</v>
      </c>
      <c r="D19" s="32">
        <v>69998.01</v>
      </c>
      <c r="E19" s="31">
        <f t="shared" si="1"/>
        <v>0.0756478648464435</v>
      </c>
    </row>
    <row r="20" spans="1:5" ht="15.75">
      <c r="A20" s="30" t="s">
        <v>32</v>
      </c>
      <c r="B20" s="32">
        <v>3636.899999999999</v>
      </c>
      <c r="C20" s="31">
        <f t="shared" si="0"/>
        <v>0.009996009528612418</v>
      </c>
      <c r="D20" s="32">
        <v>71389.60000000002</v>
      </c>
      <c r="E20" s="31">
        <f t="shared" si="1"/>
        <v>0.05094439526205495</v>
      </c>
    </row>
    <row r="21" spans="1:5" ht="15" customHeight="1">
      <c r="A21" s="30" t="s">
        <v>38</v>
      </c>
      <c r="B21" s="32">
        <v>419.80000068972697</v>
      </c>
      <c r="C21" s="31">
        <f t="shared" si="0"/>
        <v>0.0011538191336044465</v>
      </c>
      <c r="D21" s="32">
        <v>3103.1300078060976</v>
      </c>
      <c r="E21" s="31">
        <f t="shared" si="1"/>
        <v>0.1352827627697507</v>
      </c>
    </row>
    <row r="22" spans="1:5" ht="15.75">
      <c r="A22" s="30" t="s">
        <v>262</v>
      </c>
      <c r="B22" s="32">
        <v>262.450003486164</v>
      </c>
      <c r="C22" s="31">
        <f t="shared" si="0"/>
        <v>0.0007213431041909478</v>
      </c>
      <c r="D22" s="32">
        <v>16138.200179683308</v>
      </c>
      <c r="E22" s="31">
        <f t="shared" si="1"/>
        <v>0.016262656341105953</v>
      </c>
    </row>
    <row r="23" spans="1:5" ht="15.75">
      <c r="A23" s="30" t="s">
        <v>36</v>
      </c>
      <c r="B23" s="32">
        <v>116.95620022468498</v>
      </c>
      <c r="C23" s="31">
        <f t="shared" si="0"/>
        <v>0.00032145379083182193</v>
      </c>
      <c r="D23" s="32">
        <v>2176.41010581238</v>
      </c>
      <c r="E23" s="31">
        <f t="shared" si="1"/>
        <v>0.05373812587634038</v>
      </c>
    </row>
    <row r="24" spans="1:5" ht="15.75">
      <c r="A24" s="4" t="s">
        <v>2</v>
      </c>
      <c r="B24" s="35">
        <f>SUM(B12:B23)</f>
        <v>363835.18739050766</v>
      </c>
      <c r="C24" s="34">
        <f t="shared" si="0"/>
        <v>1</v>
      </c>
      <c r="D24" s="35">
        <f>SUM(D12:D23)</f>
        <v>4441589.712406254</v>
      </c>
      <c r="E24" s="34">
        <f t="shared" si="1"/>
        <v>0.0819155327143889</v>
      </c>
    </row>
    <row r="25" spans="1:6" ht="15" customHeight="1">
      <c r="A25" s="459" t="s">
        <v>27</v>
      </c>
      <c r="B25" s="459"/>
      <c r="C25" s="459"/>
      <c r="D25" s="459"/>
      <c r="E25" s="459"/>
      <c r="F25" s="459"/>
    </row>
    <row r="26" spans="1:6" ht="15" customHeight="1">
      <c r="A26" s="459"/>
      <c r="B26" s="459"/>
      <c r="C26" s="459"/>
      <c r="D26" s="459"/>
      <c r="E26" s="459"/>
      <c r="F26" s="459"/>
    </row>
    <row r="27" spans="1:6" ht="15" customHeight="1">
      <c r="A27" s="36"/>
      <c r="B27" s="36"/>
      <c r="C27" s="36"/>
      <c r="D27" s="36"/>
      <c r="E27" s="36"/>
      <c r="F27" s="36"/>
    </row>
    <row r="28" spans="1:6" ht="15" customHeight="1">
      <c r="A28" s="457" t="s">
        <v>265</v>
      </c>
      <c r="B28" s="381"/>
      <c r="C28" s="381"/>
      <c r="D28" s="381"/>
      <c r="E28" s="381"/>
      <c r="F28" s="381"/>
    </row>
    <row r="29" spans="1:6" ht="15" customHeight="1">
      <c r="A29" s="381"/>
      <c r="B29" s="381"/>
      <c r="C29" s="381"/>
      <c r="D29" s="381"/>
      <c r="E29" s="381"/>
      <c r="F29" s="381"/>
    </row>
    <row r="30" spans="1:6" ht="15" customHeight="1">
      <c r="A30" s="381"/>
      <c r="B30" s="381"/>
      <c r="C30" s="381"/>
      <c r="D30" s="381"/>
      <c r="E30" s="381"/>
      <c r="F30" s="381"/>
    </row>
    <row r="31" spans="1:6" ht="15.75">
      <c r="A31" s="381"/>
      <c r="B31" s="381"/>
      <c r="C31" s="381"/>
      <c r="D31" s="381"/>
      <c r="E31" s="381"/>
      <c r="F31" s="381"/>
    </row>
    <row r="32" spans="1:6" ht="15.75">
      <c r="A32" s="381"/>
      <c r="B32" s="381"/>
      <c r="C32" s="381"/>
      <c r="D32" s="381"/>
      <c r="E32" s="381"/>
      <c r="F32" s="381"/>
    </row>
    <row r="33" spans="1:6" ht="15" customHeight="1">
      <c r="A33" s="381"/>
      <c r="B33" s="381"/>
      <c r="C33" s="381"/>
      <c r="D33" s="381"/>
      <c r="E33" s="381"/>
      <c r="F33" s="381"/>
    </row>
    <row r="34" spans="1:6" ht="15" customHeight="1">
      <c r="A34" s="381"/>
      <c r="B34" s="381"/>
      <c r="C34" s="381"/>
      <c r="D34" s="381"/>
      <c r="E34" s="381"/>
      <c r="F34" s="381"/>
    </row>
    <row r="35" spans="1:6" ht="15" customHeight="1">
      <c r="A35" s="381"/>
      <c r="B35" s="381"/>
      <c r="C35" s="381"/>
      <c r="D35" s="381"/>
      <c r="E35" s="381"/>
      <c r="F35" s="381"/>
    </row>
    <row r="36" spans="1:6" ht="15" customHeight="1">
      <c r="A36" s="381"/>
      <c r="B36" s="381"/>
      <c r="C36" s="381"/>
      <c r="D36" s="381"/>
      <c r="E36" s="381"/>
      <c r="F36" s="381"/>
    </row>
    <row r="37" spans="1:6" ht="15" customHeight="1">
      <c r="A37" s="381"/>
      <c r="B37" s="381"/>
      <c r="C37" s="381"/>
      <c r="D37" s="381"/>
      <c r="E37" s="381"/>
      <c r="F37" s="381"/>
    </row>
    <row r="38" spans="1:6" ht="15" customHeight="1">
      <c r="A38" s="381"/>
      <c r="B38" s="381"/>
      <c r="C38" s="381"/>
      <c r="D38" s="381"/>
      <c r="E38" s="381"/>
      <c r="F38" s="381"/>
    </row>
    <row r="39" spans="1:6" ht="15" customHeight="1">
      <c r="A39" s="381"/>
      <c r="B39" s="381"/>
      <c r="C39" s="381"/>
      <c r="D39" s="381"/>
      <c r="E39" s="381"/>
      <c r="F39" s="381"/>
    </row>
    <row r="40" spans="1:6" ht="15" customHeight="1">
      <c r="A40" s="381"/>
      <c r="B40" s="381"/>
      <c r="C40" s="381"/>
      <c r="D40" s="381"/>
      <c r="E40" s="381"/>
      <c r="F40" s="381"/>
    </row>
    <row r="41" spans="1:6" ht="15" customHeight="1">
      <c r="A41" s="37"/>
      <c r="B41" s="37"/>
      <c r="C41" s="37"/>
      <c r="D41" s="37"/>
      <c r="E41" s="37"/>
      <c r="F41" s="37"/>
    </row>
    <row r="42" spans="1:6" ht="15" customHeight="1">
      <c r="A42" s="27" t="s">
        <v>65</v>
      </c>
      <c r="B42" s="38"/>
      <c r="C42" s="38"/>
      <c r="D42" s="38"/>
      <c r="E42" s="38"/>
      <c r="F42" s="38"/>
    </row>
    <row r="43" spans="1:5" ht="15" customHeight="1">
      <c r="A43" s="4" t="s">
        <v>42</v>
      </c>
      <c r="B43" s="4" t="s">
        <v>28</v>
      </c>
      <c r="C43" s="4" t="s">
        <v>70</v>
      </c>
      <c r="D43" s="4" t="s">
        <v>29</v>
      </c>
      <c r="E43" s="4" t="s">
        <v>66</v>
      </c>
    </row>
    <row r="44" spans="1:5" ht="15" customHeight="1">
      <c r="A44" s="30" t="s">
        <v>75</v>
      </c>
      <c r="B44" s="32">
        <v>16941.59997160173</v>
      </c>
      <c r="C44" s="6">
        <f>B44/$B$58</f>
        <v>0.21643526163648313</v>
      </c>
      <c r="D44" s="32">
        <v>62462.59999261367</v>
      </c>
      <c r="E44" s="31">
        <f>B44/D44</f>
        <v>0.2712279023544506</v>
      </c>
    </row>
    <row r="45" spans="1:5" ht="15" customHeight="1">
      <c r="A45" s="30" t="s">
        <v>101</v>
      </c>
      <c r="B45" s="32">
        <v>7335.400009393561</v>
      </c>
      <c r="C45" s="6">
        <f aca="true" t="shared" si="2" ref="C45:C58">B45/$B$58</f>
        <v>0.09371247242896943</v>
      </c>
      <c r="D45" s="32">
        <v>12169.300018953132</v>
      </c>
      <c r="E45" s="31">
        <f aca="true" t="shared" si="3" ref="E45:E58">B45/D45</f>
        <v>0.6027791243513603</v>
      </c>
    </row>
    <row r="46" spans="1:5" ht="15.75">
      <c r="A46" s="30" t="s">
        <v>135</v>
      </c>
      <c r="B46" s="32">
        <v>6911.300011015389</v>
      </c>
      <c r="C46" s="6">
        <f t="shared" si="2"/>
        <v>0.08829443669073488</v>
      </c>
      <c r="D46" s="32">
        <v>28383.579976973615</v>
      </c>
      <c r="E46" s="31">
        <f t="shared" si="3"/>
        <v>0.24349641647115097</v>
      </c>
    </row>
    <row r="47" spans="1:7" ht="15.75">
      <c r="A47" s="30" t="s">
        <v>136</v>
      </c>
      <c r="B47" s="32">
        <v>5020.90000215802</v>
      </c>
      <c r="C47" s="6">
        <f t="shared" si="2"/>
        <v>0.06414387114790013</v>
      </c>
      <c r="D47" s="32">
        <v>10386.520013919684</v>
      </c>
      <c r="E47" s="31">
        <f t="shared" si="3"/>
        <v>0.4834054135003032</v>
      </c>
      <c r="G47" s="115"/>
    </row>
    <row r="48" spans="1:7" ht="15" customHeight="1">
      <c r="A48" s="30" t="s">
        <v>104</v>
      </c>
      <c r="B48" s="32">
        <v>4204.100000806242</v>
      </c>
      <c r="C48" s="6">
        <f t="shared" si="2"/>
        <v>0.053708946330079756</v>
      </c>
      <c r="D48" s="32">
        <v>13583.720003669241</v>
      </c>
      <c r="E48" s="31">
        <f t="shared" si="3"/>
        <v>0.3094954842760767</v>
      </c>
      <c r="G48" s="115"/>
    </row>
    <row r="49" spans="1:7" ht="15" customHeight="1">
      <c r="A49" s="30" t="s">
        <v>137</v>
      </c>
      <c r="B49" s="32">
        <v>3763.5999999567307</v>
      </c>
      <c r="C49" s="6">
        <f t="shared" si="2"/>
        <v>0.048081394440379385</v>
      </c>
      <c r="D49" s="32">
        <v>9029.140013951792</v>
      </c>
      <c r="E49" s="31">
        <f t="shared" si="3"/>
        <v>0.41682818010809786</v>
      </c>
      <c r="G49" s="115"/>
    </row>
    <row r="50" spans="1:7" ht="15" customHeight="1">
      <c r="A50" s="30" t="s">
        <v>71</v>
      </c>
      <c r="B50" s="32">
        <v>3618.300010381911</v>
      </c>
      <c r="C50" s="6">
        <f t="shared" si="2"/>
        <v>0.046225132852800936</v>
      </c>
      <c r="D50" s="32">
        <v>9290.620018364125</v>
      </c>
      <c r="E50" s="31">
        <f t="shared" si="3"/>
        <v>0.3894573239708295</v>
      </c>
      <c r="G50" s="115"/>
    </row>
    <row r="51" spans="1:7" ht="15" customHeight="1">
      <c r="A51" s="30" t="s">
        <v>138</v>
      </c>
      <c r="B51" s="32">
        <v>3581.9000051849403</v>
      </c>
      <c r="C51" s="6">
        <f t="shared" si="2"/>
        <v>0.04576010920322938</v>
      </c>
      <c r="D51" s="32">
        <v>6625.04000433432</v>
      </c>
      <c r="E51" s="31">
        <f t="shared" si="3"/>
        <v>0.5406608870046887</v>
      </c>
      <c r="G51" s="115"/>
    </row>
    <row r="52" spans="1:7" ht="15" customHeight="1">
      <c r="A52" s="30" t="s">
        <v>102</v>
      </c>
      <c r="B52" s="32">
        <v>3300.300007299121</v>
      </c>
      <c r="C52" s="6">
        <f t="shared" si="2"/>
        <v>0.042162564147188955</v>
      </c>
      <c r="D52" s="32">
        <v>6878.42000685557</v>
      </c>
      <c r="E52" s="31">
        <f t="shared" si="3"/>
        <v>0.479804955790688</v>
      </c>
      <c r="G52" s="115"/>
    </row>
    <row r="53" spans="1:7" ht="15" customHeight="1">
      <c r="A53" s="30" t="s">
        <v>103</v>
      </c>
      <c r="B53" s="32">
        <v>3211.5000010727827</v>
      </c>
      <c r="C53" s="6">
        <f t="shared" si="2"/>
        <v>0.04102811093066068</v>
      </c>
      <c r="D53" s="32">
        <v>6496.000005227778</v>
      </c>
      <c r="E53" s="31">
        <f t="shared" si="3"/>
        <v>0.49438115740275057</v>
      </c>
      <c r="G53" s="115"/>
    </row>
    <row r="54" spans="1:7" ht="15" customHeight="1">
      <c r="A54" s="30" t="s">
        <v>139</v>
      </c>
      <c r="B54" s="32">
        <v>3137.2999989622303</v>
      </c>
      <c r="C54" s="6">
        <f t="shared" si="2"/>
        <v>0.040080178214911014</v>
      </c>
      <c r="D54" s="32">
        <v>5314.030002131225</v>
      </c>
      <c r="E54" s="31">
        <f t="shared" si="3"/>
        <v>0.5903805582023429</v>
      </c>
      <c r="G54" s="115"/>
    </row>
    <row r="55" spans="1:7" ht="15" customHeight="1">
      <c r="A55" s="30" t="s">
        <v>140</v>
      </c>
      <c r="B55" s="32">
        <v>3050.9999968771795</v>
      </c>
      <c r="C55" s="6">
        <f t="shared" si="2"/>
        <v>0.03897766348419983</v>
      </c>
      <c r="D55" s="32">
        <v>9957.369999143611</v>
      </c>
      <c r="E55" s="31">
        <f t="shared" si="3"/>
        <v>0.30640620938456464</v>
      </c>
      <c r="G55" s="115"/>
    </row>
    <row r="56" spans="1:7" ht="15" customHeight="1">
      <c r="A56" s="30" t="s">
        <v>76</v>
      </c>
      <c r="B56" s="32">
        <v>2953.6999961287174</v>
      </c>
      <c r="C56" s="6">
        <f t="shared" si="2"/>
        <v>0.03773461966575743</v>
      </c>
      <c r="D56" s="32">
        <v>39887.46006564213</v>
      </c>
      <c r="E56" s="31">
        <f t="shared" si="3"/>
        <v>0.07405084182517167</v>
      </c>
      <c r="G56" s="115"/>
    </row>
    <row r="57" spans="1:7" ht="15" customHeight="1">
      <c r="A57" s="30" t="s">
        <v>6</v>
      </c>
      <c r="B57" s="32">
        <v>11244.70001618583</v>
      </c>
      <c r="C57" s="6">
        <f t="shared" si="2"/>
        <v>0.14365523882670508</v>
      </c>
      <c r="D57" s="32">
        <v>89582.73012384854</v>
      </c>
      <c r="E57" s="6">
        <f t="shared" si="3"/>
        <v>0.12552307794861778</v>
      </c>
      <c r="G57" s="115"/>
    </row>
    <row r="58" spans="1:5" ht="15" customHeight="1">
      <c r="A58" s="179" t="s">
        <v>2</v>
      </c>
      <c r="B58" s="35">
        <v>78275.60002702438</v>
      </c>
      <c r="C58" s="34">
        <f t="shared" si="2"/>
        <v>1</v>
      </c>
      <c r="D58" s="185">
        <v>310046.53024562844</v>
      </c>
      <c r="E58" s="34">
        <f t="shared" si="3"/>
        <v>0.25246404133280265</v>
      </c>
    </row>
    <row r="59" spans="1:6" ht="15.75">
      <c r="A59" s="459" t="s">
        <v>27</v>
      </c>
      <c r="B59" s="459"/>
      <c r="C59" s="459"/>
      <c r="D59" s="459"/>
      <c r="E59" s="459"/>
      <c r="F59" s="459"/>
    </row>
    <row r="60" spans="1:6" ht="15" customHeight="1">
      <c r="A60" s="459"/>
      <c r="B60" s="459"/>
      <c r="C60" s="459"/>
      <c r="D60" s="459"/>
      <c r="E60" s="459"/>
      <c r="F60" s="459"/>
    </row>
    <row r="61" spans="1:6" ht="15.75">
      <c r="A61" s="1" t="s">
        <v>54</v>
      </c>
      <c r="B61" s="37"/>
      <c r="C61" s="39"/>
      <c r="D61" s="40"/>
      <c r="E61" s="40"/>
      <c r="F61" s="40"/>
    </row>
    <row r="62" spans="1:6" ht="15.75">
      <c r="A62" s="1"/>
      <c r="B62" s="37"/>
      <c r="C62" s="39"/>
      <c r="D62" s="40"/>
      <c r="E62" s="40"/>
      <c r="F62" s="40"/>
    </row>
    <row r="63" spans="1:6" ht="15.75">
      <c r="A63" s="1" t="s">
        <v>40</v>
      </c>
      <c r="B63" s="37"/>
      <c r="C63" s="39"/>
      <c r="D63" s="40"/>
      <c r="E63" s="40"/>
      <c r="F63" s="40"/>
    </row>
    <row r="64" spans="1:6" ht="15" customHeight="1">
      <c r="A64" s="37"/>
      <c r="B64" s="37"/>
      <c r="C64" s="39"/>
      <c r="D64" s="40"/>
      <c r="E64" s="40"/>
      <c r="F64" s="40"/>
    </row>
    <row r="65" spans="1:6" ht="15" customHeight="1">
      <c r="A65" s="458" t="s">
        <v>141</v>
      </c>
      <c r="B65" s="458"/>
      <c r="C65" s="458"/>
      <c r="D65" s="458"/>
      <c r="E65" s="458"/>
      <c r="F65" s="458"/>
    </row>
    <row r="66" spans="1:6" ht="15" customHeight="1">
      <c r="A66" s="458"/>
      <c r="B66" s="458"/>
      <c r="C66" s="458"/>
      <c r="D66" s="458"/>
      <c r="E66" s="458"/>
      <c r="F66" s="458"/>
    </row>
    <row r="67" spans="1:6" ht="15" customHeight="1">
      <c r="A67" s="458"/>
      <c r="B67" s="458"/>
      <c r="C67" s="458"/>
      <c r="D67" s="458"/>
      <c r="E67" s="458"/>
      <c r="F67" s="458"/>
    </row>
    <row r="68" spans="1:6" ht="15.75">
      <c r="A68" s="458"/>
      <c r="B68" s="458"/>
      <c r="C68" s="458"/>
      <c r="D68" s="458"/>
      <c r="E68" s="458"/>
      <c r="F68" s="458"/>
    </row>
    <row r="69" spans="1:6" ht="15.75">
      <c r="A69" s="458"/>
      <c r="B69" s="458"/>
      <c r="C69" s="458"/>
      <c r="D69" s="458"/>
      <c r="E69" s="458"/>
      <c r="F69" s="458"/>
    </row>
    <row r="70" spans="1:6" ht="15.75">
      <c r="A70" s="40"/>
      <c r="B70" s="40"/>
      <c r="C70" s="40"/>
      <c r="D70" s="40"/>
      <c r="E70" s="40"/>
      <c r="F70" s="40"/>
    </row>
    <row r="71" ht="15.75">
      <c r="A71" s="1" t="s">
        <v>145</v>
      </c>
    </row>
    <row r="72" spans="1:5" ht="15.75">
      <c r="A72" s="179" t="s">
        <v>142</v>
      </c>
      <c r="B72" s="179" t="s">
        <v>28</v>
      </c>
      <c r="C72" s="179" t="s">
        <v>70</v>
      </c>
      <c r="D72" s="179" t="s">
        <v>29</v>
      </c>
      <c r="E72" s="179" t="s">
        <v>66</v>
      </c>
    </row>
    <row r="73" spans="1:5" ht="15.75">
      <c r="A73" s="30" t="s">
        <v>143</v>
      </c>
      <c r="B73" s="32">
        <v>82734.54971447674</v>
      </c>
      <c r="C73" s="31">
        <f>B73/$B$76</f>
        <v>0.5866739513969605</v>
      </c>
      <c r="D73" s="32">
        <v>1614019.0496791766</v>
      </c>
      <c r="E73" s="31">
        <f>B73/D73</f>
        <v>0.05125995862993199</v>
      </c>
    </row>
    <row r="74" spans="1:5" ht="15.75">
      <c r="A74" s="30" t="s">
        <v>144</v>
      </c>
      <c r="B74" s="32">
        <v>46404.74986019408</v>
      </c>
      <c r="C74" s="31">
        <f>B74/$B$76</f>
        <v>0.3290579093984472</v>
      </c>
      <c r="D74" s="32">
        <v>655866.9495046207</v>
      </c>
      <c r="E74" s="31">
        <f>B74/D74</f>
        <v>0.07075329820361248</v>
      </c>
    </row>
    <row r="75" spans="1:5" ht="15.75">
      <c r="A75" s="30" t="s">
        <v>6</v>
      </c>
      <c r="B75" s="32">
        <v>11883.749970094388</v>
      </c>
      <c r="C75" s="31">
        <f>B75/$B$76</f>
        <v>0.08426813920459228</v>
      </c>
      <c r="D75" s="32">
        <v>436152.8206469193</v>
      </c>
      <c r="E75" s="31">
        <f>B75/D75</f>
        <v>0.027246757117076383</v>
      </c>
    </row>
    <row r="76" spans="1:5" ht="15.75">
      <c r="A76" s="179" t="s">
        <v>2</v>
      </c>
      <c r="B76" s="35">
        <v>141023.0495447652</v>
      </c>
      <c r="C76" s="34">
        <f>B76/$B$76</f>
        <v>1</v>
      </c>
      <c r="D76" s="35">
        <v>2706038.8198307166</v>
      </c>
      <c r="E76" s="34">
        <f>B76/D76</f>
        <v>0.05211420047314298</v>
      </c>
    </row>
    <row r="77" spans="1:7" ht="15" customHeight="1">
      <c r="A77" s="459" t="s">
        <v>27</v>
      </c>
      <c r="B77" s="459"/>
      <c r="C77" s="459"/>
      <c r="D77" s="459"/>
      <c r="E77" s="459"/>
      <c r="F77" s="459"/>
      <c r="G77" s="41"/>
    </row>
    <row r="78" spans="1:7" ht="15.75">
      <c r="A78" s="459"/>
      <c r="B78" s="459"/>
      <c r="C78" s="459"/>
      <c r="D78" s="459"/>
      <c r="E78" s="459"/>
      <c r="F78" s="459"/>
      <c r="G78" s="41"/>
    </row>
    <row r="80" spans="1:6" ht="15.75" customHeight="1">
      <c r="A80" s="457" t="s">
        <v>268</v>
      </c>
      <c r="B80" s="458"/>
      <c r="C80" s="458"/>
      <c r="D80" s="458"/>
      <c r="E80" s="458"/>
      <c r="F80" s="458"/>
    </row>
    <row r="81" spans="1:6" ht="15.75">
      <c r="A81" s="458"/>
      <c r="B81" s="458"/>
      <c r="C81" s="458"/>
      <c r="D81" s="458"/>
      <c r="E81" s="458"/>
      <c r="F81" s="458"/>
    </row>
    <row r="82" spans="1:6" ht="15.75">
      <c r="A82" s="458"/>
      <c r="B82" s="458"/>
      <c r="C82" s="458"/>
      <c r="D82" s="458"/>
      <c r="E82" s="458"/>
      <c r="F82" s="458"/>
    </row>
    <row r="83" spans="1:6" ht="15.75">
      <c r="A83" s="458"/>
      <c r="B83" s="458"/>
      <c r="C83" s="458"/>
      <c r="D83" s="458"/>
      <c r="E83" s="458"/>
      <c r="F83" s="458"/>
    </row>
    <row r="85" ht="15.75">
      <c r="A85" s="1" t="s">
        <v>146</v>
      </c>
    </row>
    <row r="86" spans="1:5" ht="15.75">
      <c r="A86" s="179" t="s">
        <v>147</v>
      </c>
      <c r="B86" s="179" t="s">
        <v>28</v>
      </c>
      <c r="C86" s="179" t="s">
        <v>148</v>
      </c>
      <c r="D86" s="179" t="s">
        <v>29</v>
      </c>
      <c r="E86" s="179" t="s">
        <v>66</v>
      </c>
    </row>
    <row r="87" spans="1:5" ht="15.75">
      <c r="A87" s="30" t="s">
        <v>149</v>
      </c>
      <c r="B87" s="32">
        <v>30536.650045371505</v>
      </c>
      <c r="C87" s="31">
        <f>B87/$B$90</f>
        <v>0.8511618911956373</v>
      </c>
      <c r="D87" s="32">
        <v>88291.96008065807</v>
      </c>
      <c r="E87" s="31">
        <f>B87/D87</f>
        <v>0.34585991768078445</v>
      </c>
    </row>
    <row r="88" spans="1:5" ht="15.75">
      <c r="A88" s="30" t="s">
        <v>150</v>
      </c>
      <c r="B88" s="32">
        <v>5339.779998361194</v>
      </c>
      <c r="C88" s="31">
        <f>B88/$B$90</f>
        <v>0.1488381088043627</v>
      </c>
      <c r="D88" s="32">
        <v>31643.33004855397</v>
      </c>
      <c r="E88" s="31">
        <f>B88/D88</f>
        <v>0.16874899039284932</v>
      </c>
    </row>
    <row r="89" spans="1:5" ht="15.75">
      <c r="A89" s="30" t="s">
        <v>151</v>
      </c>
      <c r="B89" s="183">
        <v>0</v>
      </c>
      <c r="C89" s="31">
        <f>B89/$B$90</f>
        <v>0</v>
      </c>
      <c r="D89" s="32">
        <v>10505.550003201359</v>
      </c>
      <c r="E89" s="31">
        <f>B89/D89</f>
        <v>0</v>
      </c>
    </row>
    <row r="90" spans="1:5" ht="15.75">
      <c r="A90" s="179" t="s">
        <v>2</v>
      </c>
      <c r="B90" s="35">
        <f>SUM(B87:B89)</f>
        <v>35876.4300437327</v>
      </c>
      <c r="C90" s="34">
        <f>B90/$B$90</f>
        <v>1</v>
      </c>
      <c r="D90" s="35">
        <f>SUM(D87:D89)</f>
        <v>130440.8401324134</v>
      </c>
      <c r="E90" s="34">
        <f>B90/D90</f>
        <v>0.2750398572051033</v>
      </c>
    </row>
    <row r="91" spans="1:6" ht="15.75">
      <c r="A91" s="459" t="s">
        <v>27</v>
      </c>
      <c r="B91" s="459"/>
      <c r="C91" s="459"/>
      <c r="D91" s="459"/>
      <c r="E91" s="459"/>
      <c r="F91" s="459"/>
    </row>
    <row r="92" spans="1:6" ht="15.75">
      <c r="A92" s="459"/>
      <c r="B92" s="459"/>
      <c r="C92" s="459"/>
      <c r="D92" s="459"/>
      <c r="E92" s="459"/>
      <c r="F92" s="459"/>
    </row>
    <row r="95" ht="15" customHeight="1">
      <c r="G95" s="41"/>
    </row>
    <row r="96" ht="15.75">
      <c r="G96" s="41"/>
    </row>
  </sheetData>
  <sheetProtection/>
  <mergeCells count="8">
    <mergeCell ref="A5:F8"/>
    <mergeCell ref="A28:F40"/>
    <mergeCell ref="A65:F69"/>
    <mergeCell ref="A80:F83"/>
    <mergeCell ref="A91:F92"/>
    <mergeCell ref="A59:F60"/>
    <mergeCell ref="A77:F78"/>
    <mergeCell ref="A25:F26"/>
  </mergeCells>
  <printOptions horizontalCentered="1"/>
  <pageMargins left="0.5905511811023623" right="0.5905511811023623" top="0.5905511811023623" bottom="0.5905511811023623" header="0.31496062992125984" footer="0.31496062992125984"/>
  <pageSetup horizontalDpi="600" verticalDpi="600" orientation="portrait" scale="76" r:id="rId1"/>
  <headerFooter>
    <oddHeader>&amp;R&amp;12Región de O'Higgins, Información Censo 2007</oddHeader>
  </headerFooter>
  <rowBreaks count="1" manualBreakCount="1">
    <brk id="60" max="5" man="1"/>
  </rowBreaks>
  <ignoredErrors>
    <ignoredError sqref="C90 C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2020-07-27T21:14:15Z</cp:lastPrinted>
  <dcterms:created xsi:type="dcterms:W3CDTF">2013-06-10T19:00:49Z</dcterms:created>
  <dcterms:modified xsi:type="dcterms:W3CDTF">2020-07-27T21:27:13Z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