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2023/Boletin Precios Commodities Sem/semana 51/"/>
    </mc:Choice>
  </mc:AlternateContent>
  <xr:revisionPtr revIDLastSave="9" documentId="8_{9133B527-FD39-45DD-8D6F-3A6A3E0207FD}" xr6:coauthVersionLast="47" xr6:coauthVersionMax="47" xr10:uidLastSave="{C3BBC3D6-9A2C-4EC5-B0EF-4059F47A605B}"/>
  <bookViews>
    <workbookView xWindow="10140" yWindow="420" windowWidth="10455" windowHeight="10485" tabRatio="599" activeTab="1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'1'!$A$1:$L$33</definedName>
    <definedName name="_xlnm.Print_Area" localSheetId="2">'2'!$A$2:$L$31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 s="1"/>
  <c r="L31" i="3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H31" i="2"/>
  <c r="I31" i="2" s="1"/>
  <c r="H30" i="2"/>
  <c r="I30" i="2" s="1"/>
  <c r="H28" i="2"/>
  <c r="I28" i="2" s="1"/>
  <c r="H27" i="2"/>
  <c r="I27" i="2" s="1"/>
  <c r="H26" i="2"/>
  <c r="I26" i="2" s="1"/>
  <c r="H24" i="2"/>
  <c r="I24" i="2" s="1"/>
  <c r="H22" i="2"/>
  <c r="I22" i="2" s="1"/>
  <c r="H20" i="2"/>
  <c r="I20" i="2" s="1"/>
  <c r="H18" i="2"/>
  <c r="I18" i="2" s="1"/>
  <c r="H15" i="2"/>
  <c r="I15" i="2" s="1"/>
  <c r="H14" i="2"/>
  <c r="I14" i="2" s="1"/>
  <c r="H13" i="2"/>
  <c r="I13" i="2" s="1"/>
  <c r="H11" i="2"/>
  <c r="I11" i="2" s="1"/>
  <c r="H10" i="2"/>
  <c r="I10" i="2" s="1"/>
  <c r="C38" i="9"/>
</calcChain>
</file>

<file path=xl/sharedStrings.xml><?xml version="1.0" encoding="utf-8"?>
<sst xmlns="http://schemas.openxmlformats.org/spreadsheetml/2006/main" count="140" uniqueCount="109">
  <si>
    <t>www.odepa.gob.cl</t>
  </si>
  <si>
    <t>Especificaciones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</si>
  <si>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</si>
  <si>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</si>
  <si>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</si>
  <si>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</si>
  <si>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</si>
  <si>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</si>
  <si>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</si>
  <si>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% var.</t>
  </si>
  <si>
    <t>Argentina</t>
  </si>
  <si>
    <t>Trigo Pan Exportación, FOB Puerto Argentinos</t>
  </si>
  <si>
    <t>Estados Unidos</t>
  </si>
  <si>
    <t>Trigo Soft Red Winter No. 2, FOB Golfo</t>
  </si>
  <si>
    <t>Canadá</t>
  </si>
  <si>
    <t>Maíz Amarillo, FOB Rosario/Buenos Aires</t>
  </si>
  <si>
    <t>Maíz Yellow No. 2, FOB Golfo</t>
  </si>
  <si>
    <t>Maíz Yellow No. 3, FOB Golfo</t>
  </si>
  <si>
    <t>Arroz White elaborado  5% grano partido, FOB Bangkok</t>
  </si>
  <si>
    <t>Arroz White elaborado 10% grano partido, FOB Bangkok</t>
  </si>
  <si>
    <t>Arroz White elaborado 15% grano partido, FOB Bangkok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</si>
  <si>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</si>
  <si>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</si>
  <si>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</si>
  <si>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</si>
  <si>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</si>
  <si>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</si>
  <si>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</si>
  <si>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</si>
  <si>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</si>
  <si>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</si>
  <si>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</si>
  <si>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</si>
  <si>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</si>
  <si>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</si>
  <si>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</si>
  <si>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</si>
  <si>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</si>
  <si>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</si>
  <si>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</si>
  <si>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del Ministerio de Agricultura, Gobierno de Chile</t>
  </si>
  <si>
    <t>Se puede reproducir total o parcialmente citando la fuente</t>
  </si>
  <si>
    <t>Raps Canola Canadá</t>
  </si>
  <si>
    <t>Trigo Pan baja proteína exportación, FOB Puerto Argentinos</t>
  </si>
  <si>
    <t>anterior</t>
  </si>
  <si>
    <t>actual</t>
  </si>
  <si>
    <t>Cebada Canadá</t>
  </si>
  <si>
    <t>Trigo Hard Red Winter No. 2, FOB Golfo (13% proteína)</t>
  </si>
  <si>
    <t>Arroz con cáscara Fob, Chicago</t>
  </si>
  <si>
    <t>Arroz White elaborado  5% grano partido, FOB Saigón</t>
  </si>
  <si>
    <t>Arroz White elaborado  15% grano partido, FOB Saigón</t>
  </si>
  <si>
    <t>Precios internacionales - USD/tonelada métrica</t>
  </si>
  <si>
    <t>Trigo Soft White Winter No. 2, FOB Portland</t>
  </si>
  <si>
    <t>Tailandia*</t>
  </si>
  <si>
    <t>Vietnam*</t>
  </si>
  <si>
    <t>Ganadería (USA)</t>
  </si>
  <si>
    <t>Ganado vivo o en pie</t>
  </si>
  <si>
    <t xml:space="preserve">Ganado de engorde </t>
  </si>
  <si>
    <t>Carne magra de cerdo</t>
  </si>
  <si>
    <t>Trigo Dark Northern Spring 13,0 Minneapolis (Spot)**</t>
  </si>
  <si>
    <t>Fuente: elaborado por Odepa con datos de los Mercados de Materias Primas y de Refinitiv.</t>
  </si>
  <si>
    <t>Trigo Western Red Spring CANADA (13,5% proteína)</t>
  </si>
  <si>
    <t>Directora y Representante Legal</t>
  </si>
  <si>
    <t>Boletín diario de precios internacionales de productos básicos</t>
  </si>
  <si>
    <t>Publicación  de la Oficina de Estudios y Políticas Agrarias (Odepa)</t>
  </si>
  <si>
    <t>Teatinos 40, piso 7. Santiago, Chile</t>
  </si>
  <si>
    <t>Teléfono : 800360990</t>
  </si>
  <si>
    <t xml:space="preserve">www.odepa.gob.cl  </t>
  </si>
  <si>
    <t>Trigo Hard Red Winter No. 2, FOB Golfo (11% proteína)</t>
  </si>
  <si>
    <t>Trigo Hard Red Winter No. 2, FOB Golfo (11,5% proteína)</t>
  </si>
  <si>
    <t>Trigo Hard Red Winter No. 2, FOB Golfo (12,5% proteína)</t>
  </si>
  <si>
    <t>Trigo Hard Red Winter No. 2, FOB Golfo (12% proteína)</t>
  </si>
  <si>
    <t xml:space="preserve">Boletín diario de precios internacionales </t>
  </si>
  <si>
    <t>de productos básicos</t>
  </si>
  <si>
    <t>Javier Contreras C.</t>
  </si>
  <si>
    <t>Cristopher González C.</t>
  </si>
  <si>
    <t>* Los precios de arroz de Tailandia y Vietnam, generalmente se actualizan los días jueves de cada semana.</t>
  </si>
  <si>
    <t xml:space="preserve">Maiz: </t>
  </si>
  <si>
    <t xml:space="preserve">Trigo: </t>
  </si>
  <si>
    <t>Factores de conversión a US$ por tonelada</t>
  </si>
  <si>
    <t>Fuente: Reuters y mercados de Chicago y Kansas 12 %, premios y castigos de primas por proteína U.S. Wheat Associates.</t>
  </si>
  <si>
    <t>DIC</t>
  </si>
  <si>
    <t>SEP</t>
  </si>
  <si>
    <t>JUL</t>
  </si>
  <si>
    <t>MAY</t>
  </si>
  <si>
    <t>MAR</t>
  </si>
  <si>
    <t>NOV</t>
  </si>
  <si>
    <t>OCT</t>
  </si>
  <si>
    <t>AGO</t>
  </si>
  <si>
    <t>JUN</t>
  </si>
  <si>
    <t>FOB GOLFO</t>
  </si>
  <si>
    <t>CHICAGO</t>
  </si>
  <si>
    <t>FOB GOLFO 12%</t>
  </si>
  <si>
    <t>FOB GOLFO 11,5%</t>
  </si>
  <si>
    <t>FOB GOLFO 12,5%</t>
  </si>
  <si>
    <t>FOB GOLFO 13%</t>
  </si>
  <si>
    <t>FOB GOLFO 11%</t>
  </si>
  <si>
    <t>KANSAS</t>
  </si>
  <si>
    <t>YELLOW  N° 3</t>
  </si>
  <si>
    <t>HARD RED WINTER N° 2*</t>
  </si>
  <si>
    <t>SOFT RED WINTER N° 2</t>
  </si>
  <si>
    <t>MAIZ</t>
  </si>
  <si>
    <t>TRIGO</t>
  </si>
  <si>
    <t>USD/TON</t>
  </si>
  <si>
    <t>Precios futuros internacionales de trigo y maíz</t>
  </si>
  <si>
    <t>Andrea García Lizama</t>
  </si>
  <si>
    <t>Noviembre</t>
  </si>
  <si>
    <t>Diciembre 2023</t>
  </si>
  <si>
    <t>Período del 18 al 24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</si>
</sst>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  <numFmt numFmtId="171" formatCode="0.000_)"/>
  </numFmts>
  <fonts count="65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219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60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318">
    <xf numFmtId="165" fontId="0" fillId="0" borderId="0" xfId="0"/>
    <xf numFmtId="0" fontId="31" fillId="0" borderId="15" xfId="0" applyNumberFormat="1" applyFont="1" applyBorder="1" applyAlignment="1">
      <alignment horizontal="center" vertical="center"/>
    </xf>
    <xf numFmtId="165" fontId="30" fillId="0" borderId="0" xfId="0" applyFont="1"/>
    <xf numFmtId="167" fontId="28" fillId="0" borderId="16" xfId="206" applyNumberFormat="1" applyFont="1" applyBorder="1" applyAlignment="1">
      <alignment vertical="center"/>
    </xf>
    <xf numFmtId="167" fontId="28" fillId="29" borderId="17" xfId="206" applyNumberFormat="1" applyFont="1" applyFill="1" applyBorder="1" applyAlignment="1" applyProtection="1">
      <alignment horizontal="right" vertical="center"/>
      <protection locked="0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29" borderId="17" xfId="206" applyNumberFormat="1" applyFont="1" applyFill="1" applyBorder="1" applyAlignment="1">
      <alignment horizontal="right" vertical="center"/>
    </xf>
    <xf numFmtId="167" fontId="28" fillId="0" borderId="17" xfId="206" applyNumberFormat="1" applyFont="1" applyBorder="1" applyAlignment="1">
      <alignment horizontal="center" vertical="center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7" xfId="206" applyNumberFormat="1" applyFont="1" applyBorder="1" applyAlignment="1">
      <alignment horizontal="right" vertical="center"/>
    </xf>
    <xf numFmtId="167" fontId="37" fillId="28" borderId="17" xfId="206" applyNumberFormat="1" applyFont="1" applyFill="1" applyBorder="1" applyAlignment="1">
      <alignment horizontal="center" vertical="center"/>
    </xf>
    <xf numFmtId="167" fontId="37" fillId="31" borderId="17" xfId="206" applyNumberFormat="1" applyFont="1" applyFill="1" applyBorder="1" applyAlignment="1">
      <alignment horizontal="right" vertical="center"/>
    </xf>
    <xf numFmtId="167" fontId="37" fillId="28" borderId="17" xfId="206" applyNumberFormat="1" applyFont="1" applyFill="1" applyBorder="1" applyAlignment="1">
      <alignment horizontal="right" vertical="center"/>
    </xf>
    <xf numFmtId="167" fontId="37" fillId="12" borderId="17" xfId="206" applyNumberFormat="1" applyFont="1" applyFill="1" applyBorder="1" applyAlignment="1">
      <alignment horizontal="right" vertical="center"/>
    </xf>
    <xf numFmtId="167" fontId="37" fillId="0" borderId="17" xfId="206" applyNumberFormat="1" applyFont="1" applyBorder="1" applyAlignment="1">
      <alignment horizontal="right" vertical="center"/>
    </xf>
    <xf numFmtId="167" fontId="28" fillId="0" borderId="17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/>
    </xf>
    <xf numFmtId="167" fontId="28" fillId="31" borderId="17" xfId="206" applyNumberFormat="1" applyFont="1" applyFill="1" applyBorder="1" applyAlignment="1">
      <alignment horizontal="right" vertical="center"/>
    </xf>
    <xf numFmtId="167" fontId="28" fillId="28" borderId="17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right"/>
    </xf>
    <xf numFmtId="167" fontId="28" fillId="26" borderId="17" xfId="206" applyNumberFormat="1" applyFont="1" applyFill="1" applyBorder="1" applyAlignment="1">
      <alignment horizontal="right"/>
    </xf>
    <xf numFmtId="167" fontId="28" fillId="27" borderId="17" xfId="206" applyNumberFormat="1" applyFont="1" applyFill="1" applyBorder="1" applyAlignment="1">
      <alignment horizontal="right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0" xfId="206" applyNumberFormat="1" applyFont="1" applyBorder="1" applyAlignment="1">
      <alignment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/>
    </xf>
    <xf numFmtId="167" fontId="28" fillId="0" borderId="20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5" fontId="31" fillId="0" borderId="16" xfId="0" applyFont="1" applyBorder="1" applyAlignment="1">
      <alignment horizontal="center" vertical="center"/>
    </xf>
    <xf numFmtId="0" fontId="31" fillId="3" borderId="18" xfId="0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5" xfId="206" applyNumberFormat="1" applyFont="1" applyFill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0" borderId="25" xfId="206" applyNumberFormat="1" applyFont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29" borderId="25" xfId="206" applyNumberFormat="1" applyFont="1" applyFill="1" applyBorder="1" applyAlignment="1" applyProtection="1">
      <alignment horizontal="right" vertical="center"/>
      <protection locked="0"/>
    </xf>
    <xf numFmtId="167" fontId="28" fillId="0" borderId="24" xfId="206" applyNumberFormat="1" applyFont="1" applyBorder="1" applyAlignment="1">
      <alignment horizontal="right" vertical="center"/>
    </xf>
    <xf numFmtId="167" fontId="28" fillId="0" borderId="25" xfId="206" applyNumberFormat="1" applyFont="1" applyBorder="1" applyAlignment="1">
      <alignment horizontal="right" vertical="center"/>
    </xf>
    <xf numFmtId="167" fontId="28" fillId="12" borderId="25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28" borderId="25" xfId="206" applyNumberFormat="1" applyFont="1" applyFill="1" applyBorder="1" applyAlignment="1">
      <alignment horizontal="right" vertical="center"/>
    </xf>
    <xf numFmtId="167" fontId="28" fillId="30" borderId="25" xfId="206" applyNumberFormat="1" applyFont="1" applyFill="1" applyBorder="1" applyAlignment="1">
      <alignment horizontal="right" vertical="center"/>
    </xf>
    <xf numFmtId="167" fontId="28" fillId="31" borderId="27" xfId="206" applyNumberFormat="1" applyFont="1" applyFill="1" applyBorder="1" applyAlignment="1">
      <alignment horizontal="right" vertical="center"/>
    </xf>
    <xf numFmtId="167" fontId="28" fillId="31" borderId="28" xfId="206" applyNumberFormat="1" applyFont="1" applyFill="1" applyBorder="1" applyAlignment="1">
      <alignment horizontal="right" vertical="center"/>
    </xf>
    <xf numFmtId="167" fontId="28" fillId="31" borderId="29" xfId="206" applyNumberFormat="1" applyFont="1" applyFill="1" applyBorder="1" applyAlignment="1">
      <alignment horizontal="right" vertical="center"/>
    </xf>
    <xf numFmtId="165" fontId="31" fillId="0" borderId="34" xfId="0" applyFont="1" applyBorder="1" applyAlignment="1">
      <alignment horizontal="center" vertical="center"/>
    </xf>
    <xf numFmtId="167" fontId="28" fillId="0" borderId="22" xfId="206" applyNumberFormat="1" applyFont="1" applyBorder="1" applyAlignment="1">
      <alignment vertical="center"/>
    </xf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4" xfId="206" applyNumberFormat="1" applyFont="1" applyFill="1" applyBorder="1" applyAlignment="1">
      <alignment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28" borderId="25" xfId="206" applyNumberFormat="1" applyFont="1" applyFill="1" applyBorder="1" applyAlignment="1">
      <alignment horizontal="center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31" borderId="25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28" borderId="25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5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>
      <alignment horizontal="right" vertical="center"/>
    </xf>
    <xf numFmtId="167" fontId="28" fillId="31" borderId="24" xfId="206" applyNumberFormat="1" applyFont="1" applyFill="1" applyBorder="1" applyAlignment="1">
      <alignment horizontal="right" vertical="center"/>
    </xf>
    <xf numFmtId="167" fontId="28" fillId="30" borderId="25" xfId="206" applyNumberFormat="1" applyFont="1" applyFill="1" applyBorder="1" applyAlignment="1">
      <alignment horizontal="center" vertical="center"/>
    </xf>
    <xf numFmtId="167" fontId="28" fillId="30" borderId="28" xfId="206" applyNumberFormat="1" applyFont="1" applyFill="1" applyBorder="1" applyAlignment="1">
      <alignment horizontal="right" vertical="center"/>
    </xf>
    <xf numFmtId="0" fontId="31" fillId="0" borderId="35" xfId="0" applyNumberFormat="1" applyFont="1" applyBorder="1" applyAlignment="1">
      <alignment horizontal="center" vertical="center"/>
    </xf>
    <xf numFmtId="167" fontId="28" fillId="0" borderId="36" xfId="206" applyNumberFormat="1" applyFont="1" applyBorder="1" applyAlignment="1">
      <alignment vertical="center"/>
    </xf>
    <xf numFmtId="167" fontId="37" fillId="31" borderId="24" xfId="206" applyNumberFormat="1" applyFont="1" applyFill="1" applyBorder="1" applyAlignment="1">
      <alignment horizontal="center" vertical="center"/>
    </xf>
    <xf numFmtId="167" fontId="37" fillId="0" borderId="25" xfId="206" applyNumberFormat="1" applyFont="1" applyBorder="1" applyAlignment="1">
      <alignment horizontal="center" vertical="center"/>
    </xf>
    <xf numFmtId="167" fontId="37" fillId="12" borderId="25" xfId="206" applyNumberFormat="1" applyFont="1" applyFill="1" applyBorder="1" applyAlignment="1">
      <alignment horizontal="right" vertical="center"/>
    </xf>
    <xf numFmtId="167" fontId="37" fillId="0" borderId="25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vertical="center"/>
    </xf>
    <xf numFmtId="167" fontId="28" fillId="12" borderId="24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21" xfId="0" applyFont="1" applyBorder="1" applyAlignment="1">
      <alignment horizontal="center" vertical="center"/>
    </xf>
    <xf numFmtId="165" fontId="31" fillId="0" borderId="22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2" fontId="31" fillId="0" borderId="33" xfId="0" applyNumberFormat="1" applyFont="1" applyBorder="1" applyAlignment="1">
      <alignment horizontal="center" vertical="center"/>
    </xf>
    <xf numFmtId="2" fontId="31" fillId="0" borderId="19" xfId="0" applyNumberFormat="1" applyFont="1" applyBorder="1" applyAlignment="1">
      <alignment horizontal="center" vertical="center"/>
    </xf>
    <xf numFmtId="165" fontId="31" fillId="0" borderId="26" xfId="0" applyFont="1" applyBorder="1" applyAlignment="1">
      <alignment vertical="center"/>
    </xf>
    <xf numFmtId="167" fontId="28" fillId="0" borderId="21" xfId="206" applyNumberFormat="1" applyFont="1" applyBorder="1" applyAlignment="1">
      <alignment horizontal="right" vertical="center"/>
    </xf>
    <xf numFmtId="167" fontId="28" fillId="0" borderId="21" xfId="206" applyNumberFormat="1" applyFont="1" applyBorder="1" applyAlignment="1">
      <alignment vertical="center"/>
    </xf>
    <xf numFmtId="165" fontId="28" fillId="12" borderId="26" xfId="0" applyFont="1" applyFill="1" applyBorder="1" applyAlignment="1">
      <alignment vertical="center"/>
    </xf>
    <xf numFmtId="165" fontId="28" fillId="0" borderId="26" xfId="0" applyFont="1" applyBorder="1" applyAlignment="1">
      <alignment vertical="center"/>
    </xf>
    <xf numFmtId="165" fontId="31" fillId="12" borderId="26" xfId="0" applyFont="1" applyFill="1" applyBorder="1" applyAlignment="1">
      <alignment vertical="center"/>
    </xf>
    <xf numFmtId="165" fontId="28" fillId="29" borderId="26" xfId="0" applyFont="1" applyFill="1" applyBorder="1" applyAlignment="1">
      <alignment vertical="center"/>
    </xf>
    <xf numFmtId="166" fontId="28" fillId="0" borderId="26" xfId="0" applyNumberFormat="1" applyFont="1" applyBorder="1" applyAlignment="1">
      <alignment vertical="center"/>
    </xf>
    <xf numFmtId="166" fontId="37" fillId="28" borderId="26" xfId="0" applyNumberFormat="1" applyFont="1" applyFill="1" applyBorder="1" applyAlignment="1">
      <alignment vertical="center"/>
    </xf>
    <xf numFmtId="166" fontId="37" fillId="0" borderId="26" xfId="0" applyNumberFormat="1" applyFont="1" applyBorder="1" applyAlignment="1">
      <alignment vertical="center"/>
    </xf>
    <xf numFmtId="166" fontId="33" fillId="12" borderId="26" xfId="0" applyNumberFormat="1" applyFont="1" applyFill="1" applyBorder="1" applyAlignment="1">
      <alignment vertical="center"/>
    </xf>
    <xf numFmtId="166" fontId="33" fillId="0" borderId="26" xfId="0" applyNumberFormat="1" applyFont="1" applyBorder="1" applyAlignment="1">
      <alignment vertical="center"/>
    </xf>
    <xf numFmtId="166" fontId="28" fillId="12" borderId="26" xfId="0" applyNumberFormat="1" applyFont="1" applyFill="1" applyBorder="1" applyAlignment="1">
      <alignment vertical="center"/>
    </xf>
    <xf numFmtId="166" fontId="31" fillId="0" borderId="26" xfId="0" applyNumberFormat="1" applyFont="1" applyBorder="1" applyAlignment="1">
      <alignment vertical="center"/>
    </xf>
    <xf numFmtId="166" fontId="28" fillId="29" borderId="26" xfId="0" applyNumberFormat="1" applyFont="1" applyFill="1" applyBorder="1" applyAlignment="1">
      <alignment vertical="center"/>
    </xf>
    <xf numFmtId="166" fontId="28" fillId="31" borderId="26" xfId="0" applyNumberFormat="1" applyFont="1" applyFill="1" applyBorder="1" applyAlignment="1">
      <alignment vertical="center"/>
    </xf>
    <xf numFmtId="166" fontId="28" fillId="28" borderId="26" xfId="0" applyNumberFormat="1" applyFont="1" applyFill="1" applyBorder="1" applyAlignment="1">
      <alignment vertical="center"/>
    </xf>
    <xf numFmtId="166" fontId="31" fillId="30" borderId="26" xfId="0" applyNumberFormat="1" applyFont="1" applyFill="1" applyBorder="1" applyAlignment="1">
      <alignment vertical="center"/>
    </xf>
    <xf numFmtId="166" fontId="28" fillId="30" borderId="26" xfId="0" applyNumberFormat="1" applyFont="1" applyFill="1" applyBorder="1" applyAlignment="1">
      <alignment vertical="center"/>
    </xf>
    <xf numFmtId="166" fontId="28" fillId="31" borderId="37" xfId="0" applyNumberFormat="1" applyFont="1" applyFill="1" applyBorder="1" applyAlignment="1">
      <alignment vertical="center"/>
    </xf>
    <xf numFmtId="165" fontId="28" fillId="0" borderId="0" xfId="0" applyFont="1" applyAlignment="1">
      <alignment horizontal="center"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44" xfId="0" applyBorder="1"/>
    <xf numFmtId="165" fontId="28" fillId="12" borderId="44" xfId="0" applyFont="1" applyFill="1" applyBorder="1"/>
    <xf numFmtId="165" fontId="28" fillId="0" borderId="44" xfId="0" applyFont="1" applyBorder="1"/>
    <xf numFmtId="165" fontId="28" fillId="27" borderId="44" xfId="0" applyFont="1" applyFill="1" applyBorder="1"/>
    <xf numFmtId="165" fontId="28" fillId="26" borderId="44" xfId="0" applyFont="1" applyFill="1" applyBorder="1"/>
    <xf numFmtId="165" fontId="28" fillId="28" borderId="44" xfId="0" applyFont="1" applyFill="1" applyBorder="1"/>
    <xf numFmtId="165" fontId="28" fillId="0" borderId="44" xfId="0" applyFont="1" applyBorder="1" applyAlignment="1">
      <alignment horizontal="left"/>
    </xf>
    <xf numFmtId="165" fontId="28" fillId="28" borderId="45" xfId="0" applyFont="1" applyFill="1" applyBorder="1"/>
    <xf numFmtId="165" fontId="0" fillId="0" borderId="26" xfId="0" applyBorder="1"/>
    <xf numFmtId="165" fontId="0" fillId="0" borderId="47" xfId="0" applyBorder="1"/>
    <xf numFmtId="167" fontId="28" fillId="12" borderId="26" xfId="206" applyNumberFormat="1" applyFont="1" applyFill="1" applyBorder="1" applyAlignment="1">
      <alignment horizontal="center" vertical="center"/>
    </xf>
    <xf numFmtId="167" fontId="28" fillId="12" borderId="47" xfId="206" applyNumberFormat="1" applyFont="1" applyFill="1" applyBorder="1" applyAlignment="1">
      <alignment horizontal="center" vertical="center"/>
    </xf>
    <xf numFmtId="167" fontId="28" fillId="0" borderId="26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4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47" xfId="206" applyNumberFormat="1" applyFont="1" applyFill="1" applyBorder="1" applyAlignment="1">
      <alignment horizontal="right" vertical="center"/>
    </xf>
    <xf numFmtId="167" fontId="28" fillId="26" borderId="26" xfId="206" applyNumberFormat="1" applyFont="1" applyFill="1" applyBorder="1" applyAlignment="1">
      <alignment horizontal="center" vertical="center"/>
    </xf>
    <xf numFmtId="167" fontId="28" fillId="26" borderId="47" xfId="206" applyNumberFormat="1" applyFont="1" applyFill="1" applyBorder="1" applyAlignment="1">
      <alignment horizontal="center" vertical="center"/>
    </xf>
    <xf numFmtId="167" fontId="28" fillId="0" borderId="25" xfId="206" applyNumberFormat="1" applyFont="1" applyBorder="1" applyAlignment="1">
      <alignment vertical="center"/>
    </xf>
    <xf numFmtId="167" fontId="28" fillId="26" borderId="24" xfId="206" applyNumberFormat="1" applyFont="1" applyFill="1" applyBorder="1" applyAlignment="1">
      <alignment horizontal="center" vertical="center"/>
    </xf>
    <xf numFmtId="167" fontId="28" fillId="26" borderId="25" xfId="206" applyNumberFormat="1" applyFont="1" applyFill="1" applyBorder="1" applyAlignment="1">
      <alignment horizontal="center" vertical="center"/>
    </xf>
    <xf numFmtId="167" fontId="28" fillId="0" borderId="50" xfId="206" applyNumberFormat="1" applyFont="1" applyBorder="1" applyAlignment="1">
      <alignment horizontal="right" vertical="center"/>
    </xf>
    <xf numFmtId="167" fontId="28" fillId="0" borderId="51" xfId="206" applyNumberFormat="1" applyFont="1" applyBorder="1" applyAlignment="1">
      <alignment vertical="center"/>
    </xf>
    <xf numFmtId="167" fontId="28" fillId="28" borderId="50" xfId="206" applyNumberFormat="1" applyFont="1" applyFill="1" applyBorder="1" applyAlignment="1">
      <alignment horizontal="right" vertical="center"/>
    </xf>
    <xf numFmtId="167" fontId="28" fillId="28" borderId="51" xfId="206" applyNumberFormat="1" applyFont="1" applyFill="1" applyBorder="1" applyAlignment="1">
      <alignment horizontal="right" vertical="center"/>
    </xf>
    <xf numFmtId="167" fontId="28" fillId="0" borderId="51" xfId="206" applyNumberFormat="1" applyFont="1" applyBorder="1" applyAlignment="1">
      <alignment horizontal="right" vertical="center"/>
    </xf>
    <xf numFmtId="167" fontId="28" fillId="28" borderId="52" xfId="206" applyNumberFormat="1" applyFont="1" applyFill="1" applyBorder="1" applyAlignment="1">
      <alignment horizontal="right" vertical="center"/>
    </xf>
    <xf numFmtId="167" fontId="28" fillId="28" borderId="53" xfId="206" applyNumberFormat="1" applyFont="1" applyFill="1" applyBorder="1" applyAlignment="1">
      <alignment horizontal="right" vertical="center"/>
    </xf>
    <xf numFmtId="167" fontId="28" fillId="28" borderId="54" xfId="206" applyNumberFormat="1" applyFont="1" applyFill="1" applyBorder="1" applyAlignment="1">
      <alignment horizontal="right" vertical="center"/>
    </xf>
    <xf numFmtId="167" fontId="28" fillId="26" borderId="24" xfId="206" applyNumberFormat="1" applyFont="1" applyFill="1" applyBorder="1" applyAlignment="1">
      <alignment horizontal="right"/>
    </xf>
    <xf numFmtId="167" fontId="28" fillId="27" borderId="24" xfId="206" applyNumberFormat="1" applyFont="1" applyFill="1" applyBorder="1" applyAlignment="1">
      <alignment horizontal="right"/>
    </xf>
    <xf numFmtId="167" fontId="28" fillId="28" borderId="50" xfId="206" applyNumberFormat="1" applyFont="1" applyFill="1" applyBorder="1" applyAlignment="1">
      <alignment horizontal="right"/>
    </xf>
    <xf numFmtId="167" fontId="28" fillId="28" borderId="51" xfId="206" applyNumberFormat="1" applyFont="1" applyFill="1" applyBorder="1" applyAlignment="1">
      <alignment horizontal="right"/>
    </xf>
    <xf numFmtId="167" fontId="28" fillId="0" borderId="50" xfId="206" applyNumberFormat="1" applyFont="1" applyBorder="1" applyAlignment="1">
      <alignment horizontal="right"/>
    </xf>
    <xf numFmtId="167" fontId="28" fillId="0" borderId="51" xfId="206" applyNumberFormat="1" applyFont="1" applyBorder="1" applyAlignment="1">
      <alignment horizontal="right"/>
    </xf>
    <xf numFmtId="167" fontId="28" fillId="28" borderId="52" xfId="206" applyNumberFormat="1" applyFont="1" applyFill="1" applyBorder="1" applyAlignment="1">
      <alignment horizontal="right"/>
    </xf>
    <xf numFmtId="167" fontId="28" fillId="28" borderId="53" xfId="206" applyNumberFormat="1" applyFont="1" applyFill="1" applyBorder="1" applyAlignment="1">
      <alignment horizontal="right"/>
    </xf>
    <xf numFmtId="167" fontId="28" fillId="28" borderId="54" xfId="206" applyNumberFormat="1" applyFont="1" applyFill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24" xfId="206" applyNumberFormat="1" applyFont="1" applyFill="1" applyBorder="1" applyAlignment="1">
      <alignment horizontal="center" vertical="center"/>
    </xf>
    <xf numFmtId="167" fontId="28" fillId="0" borderId="25" xfId="206" applyNumberFormat="1" applyFont="1" applyFill="1" applyBorder="1" applyAlignment="1">
      <alignment horizontal="center" vertical="center"/>
    </xf>
    <xf numFmtId="167" fontId="37" fillId="12" borderId="24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37" fillId="12" borderId="25" xfId="206" applyNumberFormat="1" applyFont="1" applyFill="1" applyBorder="1" applyAlignment="1">
      <alignment horizontal="center" vertical="center"/>
    </xf>
    <xf numFmtId="167" fontId="37" fillId="0" borderId="24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0" borderId="25" xfId="206" applyNumberFormat="1" applyFont="1" applyFill="1" applyBorder="1" applyAlignment="1">
      <alignment horizontal="center" vertical="center"/>
    </xf>
    <xf numFmtId="167" fontId="28" fillId="0" borderId="27" xfId="206" applyNumberFormat="1" applyFont="1" applyFill="1" applyBorder="1" applyAlignment="1">
      <alignment horizontal="center" vertical="center"/>
    </xf>
    <xf numFmtId="167" fontId="28" fillId="0" borderId="28" xfId="206" applyNumberFormat="1" applyFont="1" applyFill="1" applyBorder="1" applyAlignment="1">
      <alignment horizontal="center" vertical="center"/>
    </xf>
    <xf numFmtId="167" fontId="28" fillId="0" borderId="29" xfId="206" applyNumberFormat="1" applyFont="1" applyFill="1" applyBorder="1" applyAlignment="1">
      <alignment horizontal="center" vertical="center"/>
    </xf>
    <xf numFmtId="165" fontId="0" fillId="0" borderId="36" xfId="0" applyBorder="1"/>
    <xf numFmtId="165" fontId="0" fillId="0" borderId="13" xfId="0" applyBorder="1"/>
    <xf numFmtId="165" fontId="0" fillId="0" borderId="46" xfId="0" applyBorder="1"/>
    <xf numFmtId="165" fontId="0" fillId="0" borderId="0" xfId="0" applyAlignment="1">
      <alignment vertical="center"/>
    </xf>
    <xf numFmtId="165" fontId="31" fillId="0" borderId="44" xfId="0" applyFont="1" applyBorder="1" applyAlignment="1">
      <alignment vertical="center"/>
    </xf>
    <xf numFmtId="167" fontId="0" fillId="0" borderId="50" xfId="206" applyNumberFormat="1" applyFont="1" applyBorder="1" applyAlignment="1">
      <alignment vertical="center"/>
    </xf>
    <xf numFmtId="167" fontId="0" fillId="0" borderId="20" xfId="206" applyNumberFormat="1" applyFont="1" applyBorder="1" applyAlignment="1">
      <alignment vertical="center"/>
    </xf>
    <xf numFmtId="167" fontId="0" fillId="0" borderId="51" xfId="206" applyNumberFormat="1" applyFont="1" applyBorder="1" applyAlignment="1">
      <alignment vertical="center"/>
    </xf>
    <xf numFmtId="167" fontId="28" fillId="0" borderId="26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47" xfId="206" applyNumberFormat="1" applyFont="1" applyFill="1" applyBorder="1" applyAlignment="1">
      <alignment horizontal="center" vertical="center"/>
    </xf>
    <xf numFmtId="167" fontId="28" fillId="12" borderId="37" xfId="206" applyNumberFormat="1" applyFont="1" applyFill="1" applyBorder="1" applyAlignment="1">
      <alignment horizontal="center" vertical="center"/>
    </xf>
    <xf numFmtId="167" fontId="28" fillId="12" borderId="48" xfId="206" applyNumberFormat="1" applyFont="1" applyFill="1" applyBorder="1" applyAlignment="1">
      <alignment vertical="center"/>
    </xf>
    <xf numFmtId="167" fontId="28" fillId="12" borderId="49" xfId="206" applyNumberFormat="1" applyFont="1" applyFill="1" applyBorder="1" applyAlignment="1">
      <alignment horizontal="right" vertical="center"/>
    </xf>
    <xf numFmtId="167" fontId="37" fillId="28" borderId="26" xfId="0" applyNumberFormat="1" applyFont="1" applyFill="1" applyBorder="1" applyAlignment="1">
      <alignment vertical="center"/>
    </xf>
    <xf numFmtId="167" fontId="37" fillId="28" borderId="14" xfId="0" applyNumberFormat="1" applyFont="1" applyFill="1" applyBorder="1" applyAlignment="1">
      <alignment vertical="center"/>
    </xf>
    <xf numFmtId="167" fontId="37" fillId="28" borderId="25" xfId="0" applyNumberFormat="1" applyFont="1" applyFill="1" applyBorder="1" applyAlignment="1">
      <alignment vertical="center"/>
    </xf>
    <xf numFmtId="165" fontId="28" fillId="26" borderId="44" xfId="0" applyFont="1" applyFill="1" applyBorder="1" applyAlignment="1">
      <alignment vertical="center"/>
    </xf>
    <xf numFmtId="165" fontId="59" fillId="0" borderId="21" xfId="0" applyFont="1" applyBorder="1" applyAlignment="1">
      <alignment horizontal="center" vertical="center"/>
    </xf>
    <xf numFmtId="0" fontId="59" fillId="3" borderId="23" xfId="0" applyNumberFormat="1" applyFont="1" applyFill="1" applyBorder="1" applyAlignment="1">
      <alignment horizontal="center" vertical="center"/>
    </xf>
    <xf numFmtId="0" fontId="28" fillId="0" borderId="0" xfId="216" applyAlignment="1">
      <alignment horizontal="center" vertical="center"/>
    </xf>
    <xf numFmtId="0" fontId="61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2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4" fontId="31" fillId="32" borderId="62" xfId="216" applyNumberFormat="1" applyFont="1" applyFill="1" applyBorder="1" applyAlignment="1">
      <alignment horizontal="right" vertical="center"/>
    </xf>
    <xf numFmtId="2" fontId="31" fillId="32" borderId="63" xfId="216" applyNumberFormat="1" applyFont="1" applyFill="1" applyBorder="1" applyAlignment="1">
      <alignment horizontal="right" vertical="center"/>
    </xf>
    <xf numFmtId="4" fontId="56" fillId="32" borderId="62" xfId="216" applyNumberFormat="1" applyFont="1" applyFill="1" applyBorder="1" applyAlignment="1">
      <alignment horizontal="right" vertical="center"/>
    </xf>
    <xf numFmtId="4" fontId="56" fillId="32" borderId="64" xfId="216" applyNumberFormat="1" applyFont="1" applyFill="1" applyBorder="1" applyAlignment="1">
      <alignment horizontal="right" vertical="center"/>
    </xf>
    <xf numFmtId="4" fontId="31" fillId="32" borderId="64" xfId="216" applyNumberFormat="1" applyFont="1" applyFill="1" applyBorder="1" applyAlignment="1">
      <alignment horizontal="right" vertical="center"/>
    </xf>
    <xf numFmtId="4" fontId="31" fillId="32" borderId="65" xfId="216" applyNumberFormat="1" applyFont="1" applyFill="1" applyBorder="1" applyAlignment="1">
      <alignment horizontal="right" vertical="center"/>
    </xf>
    <xf numFmtId="4" fontId="31" fillId="32" borderId="63" xfId="216" applyNumberFormat="1" applyFont="1" applyFill="1" applyBorder="1" applyAlignment="1">
      <alignment horizontal="right" vertical="center"/>
    </xf>
    <xf numFmtId="0" fontId="31" fillId="32" borderId="66" xfId="216" applyFont="1" applyFill="1" applyBorder="1" applyAlignment="1">
      <alignment horizontal="center" vertical="center"/>
    </xf>
    <xf numFmtId="0" fontId="28" fillId="0" borderId="67" xfId="216" applyBorder="1" applyAlignment="1">
      <alignment horizontal="center" vertical="center"/>
    </xf>
    <xf numFmtId="2" fontId="31" fillId="0" borderId="24" xfId="216" applyNumberFormat="1" applyFont="1" applyBorder="1" applyAlignment="1">
      <alignment horizontal="right" vertical="center"/>
    </xf>
    <xf numFmtId="0" fontId="28" fillId="0" borderId="61" xfId="216" applyBorder="1" applyAlignment="1">
      <alignment horizontal="center" vertical="center"/>
    </xf>
    <xf numFmtId="2" fontId="31" fillId="0" borderId="57" xfId="216" applyNumberFormat="1" applyFont="1" applyBorder="1" applyAlignment="1">
      <alignment horizontal="right" vertical="center"/>
    </xf>
    <xf numFmtId="0" fontId="31" fillId="0" borderId="44" xfId="216" applyFont="1" applyBorder="1" applyAlignment="1">
      <alignment horizontal="center" vertical="center"/>
    </xf>
    <xf numFmtId="2" fontId="31" fillId="32" borderId="67" xfId="216" applyNumberFormat="1" applyFont="1" applyFill="1" applyBorder="1" applyAlignment="1">
      <alignment vertical="center"/>
    </xf>
    <xf numFmtId="2" fontId="31" fillId="32" borderId="24" xfId="216" applyNumberFormat="1" applyFont="1" applyFill="1" applyBorder="1" applyAlignment="1">
      <alignment horizontal="right" vertical="center"/>
    </xf>
    <xf numFmtId="4" fontId="56" fillId="32" borderId="67" xfId="216" applyNumberFormat="1" applyFont="1" applyFill="1" applyBorder="1" applyAlignment="1">
      <alignment horizontal="right" vertical="center"/>
    </xf>
    <xf numFmtId="4" fontId="56" fillId="32" borderId="61" xfId="216" applyNumberFormat="1" applyFont="1" applyFill="1" applyBorder="1" applyAlignment="1">
      <alignment horizontal="right" vertical="center"/>
    </xf>
    <xf numFmtId="4" fontId="31" fillId="33" borderId="61" xfId="216" applyNumberFormat="1" applyFont="1" applyFill="1" applyBorder="1" applyAlignment="1">
      <alignment horizontal="right" vertical="center"/>
    </xf>
    <xf numFmtId="4" fontId="31" fillId="32" borderId="61" xfId="216" applyNumberFormat="1" applyFont="1" applyFill="1" applyBorder="1" applyAlignment="1">
      <alignment horizontal="right" vertical="center"/>
    </xf>
    <xf numFmtId="4" fontId="31" fillId="32" borderId="57" xfId="216" applyNumberFormat="1" applyFont="1" applyFill="1" applyBorder="1" applyAlignment="1">
      <alignment horizontal="right" vertical="center"/>
    </xf>
    <xf numFmtId="4" fontId="31" fillId="32" borderId="67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0" fontId="31" fillId="32" borderId="44" xfId="216" applyFont="1" applyFill="1" applyBorder="1" applyAlignment="1">
      <alignment horizontal="center" vertical="center"/>
    </xf>
    <xf numFmtId="0" fontId="28" fillId="32" borderId="67" xfId="216" applyFill="1" applyBorder="1" applyAlignment="1">
      <alignment horizontal="center" vertical="center"/>
    </xf>
    <xf numFmtId="0" fontId="28" fillId="32" borderId="61" xfId="216" applyFill="1" applyBorder="1" applyAlignment="1">
      <alignment horizontal="center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69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71" xfId="216" applyNumberFormat="1" applyFont="1" applyFill="1" applyBorder="1" applyAlignment="1">
      <alignment horizontal="right" vertical="center"/>
    </xf>
    <xf numFmtId="4" fontId="63" fillId="34" borderId="69" xfId="216" applyNumberFormat="1" applyFont="1" applyFill="1" applyBorder="1" applyAlignment="1">
      <alignment horizontal="center" vertical="center"/>
    </xf>
    <xf numFmtId="1" fontId="63" fillId="34" borderId="72" xfId="216" applyNumberFormat="1" applyFont="1" applyFill="1" applyBorder="1" applyAlignment="1">
      <alignment horizontal="center" vertical="center"/>
    </xf>
    <xf numFmtId="2" fontId="31" fillId="31" borderId="62" xfId="216" applyNumberFormat="1" applyFont="1" applyFill="1" applyBorder="1" applyAlignment="1">
      <alignment horizontal="right" vertical="center"/>
    </xf>
    <xf numFmtId="2" fontId="31" fillId="31" borderId="73" xfId="216" applyNumberFormat="1" applyFont="1" applyFill="1" applyBorder="1" applyAlignment="1">
      <alignment horizontal="right" vertical="center"/>
    </xf>
    <xf numFmtId="4" fontId="31" fillId="35" borderId="64" xfId="216" applyNumberFormat="1" applyFont="1" applyFill="1" applyBorder="1" applyAlignment="1">
      <alignment horizontal="right" vertical="center"/>
    </xf>
    <xf numFmtId="4" fontId="31" fillId="31" borderId="63" xfId="216" applyNumberFormat="1" applyFont="1" applyFill="1" applyBorder="1" applyAlignment="1">
      <alignment horizontal="right" vertical="center"/>
    </xf>
    <xf numFmtId="4" fontId="31" fillId="31" borderId="62" xfId="216" applyNumberFormat="1" applyFont="1" applyFill="1" applyBorder="1" applyAlignment="1">
      <alignment horizontal="right" vertical="center"/>
    </xf>
    <xf numFmtId="4" fontId="31" fillId="31" borderId="73" xfId="216" applyNumberFormat="1" applyFont="1" applyFill="1" applyBorder="1" applyAlignment="1">
      <alignment horizontal="right" vertical="center"/>
    </xf>
    <xf numFmtId="0" fontId="31" fillId="31" borderId="66" xfId="216" applyFont="1" applyFill="1" applyBorder="1" applyAlignment="1">
      <alignment horizontal="center" vertical="center"/>
    </xf>
    <xf numFmtId="2" fontId="31" fillId="32" borderId="67" xfId="216" applyNumberFormat="1" applyFont="1" applyFill="1" applyBorder="1" applyAlignment="1">
      <alignment horizontal="right" vertical="center"/>
    </xf>
    <xf numFmtId="2" fontId="31" fillId="32" borderId="26" xfId="216" applyNumberFormat="1" applyFont="1" applyFill="1" applyBorder="1" applyAlignment="1">
      <alignment horizontal="right" vertical="center"/>
    </xf>
    <xf numFmtId="2" fontId="31" fillId="31" borderId="67" xfId="216" applyNumberFormat="1" applyFont="1" applyFill="1" applyBorder="1" applyAlignment="1">
      <alignment horizontal="right" vertical="center"/>
    </xf>
    <xf numFmtId="2" fontId="31" fillId="31" borderId="26" xfId="216" applyNumberFormat="1" applyFont="1" applyFill="1" applyBorder="1" applyAlignment="1">
      <alignment horizontal="right" vertical="center"/>
    </xf>
    <xf numFmtId="4" fontId="56" fillId="35" borderId="61" xfId="216" applyNumberFormat="1" applyFont="1" applyFill="1" applyBorder="1" applyAlignment="1">
      <alignment horizontal="right" vertical="center"/>
    </xf>
    <xf numFmtId="4" fontId="31" fillId="35" borderId="61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0" fontId="31" fillId="31" borderId="44" xfId="216" applyFont="1" applyFill="1" applyBorder="1" applyAlignment="1">
      <alignment horizontal="center" vertical="center"/>
    </xf>
    <xf numFmtId="4" fontId="56" fillId="33" borderId="61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67" xfId="216" applyNumberFormat="1" applyFont="1" applyFill="1" applyBorder="1" applyAlignment="1">
      <alignment horizontal="right" vertical="center"/>
    </xf>
    <xf numFmtId="4" fontId="31" fillId="31" borderId="26" xfId="216" applyNumberFormat="1" applyFont="1" applyFill="1" applyBorder="1" applyAlignment="1">
      <alignment horizontal="right" vertical="center"/>
    </xf>
    <xf numFmtId="2" fontId="31" fillId="0" borderId="67" xfId="216" applyNumberFormat="1" applyFont="1" applyBorder="1" applyAlignment="1">
      <alignment horizontal="right" vertical="center"/>
    </xf>
    <xf numFmtId="2" fontId="31" fillId="0" borderId="26" xfId="216" applyNumberFormat="1" applyFont="1" applyBorder="1" applyAlignment="1">
      <alignment horizontal="right" vertical="center"/>
    </xf>
    <xf numFmtId="4" fontId="63" fillId="34" borderId="68" xfId="216" applyNumberFormat="1" applyFont="1" applyFill="1" applyBorder="1" applyAlignment="1">
      <alignment horizontal="center" vertical="center"/>
    </xf>
    <xf numFmtId="4" fontId="63" fillId="34" borderId="70" xfId="216" applyNumberFormat="1" applyFont="1" applyFill="1" applyBorder="1" applyAlignment="1">
      <alignment horizontal="center" vertical="center"/>
    </xf>
    <xf numFmtId="4" fontId="63" fillId="34" borderId="71" xfId="216" applyNumberFormat="1" applyFont="1" applyFill="1" applyBorder="1" applyAlignment="1">
      <alignment horizontal="center" vertical="center"/>
    </xf>
    <xf numFmtId="4" fontId="63" fillId="34" borderId="74" xfId="216" applyNumberFormat="1" applyFont="1" applyFill="1" applyBorder="1" applyAlignment="1">
      <alignment horizontal="center" vertical="center"/>
    </xf>
    <xf numFmtId="0" fontId="48" fillId="31" borderId="60" xfId="216" applyFont="1" applyFill="1" applyBorder="1" applyAlignment="1">
      <alignment horizontal="center" vertical="center"/>
    </xf>
    <xf numFmtId="0" fontId="48" fillId="31" borderId="58" xfId="216" applyFont="1" applyFill="1" applyBorder="1" applyAlignment="1">
      <alignment horizontal="center" vertical="center"/>
    </xf>
    <xf numFmtId="0" fontId="48" fillId="31" borderId="59" xfId="216" applyFont="1" applyFill="1" applyBorder="1" applyAlignment="1">
      <alignment horizontal="center" vertical="center"/>
    </xf>
    <xf numFmtId="0" fontId="48" fillId="31" borderId="75" xfId="216" applyFont="1" applyFill="1" applyBorder="1" applyAlignment="1">
      <alignment horizontal="center" vertical="center"/>
    </xf>
    <xf numFmtId="0" fontId="31" fillId="31" borderId="72" xfId="216" applyFont="1" applyFill="1" applyBorder="1" applyAlignment="1">
      <alignment horizontal="center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4" fillId="31" borderId="0" xfId="216" applyFont="1" applyFill="1" applyAlignment="1">
      <alignment vertical="center"/>
    </xf>
    <xf numFmtId="10" fontId="28" fillId="0" borderId="0" xfId="218" applyNumberFormat="1" applyFont="1" applyAlignment="1">
      <alignment vertical="center"/>
    </xf>
    <xf numFmtId="10" fontId="0" fillId="0" borderId="0" xfId="218" applyNumberFormat="1" applyFont="1"/>
    <xf numFmtId="167" fontId="28" fillId="29" borderId="61" xfId="206" applyNumberFormat="1" applyFont="1" applyFill="1" applyBorder="1" applyAlignment="1" applyProtection="1">
      <alignment horizontal="right" vertical="center"/>
      <protection locked="0"/>
    </xf>
    <xf numFmtId="167" fontId="28" fillId="29" borderId="67" xfId="206" applyNumberFormat="1" applyFont="1" applyFill="1" applyBorder="1" applyAlignment="1" applyProtection="1">
      <alignment horizontal="right" vertical="center"/>
      <protection locked="0"/>
    </xf>
    <xf numFmtId="167" fontId="28" fillId="30" borderId="61" xfId="206" applyNumberFormat="1" applyFont="1" applyFill="1" applyBorder="1" applyAlignment="1">
      <alignment horizontal="right" vertical="center"/>
    </xf>
    <xf numFmtId="167" fontId="28" fillId="30" borderId="67" xfId="206" applyNumberFormat="1" applyFont="1" applyFill="1" applyBorder="1" applyAlignment="1">
      <alignment horizontal="right" vertical="center"/>
    </xf>
    <xf numFmtId="171" fontId="28" fillId="0" borderId="0" xfId="0" applyNumberFormat="1" applyFont="1" applyAlignment="1">
      <alignment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38" xfId="0" applyFont="1" applyFill="1" applyBorder="1" applyAlignment="1">
      <alignment horizontal="center" vertical="center"/>
    </xf>
    <xf numFmtId="165" fontId="54" fillId="3" borderId="33" xfId="0" applyFont="1" applyFill="1" applyBorder="1" applyAlignment="1">
      <alignment horizontal="center" vertical="center"/>
    </xf>
    <xf numFmtId="165" fontId="31" fillId="3" borderId="30" xfId="0" applyFont="1" applyFill="1" applyBorder="1" applyAlignment="1">
      <alignment horizontal="center" vertical="center"/>
    </xf>
    <xf numFmtId="165" fontId="31" fillId="3" borderId="31" xfId="0" applyFont="1" applyFill="1" applyBorder="1" applyAlignment="1">
      <alignment horizontal="center" vertical="center"/>
    </xf>
    <xf numFmtId="165" fontId="31" fillId="3" borderId="32" xfId="0" applyFont="1" applyFill="1" applyBorder="1" applyAlignment="1">
      <alignment horizontal="center" vertical="center"/>
    </xf>
    <xf numFmtId="165" fontId="31" fillId="3" borderId="21" xfId="0" applyFont="1" applyFill="1" applyBorder="1" applyAlignment="1">
      <alignment horizontal="center" vertical="center"/>
    </xf>
    <xf numFmtId="165" fontId="31" fillId="3" borderId="16" xfId="0" applyFont="1" applyFill="1" applyBorder="1" applyAlignment="1">
      <alignment horizontal="center" vertical="center"/>
    </xf>
    <xf numFmtId="165" fontId="31" fillId="3" borderId="22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3" borderId="17" xfId="0" applyFont="1" applyFill="1" applyBorder="1" applyAlignment="1">
      <alignment horizontal="center" vertical="center"/>
    </xf>
    <xf numFmtId="165" fontId="31" fillId="3" borderId="25" xfId="0" applyFont="1" applyFill="1" applyBorder="1" applyAlignment="1">
      <alignment horizontal="center" vertical="center"/>
    </xf>
    <xf numFmtId="165" fontId="31" fillId="2" borderId="39" xfId="0" applyFont="1" applyFill="1" applyBorder="1" applyAlignment="1">
      <alignment horizontal="center" vertical="center"/>
    </xf>
    <xf numFmtId="165" fontId="31" fillId="2" borderId="40" xfId="0" applyFont="1" applyFill="1" applyBorder="1" applyAlignment="1">
      <alignment horizontal="center" vertical="center"/>
    </xf>
    <xf numFmtId="165" fontId="31" fillId="2" borderId="41" xfId="0" applyFont="1" applyFill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center"/>
    </xf>
    <xf numFmtId="49" fontId="31" fillId="0" borderId="55" xfId="0" applyNumberFormat="1" applyFont="1" applyBorder="1" applyAlignment="1">
      <alignment horizontal="center" vertical="center"/>
    </xf>
    <xf numFmtId="49" fontId="31" fillId="0" borderId="56" xfId="0" applyNumberFormat="1" applyFont="1" applyBorder="1" applyAlignment="1">
      <alignment horizontal="center" vertical="center"/>
    </xf>
    <xf numFmtId="165" fontId="54" fillId="3" borderId="42" xfId="0" applyFont="1" applyFill="1" applyBorder="1" applyAlignment="1">
      <alignment horizontal="center" vertical="center"/>
    </xf>
    <xf numFmtId="165" fontId="54" fillId="3" borderId="43" xfId="0" applyFont="1" applyFill="1" applyBorder="1" applyAlignment="1">
      <alignment horizontal="center" vertical="center"/>
    </xf>
    <xf numFmtId="0" fontId="48" fillId="31" borderId="35" xfId="216" applyFont="1" applyFill="1" applyBorder="1" applyAlignment="1">
      <alignment horizontal="center" vertical="center"/>
    </xf>
    <xf numFmtId="0" fontId="48" fillId="31" borderId="34" xfId="216" applyFont="1" applyFill="1" applyBorder="1" applyAlignment="1">
      <alignment horizontal="center" vertical="center"/>
    </xf>
    <xf numFmtId="0" fontId="48" fillId="31" borderId="76" xfId="216" applyFont="1" applyFill="1" applyBorder="1" applyAlignment="1">
      <alignment horizontal="center" vertical="center"/>
    </xf>
    <xf numFmtId="0" fontId="48" fillId="31" borderId="15" xfId="216" applyFont="1" applyFill="1" applyBorder="1" applyAlignment="1">
      <alignment horizontal="center" vertical="center"/>
    </xf>
    <xf numFmtId="0" fontId="31" fillId="31" borderId="81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78" xfId="216" applyFont="1" applyFill="1" applyBorder="1" applyAlignment="1">
      <alignment horizontal="center" vertical="center"/>
    </xf>
    <xf numFmtId="0" fontId="31" fillId="31" borderId="77" xfId="216" applyFont="1" applyFill="1" applyBorder="1" applyAlignment="1">
      <alignment horizontal="center" vertical="center"/>
    </xf>
    <xf numFmtId="0" fontId="31" fillId="31" borderId="80" xfId="216" applyFont="1" applyFill="1" applyBorder="1" applyAlignment="1">
      <alignment horizontal="center" vertical="center"/>
    </xf>
    <xf numFmtId="0" fontId="31" fillId="31" borderId="79" xfId="216" applyFont="1" applyFill="1" applyBorder="1" applyAlignment="1">
      <alignment horizontal="center" vertical="center"/>
    </xf>
  </cellXfs>
  <cellStyles count="219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Porcentaje" xfId="218" builtinId="5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9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</xdr:row>
      <xdr:rowOff>66675</xdr:rowOff>
    </xdr:from>
    <xdr:to>
      <xdr:col>2</xdr:col>
      <xdr:colOff>428625</xdr:colOff>
      <xdr:row>37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69</xdr:row>
      <xdr:rowOff>192900</xdr:rowOff>
    </xdr:from>
    <xdr:to>
      <xdr:col>6</xdr:col>
      <xdr:colOff>592506</xdr:colOff>
      <xdr:row>73</xdr:row>
      <xdr:rowOff>80949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57150</xdr:colOff>
      <xdr:row>7</xdr:row>
      <xdr:rowOff>6274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50" cy="1415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476250</xdr:colOff>
      <xdr:row>73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6"/>
  <sheetViews>
    <sheetView zoomScale="80" zoomScaleNormal="80" workbookViewId="0">
      <selection activeCell="J2" sqref="J2"/>
    </sheetView>
  </sheetViews>
  <sheetFormatPr baseColWidth="10" defaultColWidth="7.90625" defaultRowHeight="15"/>
  <cols>
    <col min="1" max="1" width="6.90625" style="153" customWidth="1"/>
    <col min="2" max="2" width="8.08984375" style="153" customWidth="1"/>
    <col min="3" max="3" width="5.26953125" style="153" customWidth="1"/>
    <col min="4" max="4" width="2.90625" style="153" customWidth="1"/>
    <col min="5" max="5" width="3.90625" style="153" customWidth="1"/>
    <col min="6" max="6" width="9.1796875" style="153" customWidth="1"/>
    <col min="7" max="8" width="14.54296875" style="153" customWidth="1"/>
    <col min="9" max="16384" width="7.90625" style="153"/>
  </cols>
  <sheetData>
    <row r="1" spans="1:8" ht="15.75">
      <c r="A1" s="150"/>
      <c r="B1" s="151"/>
      <c r="C1" s="151"/>
      <c r="D1" s="151"/>
      <c r="E1" s="151"/>
      <c r="F1" s="151"/>
      <c r="G1" s="151"/>
      <c r="H1" s="152"/>
    </row>
    <row r="2" spans="1:8">
      <c r="A2" s="151"/>
      <c r="B2" s="151"/>
      <c r="C2" s="151"/>
      <c r="D2" s="151"/>
      <c r="E2" s="151"/>
      <c r="F2" s="151"/>
      <c r="G2" s="151"/>
      <c r="H2" s="152"/>
    </row>
    <row r="3" spans="1:8" ht="15.75">
      <c r="A3" s="150"/>
      <c r="B3" s="151"/>
      <c r="C3" s="151"/>
      <c r="D3" s="151"/>
      <c r="E3" s="151"/>
      <c r="F3" s="151"/>
      <c r="G3" s="151"/>
      <c r="H3" s="152"/>
    </row>
    <row r="4" spans="1:8">
      <c r="A4" s="151"/>
      <c r="B4" s="151"/>
      <c r="C4" s="151"/>
      <c r="D4" s="154"/>
      <c r="E4" s="151"/>
      <c r="F4" s="151"/>
      <c r="G4" s="151"/>
      <c r="H4" s="152"/>
    </row>
    <row r="5" spans="1:8" ht="15.75">
      <c r="A5" s="150"/>
      <c r="B5" s="151"/>
      <c r="C5" s="151"/>
      <c r="D5" s="155"/>
      <c r="E5" s="151"/>
      <c r="F5" s="151"/>
      <c r="G5" s="151"/>
      <c r="H5" s="152"/>
    </row>
    <row r="6" spans="1:8" ht="15.75">
      <c r="A6" s="150"/>
      <c r="B6" s="151"/>
      <c r="C6" s="151"/>
      <c r="D6" s="151"/>
      <c r="E6" s="151"/>
      <c r="F6" s="151"/>
      <c r="G6" s="151"/>
      <c r="H6" s="152"/>
    </row>
    <row r="7" spans="1:8" ht="15.75">
      <c r="A7" s="150"/>
      <c r="B7" s="151"/>
      <c r="C7" s="151"/>
      <c r="D7" s="151"/>
      <c r="E7" s="151"/>
      <c r="F7" s="151"/>
      <c r="G7" s="151"/>
      <c r="H7" s="152"/>
    </row>
    <row r="8" spans="1:8">
      <c r="A8" s="151"/>
      <c r="B8" s="151"/>
      <c r="C8" s="151"/>
      <c r="D8" s="154"/>
      <c r="E8" s="151"/>
      <c r="F8" s="151"/>
      <c r="G8" s="151"/>
      <c r="H8" s="152"/>
    </row>
    <row r="9" spans="1:8" ht="15.75">
      <c r="A9" s="156"/>
      <c r="B9" s="151"/>
      <c r="C9" s="151"/>
      <c r="D9" s="151"/>
      <c r="E9" s="151"/>
      <c r="F9" s="151"/>
      <c r="G9" s="151"/>
      <c r="H9" s="152"/>
    </row>
    <row r="10" spans="1:8" ht="15.75">
      <c r="A10" s="150"/>
      <c r="B10" s="151"/>
      <c r="C10" s="151"/>
      <c r="D10" s="157"/>
      <c r="E10" s="151"/>
      <c r="F10" s="151"/>
      <c r="G10" s="151"/>
      <c r="H10" s="152"/>
    </row>
    <row r="11" spans="1:8">
      <c r="A11" s="152"/>
      <c r="B11" s="152"/>
      <c r="C11" s="152"/>
      <c r="D11" s="152"/>
      <c r="E11" s="152"/>
      <c r="F11" s="152"/>
      <c r="G11" s="152"/>
      <c r="H11" s="152"/>
    </row>
    <row r="12" spans="1:8" ht="15.75">
      <c r="A12" s="150"/>
      <c r="B12" s="151"/>
      <c r="C12" s="151"/>
      <c r="D12" s="151"/>
      <c r="E12" s="151"/>
      <c r="F12" s="151"/>
      <c r="G12" s="151"/>
      <c r="H12" s="152"/>
    </row>
    <row r="13" spans="1:8" ht="15.75">
      <c r="A13" s="150"/>
      <c r="B13" s="151"/>
      <c r="C13" s="151"/>
      <c r="D13" s="151"/>
      <c r="E13" s="151"/>
      <c r="F13" s="151"/>
      <c r="G13" s="151"/>
      <c r="H13" s="152"/>
    </row>
    <row r="14" spans="1:8" ht="15.75">
      <c r="A14" s="150"/>
      <c r="B14" s="151"/>
      <c r="C14" s="151"/>
      <c r="D14" s="151"/>
      <c r="E14" s="151"/>
      <c r="F14" s="151"/>
      <c r="G14" s="151"/>
      <c r="H14" s="152"/>
    </row>
    <row r="15" spans="1:8" ht="15.75">
      <c r="A15" s="150"/>
      <c r="B15" s="151"/>
      <c r="C15" s="151"/>
      <c r="D15" s="151"/>
      <c r="E15" s="151"/>
      <c r="F15" s="151"/>
      <c r="G15" s="151"/>
      <c r="H15" s="152"/>
    </row>
    <row r="16" spans="1:8" ht="15.75">
      <c r="A16" s="150"/>
      <c r="B16" s="151"/>
      <c r="C16" s="151"/>
      <c r="D16" s="151"/>
      <c r="E16" s="151"/>
      <c r="F16" s="151"/>
      <c r="G16" s="151"/>
      <c r="H16" s="152"/>
    </row>
    <row r="17" spans="1:8" ht="15.75">
      <c r="A17" s="150"/>
      <c r="B17" s="151"/>
      <c r="C17" s="151"/>
      <c r="D17" s="151"/>
      <c r="E17" s="151"/>
      <c r="F17" s="151"/>
      <c r="G17" s="151"/>
      <c r="H17" s="152"/>
    </row>
    <row r="18" spans="1:8" ht="15.75">
      <c r="A18" s="150"/>
      <c r="B18" s="151"/>
      <c r="C18" s="151"/>
      <c r="D18" s="151"/>
      <c r="E18" s="151"/>
      <c r="F18" s="151"/>
      <c r="G18" s="151"/>
      <c r="H18" s="152"/>
    </row>
    <row r="19" spans="1:8" ht="15.75">
      <c r="A19" s="150"/>
      <c r="B19" s="151"/>
      <c r="C19" s="151"/>
      <c r="D19" s="151"/>
      <c r="E19" s="151"/>
      <c r="F19" s="151"/>
      <c r="G19" s="151"/>
      <c r="H19" s="152"/>
    </row>
    <row r="20" spans="1:8" ht="19.5">
      <c r="A20" s="282" t="s">
        <v>72</v>
      </c>
      <c r="B20" s="282"/>
      <c r="C20" s="282"/>
      <c r="D20" s="282"/>
      <c r="E20" s="282"/>
      <c r="F20" s="282"/>
      <c r="G20" s="282"/>
      <c r="H20" s="282"/>
    </row>
    <row r="21" spans="1:8" ht="19.5">
      <c r="A21" s="282" t="s">
        <v>73</v>
      </c>
      <c r="B21" s="282"/>
      <c r="C21" s="282"/>
      <c r="D21" s="282"/>
      <c r="E21" s="282"/>
      <c r="F21" s="282"/>
      <c r="G21" s="282"/>
      <c r="H21" s="282"/>
    </row>
    <row r="22" spans="1:8" ht="19.5">
      <c r="A22" s="158"/>
      <c r="B22" s="158"/>
      <c r="C22" s="158"/>
      <c r="D22" s="159"/>
      <c r="E22" s="158"/>
      <c r="F22" s="158"/>
      <c r="G22" s="158"/>
      <c r="H22" s="158"/>
    </row>
    <row r="23" spans="1:8" ht="19.5">
      <c r="A23" s="158"/>
      <c r="B23" s="158"/>
      <c r="C23" s="158"/>
      <c r="D23" s="158"/>
      <c r="E23" s="158"/>
      <c r="F23" s="158"/>
      <c r="G23" s="158"/>
      <c r="H23" s="158"/>
    </row>
    <row r="24" spans="1:8" ht="19.5">
      <c r="A24" s="158"/>
      <c r="B24" s="158"/>
      <c r="C24" s="158"/>
      <c r="D24" s="158"/>
      <c r="E24" s="158"/>
      <c r="F24" s="158"/>
      <c r="G24" s="158"/>
      <c r="H24" s="158"/>
    </row>
    <row r="25" spans="1:8" ht="19.5">
      <c r="A25" s="158"/>
      <c r="B25" s="158"/>
      <c r="C25" s="158"/>
      <c r="D25" s="158"/>
      <c r="E25" s="158"/>
      <c r="F25" s="158"/>
      <c r="G25" s="158"/>
      <c r="H25" s="158"/>
    </row>
    <row r="26" spans="1:8" ht="19.5">
      <c r="A26" s="158"/>
      <c r="B26" s="158"/>
      <c r="C26" s="158"/>
      <c r="D26" s="158"/>
      <c r="E26" s="158"/>
      <c r="F26" s="158"/>
      <c r="G26" s="158"/>
      <c r="H26" s="158"/>
    </row>
    <row r="27" spans="1:8" ht="19.5">
      <c r="A27" s="158"/>
      <c r="B27" s="158"/>
      <c r="C27" s="158"/>
      <c r="D27" s="158"/>
      <c r="E27" s="158"/>
      <c r="F27" s="158"/>
      <c r="G27" s="158"/>
      <c r="H27" s="158"/>
    </row>
    <row r="28" spans="1:8" ht="19.5">
      <c r="A28" s="282" t="s">
        <v>108</v>
      </c>
      <c r="B28" s="282"/>
      <c r="C28" s="282"/>
      <c r="D28" s="282"/>
      <c r="E28" s="282"/>
      <c r="F28" s="282"/>
      <c r="G28" s="282"/>
      <c r="H28" s="282"/>
    </row>
    <row r="29" spans="1:8" ht="19.5">
      <c r="A29" s="158"/>
      <c r="B29" s="158"/>
      <c r="C29" s="158"/>
      <c r="D29" s="158"/>
      <c r="E29" s="158"/>
      <c r="F29" s="158"/>
      <c r="G29" s="158"/>
      <c r="H29" s="158"/>
    </row>
    <row r="30" spans="1:8" ht="19.5">
      <c r="A30" s="158"/>
      <c r="B30" s="158"/>
      <c r="C30" s="158"/>
      <c r="D30" s="158"/>
      <c r="E30" s="158"/>
      <c r="F30" s="158"/>
      <c r="G30" s="158"/>
      <c r="H30" s="158"/>
    </row>
    <row r="31" spans="1:8" ht="19.5">
      <c r="A31" s="158"/>
      <c r="B31" s="158"/>
      <c r="C31" s="158"/>
      <c r="D31" s="158"/>
      <c r="E31" s="158"/>
      <c r="F31" s="158"/>
      <c r="G31" s="158"/>
      <c r="H31" s="158"/>
    </row>
    <row r="32" spans="1:8" ht="19.5">
      <c r="A32" s="158"/>
      <c r="B32" s="158"/>
      <c r="C32" s="158"/>
      <c r="D32" s="158"/>
      <c r="E32" s="158"/>
      <c r="F32" s="158"/>
      <c r="G32" s="158"/>
      <c r="H32" s="158"/>
    </row>
    <row r="33" spans="1:8" ht="19.5">
      <c r="A33" s="158"/>
      <c r="B33" s="158"/>
      <c r="C33" s="158"/>
      <c r="D33" s="158"/>
      <c r="E33" s="158"/>
      <c r="F33" s="158"/>
      <c r="G33" s="158"/>
      <c r="H33" s="158"/>
    </row>
    <row r="34" spans="1:8" ht="19.5">
      <c r="A34" s="158"/>
      <c r="B34" s="158"/>
      <c r="C34" s="158"/>
      <c r="D34" s="158"/>
      <c r="E34" s="158"/>
      <c r="F34" s="158"/>
      <c r="G34" s="158"/>
      <c r="H34" s="158"/>
    </row>
    <row r="35" spans="1:8" ht="15.75">
      <c r="A35" s="150"/>
      <c r="B35" s="151"/>
      <c r="C35" s="151"/>
      <c r="D35" s="151"/>
      <c r="E35" s="151"/>
      <c r="F35" s="151"/>
      <c r="G35" s="151"/>
      <c r="H35" s="152"/>
    </row>
    <row r="36" spans="1:8" ht="15.75">
      <c r="A36" s="160"/>
      <c r="B36" s="151"/>
      <c r="C36" s="160"/>
      <c r="D36" s="161"/>
      <c r="E36" s="151"/>
      <c r="F36" s="151"/>
      <c r="G36" s="151"/>
      <c r="H36" s="152"/>
    </row>
    <row r="37" spans="1:8" ht="15.75">
      <c r="A37" s="150"/>
      <c r="B37" s="283"/>
      <c r="C37" s="283"/>
      <c r="D37" s="283"/>
      <c r="E37" s="283"/>
      <c r="F37" s="151"/>
      <c r="G37" s="151"/>
      <c r="H37" s="152"/>
    </row>
    <row r="38" spans="1:8">
      <c r="A38" s="152"/>
      <c r="B38" s="152"/>
      <c r="C38" s="283">
        <f ca="1">TODAY()-3</f>
        <v>45279</v>
      </c>
      <c r="D38" s="283"/>
      <c r="E38" s="283"/>
      <c r="F38" s="283"/>
      <c r="G38" s="151"/>
      <c r="H38" s="152"/>
    </row>
    <row r="39" spans="1:8" ht="21" customHeight="1">
      <c r="A39" s="150"/>
      <c r="B39" s="151"/>
      <c r="C39" s="151"/>
      <c r="D39" s="151"/>
      <c r="E39" s="151"/>
      <c r="F39" s="151"/>
      <c r="G39" s="151"/>
      <c r="H39" s="152"/>
    </row>
    <row r="40" spans="1:8" ht="21" customHeight="1">
      <c r="A40" s="150"/>
      <c r="B40" s="151"/>
      <c r="C40" s="151"/>
      <c r="D40" s="151"/>
      <c r="E40" s="151"/>
      <c r="F40" s="151"/>
      <c r="G40" s="151"/>
      <c r="H40" s="152"/>
    </row>
    <row r="41" spans="1:8" ht="21" customHeight="1">
      <c r="A41" s="150"/>
      <c r="B41" s="150"/>
      <c r="C41" s="150"/>
      <c r="D41" s="150"/>
      <c r="E41" s="150"/>
      <c r="F41" s="150"/>
      <c r="G41" s="150"/>
      <c r="H41" s="150"/>
    </row>
    <row r="42" spans="1:8" ht="21" customHeight="1">
      <c r="A42" s="150"/>
      <c r="B42" s="150"/>
      <c r="C42" s="150"/>
      <c r="D42" s="150"/>
      <c r="E42" s="150"/>
      <c r="F42" s="150"/>
      <c r="G42" s="150"/>
      <c r="H42" s="150"/>
    </row>
    <row r="43" spans="1:8" ht="21" customHeight="1">
      <c r="A43" s="281" t="s">
        <v>63</v>
      </c>
      <c r="B43" s="281"/>
      <c r="C43" s="281"/>
      <c r="D43" s="281"/>
      <c r="E43" s="281"/>
      <c r="F43" s="281"/>
      <c r="G43" s="281"/>
      <c r="H43" s="281"/>
    </row>
    <row r="44" spans="1:8" ht="21" customHeight="1">
      <c r="A44" s="286"/>
      <c r="B44" s="286"/>
      <c r="C44" s="286"/>
      <c r="D44" s="286"/>
      <c r="E44" s="286"/>
      <c r="F44" s="286"/>
      <c r="G44" s="286"/>
      <c r="H44" s="150"/>
    </row>
    <row r="45" spans="1:8" ht="21" customHeight="1">
      <c r="A45" s="162"/>
      <c r="B45" s="162"/>
      <c r="C45" s="162"/>
      <c r="D45" s="162"/>
      <c r="E45" s="162"/>
      <c r="F45" s="162"/>
      <c r="G45" s="162"/>
      <c r="H45" s="150"/>
    </row>
    <row r="46" spans="1:8" ht="21" customHeight="1">
      <c r="A46" s="150"/>
      <c r="B46" s="150"/>
      <c r="C46" s="150"/>
      <c r="D46" s="150"/>
      <c r="E46" s="150"/>
      <c r="F46" s="150"/>
      <c r="G46" s="150"/>
      <c r="H46" s="150"/>
    </row>
    <row r="47" spans="1:8" ht="21" customHeight="1">
      <c r="A47" s="150"/>
      <c r="B47" s="150"/>
      <c r="C47" s="150"/>
      <c r="D47" s="150"/>
      <c r="E47" s="150"/>
      <c r="F47" s="150"/>
      <c r="G47" s="150"/>
      <c r="H47" s="150"/>
    </row>
    <row r="48" spans="1:8" ht="21" customHeight="1">
      <c r="A48" s="150"/>
      <c r="B48" s="150"/>
      <c r="C48" s="150"/>
      <c r="D48" s="150"/>
      <c r="E48" s="150"/>
      <c r="F48" s="150"/>
      <c r="G48" s="150"/>
      <c r="H48" s="150"/>
    </row>
    <row r="49" spans="1:8" ht="21" customHeight="1">
      <c r="A49" s="287" t="s">
        <v>74</v>
      </c>
      <c r="B49" s="287"/>
      <c r="C49" s="287"/>
      <c r="D49" s="287"/>
      <c r="E49" s="287"/>
      <c r="F49" s="287"/>
      <c r="G49" s="287"/>
      <c r="H49" s="287"/>
    </row>
    <row r="50" spans="1:8" ht="21" customHeight="1">
      <c r="A50" s="287" t="s">
        <v>75</v>
      </c>
      <c r="B50" s="287"/>
      <c r="C50" s="287"/>
      <c r="D50" s="287"/>
      <c r="E50" s="287"/>
      <c r="F50" s="287"/>
      <c r="G50" s="287"/>
      <c r="H50" s="287"/>
    </row>
    <row r="51" spans="1:8" ht="21" customHeight="1">
      <c r="A51" s="150"/>
      <c r="B51" s="150"/>
      <c r="C51" s="150"/>
      <c r="D51" s="150"/>
      <c r="E51" s="150"/>
      <c r="F51" s="150"/>
      <c r="G51" s="150"/>
      <c r="H51" s="150"/>
    </row>
    <row r="52" spans="1:8" ht="21" customHeight="1">
      <c r="A52" s="150"/>
      <c r="B52" s="150"/>
      <c r="C52" s="150"/>
      <c r="D52" s="150"/>
      <c r="E52" s="150"/>
      <c r="F52" s="150"/>
      <c r="G52" s="150"/>
      <c r="H52" s="150"/>
    </row>
    <row r="53" spans="1:8" ht="21" customHeight="1">
      <c r="A53" s="150"/>
      <c r="B53" s="150"/>
      <c r="C53" s="150"/>
      <c r="D53" s="150"/>
      <c r="E53" s="150"/>
      <c r="F53" s="150"/>
      <c r="G53" s="150"/>
      <c r="H53" s="150"/>
    </row>
    <row r="54" spans="1:8" ht="21" customHeight="1">
      <c r="A54" s="150"/>
      <c r="B54" s="150"/>
      <c r="C54" s="150"/>
      <c r="D54" s="150"/>
      <c r="E54" s="150"/>
      <c r="F54" s="150"/>
      <c r="G54" s="150"/>
      <c r="H54" s="150"/>
    </row>
    <row r="55" spans="1:8" ht="21" customHeight="1">
      <c r="A55" s="150"/>
      <c r="B55" s="150"/>
      <c r="C55" s="150"/>
      <c r="D55" s="150"/>
      <c r="E55" s="150"/>
      <c r="F55" s="150"/>
      <c r="G55" s="150"/>
      <c r="H55" s="150"/>
    </row>
    <row r="56" spans="1:8" ht="21" customHeight="1">
      <c r="A56" s="284" t="s">
        <v>64</v>
      </c>
      <c r="B56" s="284"/>
      <c r="C56" s="284"/>
      <c r="D56" s="284"/>
      <c r="E56" s="284"/>
      <c r="F56" s="284"/>
      <c r="G56" s="284"/>
      <c r="H56" s="284"/>
    </row>
    <row r="57" spans="1:8" ht="21" customHeight="1">
      <c r="A57" s="284" t="s">
        <v>40</v>
      </c>
      <c r="B57" s="284"/>
      <c r="C57" s="284"/>
      <c r="D57" s="284"/>
      <c r="E57" s="284"/>
      <c r="F57" s="284"/>
      <c r="G57" s="284"/>
      <c r="H57" s="284"/>
    </row>
    <row r="58" spans="1:8" ht="21" customHeight="1">
      <c r="A58" s="150"/>
      <c r="B58" s="150"/>
      <c r="C58" s="150"/>
      <c r="D58" s="150"/>
      <c r="E58" s="150"/>
      <c r="F58" s="150"/>
      <c r="G58" s="150"/>
      <c r="H58" s="150"/>
    </row>
    <row r="59" spans="1:8" ht="21" customHeight="1">
      <c r="A59" s="150"/>
      <c r="B59" s="150"/>
      <c r="C59" s="150"/>
      <c r="D59" s="150"/>
      <c r="E59" s="150"/>
      <c r="F59" s="150"/>
      <c r="G59" s="150"/>
      <c r="H59" s="150"/>
    </row>
    <row r="60" spans="1:8" ht="21" customHeight="1">
      <c r="A60" s="150"/>
      <c r="B60" s="150"/>
      <c r="C60" s="150"/>
      <c r="D60" s="150"/>
      <c r="E60" s="150"/>
      <c r="F60" s="150"/>
      <c r="G60" s="150"/>
      <c r="H60" s="150"/>
    </row>
    <row r="61" spans="1:8" ht="21" customHeight="1">
      <c r="A61" s="150"/>
      <c r="B61" s="150"/>
      <c r="C61" s="150"/>
      <c r="D61" s="150"/>
      <c r="E61" s="150"/>
      <c r="F61" s="150"/>
      <c r="G61" s="150"/>
      <c r="H61" s="150"/>
    </row>
    <row r="62" spans="1:8" ht="21" customHeight="1">
      <c r="A62" s="285" t="s">
        <v>62</v>
      </c>
      <c r="B62" s="285"/>
      <c r="C62" s="285"/>
      <c r="D62" s="285"/>
      <c r="E62" s="285"/>
      <c r="F62" s="285"/>
      <c r="G62" s="285"/>
      <c r="H62" s="285"/>
    </row>
    <row r="63" spans="1:8" ht="21" customHeight="1">
      <c r="A63" s="284" t="s">
        <v>105</v>
      </c>
      <c r="B63" s="284"/>
      <c r="C63" s="284"/>
      <c r="D63" s="284"/>
      <c r="E63" s="284"/>
      <c r="F63" s="284"/>
      <c r="G63" s="284"/>
      <c r="H63" s="284"/>
    </row>
    <row r="64" spans="1:8" ht="21" customHeight="1">
      <c r="A64" s="150"/>
      <c r="B64" s="150"/>
      <c r="C64" s="150"/>
      <c r="D64" s="150"/>
      <c r="E64" s="150"/>
      <c r="F64" s="150"/>
      <c r="G64" s="150"/>
      <c r="H64" s="150"/>
    </row>
    <row r="65" spans="1:8" ht="21" customHeight="1">
      <c r="A65" s="150"/>
      <c r="B65" s="150"/>
      <c r="C65" s="150"/>
      <c r="D65" s="150"/>
      <c r="E65" s="150"/>
      <c r="F65" s="150"/>
      <c r="G65" s="150"/>
      <c r="H65" s="150"/>
    </row>
    <row r="66" spans="1:8" ht="21" customHeight="1">
      <c r="A66" s="285" t="s">
        <v>41</v>
      </c>
      <c r="B66" s="285"/>
      <c r="C66" s="285"/>
      <c r="D66" s="285"/>
      <c r="E66" s="285"/>
      <c r="F66" s="285"/>
      <c r="G66" s="285"/>
      <c r="H66" s="285"/>
    </row>
    <row r="67" spans="1:8" ht="21" customHeight="1">
      <c r="A67" s="163"/>
      <c r="B67" s="163"/>
      <c r="C67" s="163"/>
      <c r="D67" s="163"/>
      <c r="E67" s="163"/>
      <c r="F67" s="163"/>
      <c r="G67" s="163"/>
      <c r="H67" s="163"/>
    </row>
    <row r="68" spans="1:8" ht="21" customHeight="1">
      <c r="A68" s="163"/>
      <c r="B68" s="163"/>
      <c r="C68" s="163"/>
      <c r="D68" s="163"/>
      <c r="E68" s="163"/>
      <c r="F68" s="163"/>
      <c r="G68" s="163"/>
      <c r="H68" s="163"/>
    </row>
    <row r="69" spans="1:8" ht="21" customHeight="1">
      <c r="A69" s="164"/>
      <c r="B69" s="165"/>
      <c r="C69" s="165"/>
      <c r="D69" s="165"/>
      <c r="E69" s="165"/>
      <c r="F69" s="165"/>
      <c r="G69" s="165"/>
      <c r="H69" s="165"/>
    </row>
    <row r="70" spans="1:8" ht="21" customHeight="1">
      <c r="A70" s="166"/>
      <c r="B70" s="166"/>
      <c r="C70" s="151"/>
      <c r="D70" s="151"/>
      <c r="E70" s="151"/>
      <c r="F70" s="151"/>
      <c r="G70" s="151"/>
      <c r="H70" s="152"/>
    </row>
    <row r="71" spans="1:8" ht="9.9499999999999993" customHeight="1">
      <c r="A71" s="167" t="s">
        <v>65</v>
      </c>
      <c r="B71" s="152"/>
      <c r="C71" s="151"/>
      <c r="D71" s="151"/>
      <c r="E71" s="151"/>
      <c r="F71" s="151"/>
      <c r="G71" s="151"/>
      <c r="H71" s="152"/>
    </row>
    <row r="72" spans="1:8" ht="9.9499999999999993" customHeight="1">
      <c r="A72" s="167" t="s">
        <v>66</v>
      </c>
      <c r="B72" s="152"/>
      <c r="C72" s="151"/>
      <c r="D72" s="151"/>
      <c r="E72" s="151"/>
      <c r="F72" s="151"/>
      <c r="G72" s="151"/>
      <c r="H72" s="152"/>
    </row>
    <row r="73" spans="1:8" ht="9.9499999999999993" customHeight="1">
      <c r="A73" s="168" t="s">
        <v>67</v>
      </c>
      <c r="B73" s="169"/>
      <c r="C73" s="151"/>
      <c r="D73" s="151"/>
      <c r="E73" s="151"/>
      <c r="F73" s="151"/>
      <c r="G73" s="151"/>
      <c r="H73" s="152"/>
    </row>
    <row r="74" spans="1:8" ht="9.9499999999999993" customHeight="1">
      <c r="A74" s="170"/>
      <c r="B74" s="152"/>
      <c r="C74" s="151"/>
      <c r="D74" s="151"/>
      <c r="E74" s="151"/>
      <c r="F74" s="151"/>
      <c r="G74" s="151"/>
      <c r="H74" s="152"/>
    </row>
    <row r="75" spans="1:8" ht="21" customHeight="1"/>
    <row r="76" spans="1:8" ht="21" customHeight="1"/>
  </sheetData>
  <mergeCells count="14">
    <mergeCell ref="A63:H63"/>
    <mergeCell ref="A66:H66"/>
    <mergeCell ref="A44:G44"/>
    <mergeCell ref="A49:H49"/>
    <mergeCell ref="A50:H50"/>
    <mergeCell ref="A56:H56"/>
    <mergeCell ref="A57:H57"/>
    <mergeCell ref="A62:H62"/>
    <mergeCell ref="A43:H43"/>
    <mergeCell ref="A20:H20"/>
    <mergeCell ref="A21:H21"/>
    <mergeCell ref="A28:H28"/>
    <mergeCell ref="B37:E37"/>
    <mergeCell ref="C38:F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IP34"/>
  <sheetViews>
    <sheetView tabSelected="1" zoomScale="60" zoomScaleNormal="60" workbookViewId="0">
      <selection activeCell="B30" sqref="B30:F30"/>
    </sheetView>
  </sheetViews>
  <sheetFormatPr baseColWidth="10" defaultColWidth="11.08984375" defaultRowHeight="15"/>
  <cols>
    <col min="1" max="1" width="43.26953125" style="82" customWidth="1"/>
    <col min="2" max="3" width="7.6328125" style="82" customWidth="1"/>
    <col min="4" max="4" width="8" style="82" customWidth="1"/>
    <col min="5" max="6" width="7.6328125" style="82" customWidth="1"/>
    <col min="7" max="7" width="7.36328125" style="82" customWidth="1"/>
    <col min="8" max="8" width="6.6328125" style="82" customWidth="1"/>
    <col min="9" max="9" width="6.81640625" style="82" bestFit="1" customWidth="1"/>
    <col min="10" max="11" width="6.6328125" style="82" customWidth="1"/>
    <col min="12" max="12" width="8" style="82" bestFit="1" customWidth="1"/>
    <col min="13" max="30" width="11.6328125" style="82" customWidth="1"/>
    <col min="31" max="16384" width="11.08984375" style="82"/>
  </cols>
  <sheetData>
    <row r="1" spans="1:15" ht="15" customHeight="1" thickBot="1">
      <c r="A1" s="289" t="s">
        <v>1</v>
      </c>
      <c r="B1" s="300" t="s">
        <v>51</v>
      </c>
      <c r="C1" s="301"/>
      <c r="D1" s="301"/>
      <c r="E1" s="301"/>
      <c r="F1" s="301"/>
      <c r="G1" s="301"/>
      <c r="H1" s="301"/>
      <c r="I1" s="301"/>
      <c r="J1" s="301"/>
      <c r="K1" s="301"/>
      <c r="L1" s="302"/>
    </row>
    <row r="2" spans="1:15" ht="15" customHeight="1">
      <c r="A2" s="290"/>
      <c r="B2" s="303" t="s">
        <v>107</v>
      </c>
      <c r="C2" s="304"/>
      <c r="D2" s="304"/>
      <c r="E2" s="304"/>
      <c r="F2" s="305"/>
      <c r="G2" s="291" t="s">
        <v>2</v>
      </c>
      <c r="H2" s="292"/>
      <c r="I2" s="293"/>
      <c r="J2" s="291" t="s">
        <v>3</v>
      </c>
      <c r="K2" s="292"/>
      <c r="L2" s="293"/>
    </row>
    <row r="3" spans="1:15" ht="15" customHeight="1">
      <c r="A3" s="290"/>
      <c r="B3" s="83" t="s">
        <v>4</v>
      </c>
      <c r="C3" s="36" t="s">
        <v>5</v>
      </c>
      <c r="D3" s="36" t="s">
        <v>6</v>
      </c>
      <c r="E3" s="36" t="s">
        <v>7</v>
      </c>
      <c r="F3" s="84" t="s">
        <v>8</v>
      </c>
      <c r="G3" s="294"/>
      <c r="H3" s="295"/>
      <c r="I3" s="296"/>
      <c r="J3" s="297" t="s">
        <v>106</v>
      </c>
      <c r="K3" s="298"/>
      <c r="L3" s="299"/>
    </row>
    <row r="4" spans="1:15" ht="15" customHeight="1">
      <c r="A4" s="290"/>
      <c r="B4" s="85">
        <v>18</v>
      </c>
      <c r="C4" s="37">
        <v>19</v>
      </c>
      <c r="D4" s="37">
        <v>20</v>
      </c>
      <c r="E4" s="37">
        <v>21</v>
      </c>
      <c r="F4" s="37">
        <v>22</v>
      </c>
      <c r="G4" s="86" t="s">
        <v>44</v>
      </c>
      <c r="H4" s="87" t="s">
        <v>45</v>
      </c>
      <c r="I4" s="57" t="s">
        <v>9</v>
      </c>
      <c r="J4" s="73">
        <v>2022</v>
      </c>
      <c r="K4" s="1">
        <v>2023</v>
      </c>
      <c r="L4" s="57" t="s">
        <v>9</v>
      </c>
    </row>
    <row r="5" spans="1:15" ht="15" customHeight="1">
      <c r="A5" s="88" t="s">
        <v>10</v>
      </c>
      <c r="B5" s="89"/>
      <c r="C5" s="3"/>
      <c r="D5" s="3"/>
      <c r="E5" s="3"/>
      <c r="F5" s="58"/>
      <c r="G5" s="90"/>
      <c r="H5" s="3"/>
      <c r="I5" s="58"/>
      <c r="J5" s="74"/>
      <c r="K5" s="3"/>
      <c r="L5" s="58"/>
      <c r="N5" s="274"/>
    </row>
    <row r="6" spans="1:15" ht="15" customHeight="1">
      <c r="A6" s="91" t="s">
        <v>11</v>
      </c>
      <c r="B6" s="44">
        <v>248</v>
      </c>
      <c r="C6" s="6">
        <v>248</v>
      </c>
      <c r="D6" s="6">
        <v>246</v>
      </c>
      <c r="E6" s="6">
        <v>249</v>
      </c>
      <c r="F6" s="6">
        <v>246</v>
      </c>
      <c r="G6" s="59">
        <v>249.2</v>
      </c>
      <c r="H6" s="276">
        <f>IFERROR(AVERAGEIF(B6:F6,"&lt;&gt;0"),"")</f>
        <v>247.4</v>
      </c>
      <c r="I6" s="277">
        <f>(H6/G6-1)*100</f>
        <v>-0.72231139646868892</v>
      </c>
      <c r="J6" s="69">
        <v>414.28570000000002</v>
      </c>
      <c r="K6" s="5">
        <v>258.33333333333331</v>
      </c>
      <c r="L6" s="46">
        <f>IF(OR(OR(J6="",K6=""),OR(J6="s/i",K6="s/i")),"",K6/J6*100-100)</f>
        <v>-37.643676010701476</v>
      </c>
      <c r="N6" s="274"/>
      <c r="O6" s="280"/>
    </row>
    <row r="7" spans="1:15" ht="15" customHeight="1">
      <c r="A7" s="92" t="s">
        <v>43</v>
      </c>
      <c r="B7" s="42"/>
      <c r="C7" s="8"/>
      <c r="D7" s="8"/>
      <c r="E7" s="8"/>
      <c r="F7" s="43"/>
      <c r="G7" s="42"/>
      <c r="H7" s="8"/>
      <c r="I7" s="43"/>
      <c r="J7" s="42"/>
      <c r="K7" s="8"/>
      <c r="L7" s="43"/>
      <c r="N7" s="274"/>
      <c r="O7" s="280"/>
    </row>
    <row r="8" spans="1:15" ht="15" customHeight="1">
      <c r="A8" s="93" t="s">
        <v>12</v>
      </c>
      <c r="B8" s="44"/>
      <c r="C8" s="6"/>
      <c r="D8" s="6"/>
      <c r="E8" s="6"/>
      <c r="F8" s="41"/>
      <c r="G8" s="44"/>
      <c r="H8" s="6"/>
      <c r="I8" s="41"/>
      <c r="J8" s="44"/>
      <c r="K8" s="6"/>
      <c r="L8" s="41"/>
      <c r="N8" s="274"/>
      <c r="O8" s="280"/>
    </row>
    <row r="9" spans="1:15" ht="15" customHeight="1">
      <c r="A9" s="92" t="s">
        <v>52</v>
      </c>
      <c r="B9" s="42"/>
      <c r="C9" s="8"/>
      <c r="D9" s="8"/>
      <c r="E9" s="8"/>
      <c r="F9" s="43"/>
      <c r="G9" s="42"/>
      <c r="H9" s="8"/>
      <c r="I9" s="43"/>
      <c r="J9" s="42"/>
      <c r="K9" s="8"/>
      <c r="L9" s="43"/>
      <c r="N9" s="274"/>
      <c r="O9" s="280"/>
    </row>
    <row r="10" spans="1:15" ht="15" customHeight="1">
      <c r="A10" s="94" t="s">
        <v>13</v>
      </c>
      <c r="B10" s="44">
        <v>264.18935999999997</v>
      </c>
      <c r="C10" s="6">
        <v>266.30214000000001</v>
      </c>
      <c r="D10" s="6">
        <v>261.61727999999999</v>
      </c>
      <c r="E10" s="6">
        <v>262.53588000000002</v>
      </c>
      <c r="F10" s="41">
        <v>265.01609999999999</v>
      </c>
      <c r="G10" s="60">
        <v>262.99518</v>
      </c>
      <c r="H10" s="4">
        <f t="shared" ref="H10:H31" si="0">IFERROR(AVERAGEIF(B10:F10,"&lt;&gt;0"),"")</f>
        <v>263.93215199999997</v>
      </c>
      <c r="I10" s="46">
        <f t="shared" ref="I10:I31" si="1">(H10/G10-1)*100</f>
        <v>0.356269647223173</v>
      </c>
      <c r="J10" s="69">
        <v>366.39519999999999</v>
      </c>
      <c r="K10" s="5">
        <v>248.66939428571425</v>
      </c>
      <c r="L10" s="46">
        <f t="shared" ref="L10:L31" si="2">IF(OR(OR(J10="",K10=""),OR(J10="s/i",K10="s/i")),"",K10/J10*100-100)</f>
        <v>-32.13082641756381</v>
      </c>
      <c r="N10" s="274"/>
      <c r="O10" s="280"/>
    </row>
    <row r="11" spans="1:15" ht="15" customHeight="1">
      <c r="A11" s="95" t="s">
        <v>71</v>
      </c>
      <c r="B11" s="171">
        <v>283.93925999999999</v>
      </c>
      <c r="C11" s="39">
        <v>288.99155999999999</v>
      </c>
      <c r="D11" s="39">
        <v>282.92879999999997</v>
      </c>
      <c r="E11" s="39">
        <v>283.57182</v>
      </c>
      <c r="F11" s="172">
        <v>282.19391999999999</v>
      </c>
      <c r="G11" s="47">
        <v>288.42202800000007</v>
      </c>
      <c r="H11" s="10">
        <f t="shared" si="0"/>
        <v>284.32507199999998</v>
      </c>
      <c r="I11" s="48">
        <f t="shared" si="1"/>
        <v>-1.420472641569559</v>
      </c>
      <c r="J11" s="47">
        <v>429.99520000000001</v>
      </c>
      <c r="K11" s="10">
        <v>283.55607257142861</v>
      </c>
      <c r="L11" s="48">
        <f t="shared" si="2"/>
        <v>-34.055991189801986</v>
      </c>
      <c r="N11" s="274"/>
      <c r="O11" s="280"/>
    </row>
    <row r="12" spans="1:15" ht="15" customHeight="1">
      <c r="A12" s="96" t="s">
        <v>47</v>
      </c>
      <c r="B12" s="196"/>
      <c r="C12" s="197"/>
      <c r="D12" s="197"/>
      <c r="E12" s="197"/>
      <c r="F12" s="198"/>
      <c r="G12" s="61"/>
      <c r="H12" s="11"/>
      <c r="I12" s="62"/>
      <c r="J12" s="61"/>
      <c r="K12" s="11"/>
      <c r="L12" s="62"/>
      <c r="N12" s="274"/>
      <c r="O12" s="280"/>
    </row>
    <row r="13" spans="1:15" ht="15" customHeight="1">
      <c r="A13" s="97" t="s">
        <v>70</v>
      </c>
      <c r="B13" s="176">
        <v>285.77645999999999</v>
      </c>
      <c r="C13" s="177">
        <v>290.82875999999999</v>
      </c>
      <c r="D13" s="177">
        <v>284.76600000000002</v>
      </c>
      <c r="E13" s="177">
        <v>285.40902</v>
      </c>
      <c r="F13" s="178">
        <v>284.03111999999999</v>
      </c>
      <c r="G13" s="63">
        <v>290.25922800000001</v>
      </c>
      <c r="H13" s="12">
        <f t="shared" si="0"/>
        <v>286.16227200000003</v>
      </c>
      <c r="I13" s="64">
        <f t="shared" si="1"/>
        <v>-1.4114817393505841</v>
      </c>
      <c r="J13" s="75">
        <v>423.24713714285713</v>
      </c>
      <c r="K13" s="12">
        <v>285.39327257142861</v>
      </c>
      <c r="L13" s="76">
        <f t="shared" si="2"/>
        <v>-32.570536803158376</v>
      </c>
      <c r="N13" s="274"/>
      <c r="O13" s="280"/>
    </row>
    <row r="14" spans="1:15" ht="15" customHeight="1">
      <c r="A14" s="98" t="s">
        <v>69</v>
      </c>
      <c r="B14" s="173">
        <v>283.93925999999999</v>
      </c>
      <c r="C14" s="174">
        <v>288.99155999999999</v>
      </c>
      <c r="D14" s="174">
        <v>282.92879999999997</v>
      </c>
      <c r="E14" s="174">
        <v>283.57182</v>
      </c>
      <c r="F14" s="175">
        <v>282.19391999999999</v>
      </c>
      <c r="G14" s="65">
        <v>288.42202800000007</v>
      </c>
      <c r="H14" s="13">
        <f t="shared" si="0"/>
        <v>284.32507199999998</v>
      </c>
      <c r="I14" s="66">
        <f t="shared" si="1"/>
        <v>-1.420472641569559</v>
      </c>
      <c r="J14" s="65">
        <v>421.40993714285713</v>
      </c>
      <c r="K14" s="14">
        <v>283.55607257142861</v>
      </c>
      <c r="L14" s="77">
        <f t="shared" si="2"/>
        <v>-32.712532956880963</v>
      </c>
      <c r="N14" s="274"/>
      <c r="O14" s="280"/>
    </row>
    <row r="15" spans="1:15" ht="15" customHeight="1">
      <c r="A15" s="99" t="s">
        <v>68</v>
      </c>
      <c r="B15" s="176">
        <v>287.61365999999998</v>
      </c>
      <c r="C15" s="177">
        <v>292.66595999999998</v>
      </c>
      <c r="D15" s="177">
        <v>286.60320000000002</v>
      </c>
      <c r="E15" s="177">
        <v>287.24621999999999</v>
      </c>
      <c r="F15" s="178">
        <v>285.86831999999998</v>
      </c>
      <c r="G15" s="67">
        <v>288.78946800000006</v>
      </c>
      <c r="H15" s="12">
        <f t="shared" si="0"/>
        <v>287.99947200000003</v>
      </c>
      <c r="I15" s="64">
        <f t="shared" si="1"/>
        <v>-0.27355429734716719</v>
      </c>
      <c r="J15" s="67">
        <v>419.57273714285719</v>
      </c>
      <c r="K15" s="15">
        <v>290.29247257142856</v>
      </c>
      <c r="L15" s="78">
        <f t="shared" si="2"/>
        <v>-30.812360557976618</v>
      </c>
      <c r="N15" s="274"/>
      <c r="O15" s="280"/>
    </row>
    <row r="16" spans="1:15" ht="15" customHeight="1">
      <c r="A16" s="100" t="s">
        <v>59</v>
      </c>
      <c r="B16" s="45"/>
      <c r="C16" s="9"/>
      <c r="D16" s="6"/>
      <c r="E16" s="6"/>
      <c r="F16" s="41"/>
      <c r="G16" s="44"/>
      <c r="H16" s="9"/>
      <c r="I16" s="68"/>
      <c r="J16" s="44"/>
      <c r="K16" s="6"/>
      <c r="L16" s="41"/>
      <c r="N16" s="274"/>
      <c r="O16" s="280"/>
    </row>
    <row r="17" spans="1:15" ht="15" customHeight="1">
      <c r="A17" s="101" t="s">
        <v>14</v>
      </c>
      <c r="B17" s="42"/>
      <c r="C17" s="8"/>
      <c r="D17" s="8"/>
      <c r="E17" s="8"/>
      <c r="F17" s="43"/>
      <c r="G17" s="42"/>
      <c r="H17" s="8"/>
      <c r="I17" s="43"/>
      <c r="J17" s="79"/>
      <c r="K17" s="16"/>
      <c r="L17" s="48"/>
      <c r="N17" s="274"/>
      <c r="O17" s="280"/>
    </row>
    <row r="18" spans="1:15" ht="15" customHeight="1">
      <c r="A18" s="100" t="s">
        <v>61</v>
      </c>
      <c r="B18" s="44">
        <v>312.25</v>
      </c>
      <c r="C18" s="6">
        <v>314.75</v>
      </c>
      <c r="D18" s="6">
        <v>311.75</v>
      </c>
      <c r="E18" s="6">
        <v>309.5</v>
      </c>
      <c r="F18" s="41">
        <v>309.75</v>
      </c>
      <c r="G18" s="40">
        <v>314.05</v>
      </c>
      <c r="H18" s="4">
        <f t="shared" si="0"/>
        <v>311.60000000000002</v>
      </c>
      <c r="I18" s="46">
        <f t="shared" si="1"/>
        <v>-0.78013055245980123</v>
      </c>
      <c r="J18" s="44">
        <v>390.19285714285712</v>
      </c>
      <c r="K18" s="7">
        <v>315.46238095238095</v>
      </c>
      <c r="L18" s="41">
        <f t="shared" si="2"/>
        <v>-19.152189698622777</v>
      </c>
      <c r="N18" s="274"/>
      <c r="O18" s="280"/>
    </row>
    <row r="19" spans="1:15" ht="15" customHeight="1">
      <c r="A19" s="101" t="s">
        <v>10</v>
      </c>
      <c r="B19" s="47"/>
      <c r="C19" s="8"/>
      <c r="D19" s="8"/>
      <c r="E19" s="8"/>
      <c r="F19" s="43"/>
      <c r="G19" s="42"/>
      <c r="H19" s="8"/>
      <c r="I19" s="43"/>
      <c r="J19" s="42"/>
      <c r="K19" s="8"/>
      <c r="L19" s="48"/>
      <c r="N19" s="274"/>
      <c r="O19" s="280"/>
    </row>
    <row r="20" spans="1:15" ht="15" customHeight="1">
      <c r="A20" s="100" t="s">
        <v>15</v>
      </c>
      <c r="B20" s="44">
        <v>213</v>
      </c>
      <c r="C20" s="6">
        <v>213</v>
      </c>
      <c r="D20" s="6">
        <v>213</v>
      </c>
      <c r="E20" s="6">
        <v>214</v>
      </c>
      <c r="F20" s="6">
        <v>215</v>
      </c>
      <c r="G20" s="59">
        <v>216.6</v>
      </c>
      <c r="H20" s="4">
        <f t="shared" si="0"/>
        <v>213.6</v>
      </c>
      <c r="I20" s="46">
        <f t="shared" si="1"/>
        <v>-1.3850415512465353</v>
      </c>
      <c r="J20" s="69">
        <v>300.8571</v>
      </c>
      <c r="K20" s="7">
        <v>213.28571428571428</v>
      </c>
      <c r="L20" s="46">
        <f t="shared" si="2"/>
        <v>-29.107302341970893</v>
      </c>
      <c r="N20" s="274"/>
      <c r="O20" s="280"/>
    </row>
    <row r="21" spans="1:15" ht="15" customHeight="1">
      <c r="A21" s="101" t="s">
        <v>12</v>
      </c>
      <c r="B21" s="47"/>
      <c r="C21" s="10"/>
      <c r="D21" s="10"/>
      <c r="E21" s="10"/>
      <c r="F21" s="48"/>
      <c r="G21" s="42"/>
      <c r="H21" s="8"/>
      <c r="I21" s="43"/>
      <c r="J21" s="47"/>
      <c r="K21" s="10"/>
      <c r="L21" s="48"/>
      <c r="N21" s="274"/>
      <c r="O21" s="280"/>
    </row>
    <row r="22" spans="1:15" ht="15" customHeight="1">
      <c r="A22" s="102" t="s">
        <v>16</v>
      </c>
      <c r="B22" s="44">
        <v>210.22511999999998</v>
      </c>
      <c r="C22" s="6">
        <v>208.55197999999999</v>
      </c>
      <c r="D22" s="6">
        <v>207.37093999999999</v>
      </c>
      <c r="E22" s="6">
        <v>208.45355999999998</v>
      </c>
      <c r="F22" s="41">
        <v>208.65039999999999</v>
      </c>
      <c r="G22" s="69">
        <v>202.31215200000003</v>
      </c>
      <c r="H22" s="4">
        <f t="shared" si="0"/>
        <v>208.65039999999999</v>
      </c>
      <c r="I22" s="52">
        <f t="shared" si="1"/>
        <v>3.1329052344813979</v>
      </c>
      <c r="J22" s="69">
        <v>333.49040000000002</v>
      </c>
      <c r="K22" s="7">
        <v>212.24976000000001</v>
      </c>
      <c r="L22" s="46">
        <f t="shared" si="2"/>
        <v>-36.355061495023541</v>
      </c>
      <c r="N22" s="274"/>
      <c r="O22" s="280"/>
    </row>
    <row r="23" spans="1:15" ht="15" customHeight="1">
      <c r="A23" s="103" t="s">
        <v>17</v>
      </c>
      <c r="B23" s="42">
        <v>0</v>
      </c>
      <c r="C23" s="10">
        <v>0</v>
      </c>
      <c r="D23" s="10">
        <v>0</v>
      </c>
      <c r="E23" s="10">
        <v>0</v>
      </c>
      <c r="F23" s="48">
        <v>0</v>
      </c>
      <c r="G23" s="70"/>
      <c r="H23" s="10"/>
      <c r="I23" s="53"/>
      <c r="J23" s="70">
        <v>332.5147</v>
      </c>
      <c r="K23" s="18"/>
      <c r="L23" s="48"/>
      <c r="N23" s="274"/>
      <c r="O23" s="280"/>
    </row>
    <row r="24" spans="1:15" ht="15" customHeight="1">
      <c r="A24" s="104" t="s">
        <v>48</v>
      </c>
      <c r="B24" s="44">
        <v>383.27317929046535</v>
      </c>
      <c r="C24" s="6">
        <v>379.96624935698412</v>
      </c>
      <c r="D24" s="6">
        <v>382.6117933037691</v>
      </c>
      <c r="E24" s="6">
        <v>382.06063831485557</v>
      </c>
      <c r="F24" s="41">
        <v>383.383410288248</v>
      </c>
      <c r="G24" s="51">
        <v>375.42473224833668</v>
      </c>
      <c r="H24" s="4">
        <f t="shared" si="0"/>
        <v>382.25905411086444</v>
      </c>
      <c r="I24" s="46">
        <f t="shared" si="1"/>
        <v>1.8204239826179025</v>
      </c>
      <c r="J24" s="51">
        <v>389.86683228645165</v>
      </c>
      <c r="K24" s="19">
        <v>373.43637501214204</v>
      </c>
      <c r="L24" s="46">
        <f t="shared" si="2"/>
        <v>-4.2143767855167198</v>
      </c>
      <c r="N24" s="274"/>
      <c r="O24" s="280"/>
    </row>
    <row r="25" spans="1:15" ht="15" customHeight="1">
      <c r="A25" s="105" t="s">
        <v>53</v>
      </c>
      <c r="B25" s="50"/>
      <c r="C25" s="10"/>
      <c r="D25" s="10"/>
      <c r="E25" s="10"/>
      <c r="F25" s="43"/>
      <c r="G25" s="50"/>
      <c r="H25" s="21"/>
      <c r="I25" s="71"/>
      <c r="J25" s="47"/>
      <c r="K25" s="10"/>
      <c r="L25" s="48"/>
      <c r="N25" s="274"/>
      <c r="O25" s="280"/>
    </row>
    <row r="26" spans="1:15" ht="15" customHeight="1">
      <c r="A26" s="104" t="s">
        <v>18</v>
      </c>
      <c r="B26" s="44">
        <v>634</v>
      </c>
      <c r="C26" s="6">
        <v>634</v>
      </c>
      <c r="D26" s="6">
        <v>634</v>
      </c>
      <c r="E26" s="6">
        <v>650</v>
      </c>
      <c r="F26" s="41">
        <v>650</v>
      </c>
      <c r="G26" s="51">
        <v>632.20000000000005</v>
      </c>
      <c r="H26" s="19">
        <f t="shared" si="0"/>
        <v>640.4</v>
      </c>
      <c r="I26" s="52">
        <f t="shared" si="1"/>
        <v>1.2970578930717958</v>
      </c>
      <c r="J26" s="51">
        <v>433.04539999999997</v>
      </c>
      <c r="K26" s="19">
        <v>590.5</v>
      </c>
      <c r="L26" s="46">
        <f t="shared" si="2"/>
        <v>36.359836636066348</v>
      </c>
      <c r="N26" s="274"/>
      <c r="O26" s="280"/>
    </row>
    <row r="27" spans="1:15" ht="15" customHeight="1">
      <c r="A27" s="106" t="s">
        <v>19</v>
      </c>
      <c r="B27" s="171">
        <v>633</v>
      </c>
      <c r="C27" s="39">
        <v>633</v>
      </c>
      <c r="D27" s="39">
        <v>633</v>
      </c>
      <c r="E27" s="39">
        <v>649</v>
      </c>
      <c r="F27" s="172">
        <v>649</v>
      </c>
      <c r="G27" s="50">
        <v>631.20000000000005</v>
      </c>
      <c r="H27" s="20">
        <f t="shared" si="0"/>
        <v>639.4</v>
      </c>
      <c r="I27" s="53">
        <f t="shared" si="1"/>
        <v>1.2991128010139352</v>
      </c>
      <c r="J27" s="47">
        <v>431.72719999999998</v>
      </c>
      <c r="K27" s="10">
        <v>589</v>
      </c>
      <c r="L27" s="48">
        <f t="shared" si="2"/>
        <v>36.428744818487246</v>
      </c>
      <c r="N27" s="274"/>
      <c r="O27" s="280"/>
    </row>
    <row r="28" spans="1:15" ht="15" customHeight="1">
      <c r="A28" s="104" t="s">
        <v>20</v>
      </c>
      <c r="B28" s="44">
        <v>616</v>
      </c>
      <c r="C28" s="6">
        <v>616</v>
      </c>
      <c r="D28" s="6">
        <v>616</v>
      </c>
      <c r="E28" s="6">
        <v>631</v>
      </c>
      <c r="F28" s="41">
        <v>631</v>
      </c>
      <c r="G28" s="51">
        <v>615.4</v>
      </c>
      <c r="H28" s="19">
        <f t="shared" si="0"/>
        <v>622</v>
      </c>
      <c r="I28" s="52">
        <f t="shared" si="1"/>
        <v>1.0724731881702976</v>
      </c>
      <c r="J28" s="51">
        <v>428.5</v>
      </c>
      <c r="K28" s="19">
        <v>577.5454545454545</v>
      </c>
      <c r="L28" s="52">
        <f t="shared" si="2"/>
        <v>34.783069905590338</v>
      </c>
      <c r="N28" s="274"/>
      <c r="O28" s="280"/>
    </row>
    <row r="29" spans="1:15" ht="15" customHeight="1">
      <c r="A29" s="105" t="s">
        <v>54</v>
      </c>
      <c r="B29" s="50"/>
      <c r="C29" s="20"/>
      <c r="D29" s="20"/>
      <c r="E29" s="20"/>
      <c r="F29" s="53"/>
      <c r="G29" s="50"/>
      <c r="H29" s="20"/>
      <c r="I29" s="53"/>
      <c r="J29" s="47"/>
      <c r="K29" s="10"/>
      <c r="L29" s="53"/>
      <c r="N29" s="274"/>
      <c r="O29" s="280"/>
    </row>
    <row r="30" spans="1:15" ht="15" customHeight="1">
      <c r="A30" s="104" t="s">
        <v>49</v>
      </c>
      <c r="B30" s="44">
        <v>657.5</v>
      </c>
      <c r="C30" s="6">
        <v>657.5</v>
      </c>
      <c r="D30" s="6">
        <v>657.5</v>
      </c>
      <c r="E30" s="6">
        <v>662.5</v>
      </c>
      <c r="F30" s="41">
        <v>662.5</v>
      </c>
      <c r="G30" s="51">
        <v>659</v>
      </c>
      <c r="H30" s="19">
        <f t="shared" si="0"/>
        <v>659.5</v>
      </c>
      <c r="I30" s="52">
        <f t="shared" si="1"/>
        <v>7.5872534142651382E-2</v>
      </c>
      <c r="J30" s="51">
        <v>429.88636363636363</v>
      </c>
      <c r="K30" s="19">
        <v>652.38636363636363</v>
      </c>
      <c r="L30" s="52">
        <f t="shared" si="2"/>
        <v>51.757864128998136</v>
      </c>
      <c r="N30" s="274"/>
      <c r="O30" s="280"/>
    </row>
    <row r="31" spans="1:15" ht="15" customHeight="1" thickBot="1">
      <c r="A31" s="107" t="s">
        <v>50</v>
      </c>
      <c r="B31" s="179">
        <v>647.5</v>
      </c>
      <c r="C31" s="180">
        <v>647.5</v>
      </c>
      <c r="D31" s="180">
        <v>647.5</v>
      </c>
      <c r="E31" s="180">
        <v>647.5</v>
      </c>
      <c r="F31" s="181">
        <v>647.5</v>
      </c>
      <c r="G31" s="54">
        <v>647.5</v>
      </c>
      <c r="H31" s="72">
        <f t="shared" si="0"/>
        <v>647.5</v>
      </c>
      <c r="I31" s="56">
        <f t="shared" si="1"/>
        <v>0</v>
      </c>
      <c r="J31" s="54">
        <v>424.40909090909093</v>
      </c>
      <c r="K31" s="55">
        <v>638.63636363636363</v>
      </c>
      <c r="L31" s="56">
        <f t="shared" si="2"/>
        <v>50.476598479168871</v>
      </c>
      <c r="O31" s="280"/>
    </row>
    <row r="32" spans="1:15" ht="15.75" customHeight="1">
      <c r="A32" s="38" t="s">
        <v>60</v>
      </c>
      <c r="B32" s="38"/>
      <c r="C32" s="38"/>
      <c r="D32" s="38"/>
      <c r="E32" s="38"/>
      <c r="F32" s="38"/>
      <c r="G32" s="38"/>
      <c r="H32" s="38"/>
      <c r="I32" s="38"/>
      <c r="J32" s="288" t="s">
        <v>0</v>
      </c>
      <c r="K32" s="288"/>
      <c r="L32" s="288"/>
    </row>
    <row r="33" spans="1:250">
      <c r="A33" s="109" t="s">
        <v>76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</row>
    <row r="34" spans="1:250" s="108" customFormat="1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IP34" s="82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P32"/>
  <sheetViews>
    <sheetView zoomScale="66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4" sqref="E24"/>
    </sheetView>
  </sheetViews>
  <sheetFormatPr baseColWidth="10" defaultRowHeight="18"/>
  <cols>
    <col min="1" max="1" width="36.36328125" customWidth="1"/>
    <col min="2" max="2" width="8.1796875" bestFit="1" customWidth="1"/>
    <col min="3" max="3" width="7.7265625" bestFit="1" customWidth="1"/>
    <col min="4" max="4" width="8.26953125" bestFit="1" customWidth="1"/>
    <col min="5" max="5" width="7.81640625" bestFit="1" customWidth="1"/>
    <col min="6" max="6" width="7.90625" customWidth="1"/>
    <col min="7" max="7" width="7.7265625" bestFit="1" customWidth="1"/>
    <col min="8" max="8" width="7.81640625" bestFit="1" customWidth="1"/>
    <col min="9" max="9" width="7.90625" customWidth="1"/>
    <col min="10" max="11" width="7.6328125" customWidth="1"/>
    <col min="12" max="12" width="8.26953125" customWidth="1"/>
  </cols>
  <sheetData>
    <row r="1" spans="1:14" ht="2.2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4" s="82" customFormat="1" ht="15" customHeight="1" thickBot="1">
      <c r="A2" s="306" t="s">
        <v>1</v>
      </c>
      <c r="B2" s="301" t="s">
        <v>51</v>
      </c>
      <c r="C2" s="301"/>
      <c r="D2" s="301"/>
      <c r="E2" s="301"/>
      <c r="F2" s="301"/>
      <c r="G2" s="301"/>
      <c r="H2" s="301"/>
      <c r="I2" s="301"/>
      <c r="J2" s="301"/>
      <c r="K2" s="301"/>
      <c r="L2" s="302"/>
    </row>
    <row r="3" spans="1:14" s="82" customFormat="1" ht="15" customHeight="1">
      <c r="A3" s="307"/>
      <c r="B3" s="303" t="s">
        <v>107</v>
      </c>
      <c r="C3" s="304"/>
      <c r="D3" s="304"/>
      <c r="E3" s="304"/>
      <c r="F3" s="305"/>
      <c r="G3" s="291" t="s">
        <v>2</v>
      </c>
      <c r="H3" s="292"/>
      <c r="I3" s="293"/>
      <c r="J3" s="291" t="s">
        <v>3</v>
      </c>
      <c r="K3" s="292"/>
      <c r="L3" s="293"/>
    </row>
    <row r="4" spans="1:14" s="82" customFormat="1" ht="15" customHeight="1">
      <c r="A4" s="307"/>
      <c r="B4" s="200" t="s">
        <v>4</v>
      </c>
      <c r="C4" s="36" t="s">
        <v>5</v>
      </c>
      <c r="D4" s="36" t="s">
        <v>6</v>
      </c>
      <c r="E4" s="36" t="s">
        <v>7</v>
      </c>
      <c r="F4" s="84" t="s">
        <v>8</v>
      </c>
      <c r="G4" s="294"/>
      <c r="H4" s="295"/>
      <c r="I4" s="296"/>
      <c r="J4" s="297" t="s">
        <v>106</v>
      </c>
      <c r="K4" s="298"/>
      <c r="L4" s="299"/>
    </row>
    <row r="5" spans="1:14" s="82" customFormat="1" ht="15" customHeight="1">
      <c r="A5" s="307"/>
      <c r="B5" s="201">
        <v>18</v>
      </c>
      <c r="C5" s="37">
        <v>19</v>
      </c>
      <c r="D5" s="37">
        <v>20</v>
      </c>
      <c r="E5" s="37">
        <v>21</v>
      </c>
      <c r="F5" s="37">
        <v>22</v>
      </c>
      <c r="G5" s="86" t="s">
        <v>44</v>
      </c>
      <c r="H5" s="87" t="s">
        <v>45</v>
      </c>
      <c r="I5" s="57" t="s">
        <v>9</v>
      </c>
      <c r="J5" s="73">
        <v>2022</v>
      </c>
      <c r="K5" s="1">
        <v>2023</v>
      </c>
      <c r="L5" s="57" t="s">
        <v>9</v>
      </c>
    </row>
    <row r="6" spans="1:14" ht="15" customHeight="1">
      <c r="A6" s="111"/>
      <c r="B6" s="182"/>
      <c r="C6" s="183"/>
      <c r="D6" s="183"/>
      <c r="E6" s="183"/>
      <c r="F6" s="184"/>
      <c r="G6" s="119"/>
      <c r="I6" s="120"/>
      <c r="J6" s="119"/>
      <c r="L6" s="120"/>
    </row>
    <row r="7" spans="1:14" ht="15" customHeight="1">
      <c r="A7" s="112" t="s">
        <v>21</v>
      </c>
      <c r="B7" s="121"/>
      <c r="C7" s="31"/>
      <c r="D7" s="31"/>
      <c r="E7" s="31"/>
      <c r="F7" s="122"/>
      <c r="G7" s="44"/>
      <c r="H7" s="6"/>
      <c r="I7" s="41"/>
      <c r="J7" s="44"/>
      <c r="K7" s="6"/>
      <c r="L7" s="41"/>
    </row>
    <row r="8" spans="1:14" ht="15" customHeight="1">
      <c r="A8" s="113" t="s">
        <v>22</v>
      </c>
      <c r="B8" s="123">
        <v>264.20852105263162</v>
      </c>
      <c r="C8" s="33">
        <v>265.41416619433204</v>
      </c>
      <c r="D8" s="124">
        <v>260.93605566801625</v>
      </c>
      <c r="E8" s="33">
        <v>250.42971943319841</v>
      </c>
      <c r="F8" s="125">
        <v>247.6739591093118</v>
      </c>
      <c r="G8" s="47">
        <v>250.1541434008098</v>
      </c>
      <c r="H8" s="278">
        <f>AVERAGEIF(B8:F8,"&lt;&gt;0")</f>
        <v>257.732484291498</v>
      </c>
      <c r="I8" s="279">
        <f>(H8/G8-1)*100</f>
        <v>3.0294684659873061</v>
      </c>
      <c r="J8" s="81">
        <v>269.42469999999997</v>
      </c>
      <c r="K8" s="17">
        <v>246.7635740023135</v>
      </c>
      <c r="L8" s="48">
        <f>IF(OR(OR(J8="",K8=""),OR(J8="s/i",K8="s/i")),"",K8/J8*100-100)</f>
        <v>-8.4109311424254969</v>
      </c>
      <c r="N8" s="275"/>
    </row>
    <row r="9" spans="1:14" ht="15" customHeight="1">
      <c r="A9" s="112" t="s">
        <v>23</v>
      </c>
      <c r="B9" s="121">
        <v>514</v>
      </c>
      <c r="C9" s="34">
        <v>508</v>
      </c>
      <c r="D9" s="34">
        <v>506</v>
      </c>
      <c r="E9" s="34">
        <v>500</v>
      </c>
      <c r="F9" s="34">
        <v>502</v>
      </c>
      <c r="G9" s="59">
        <v>513.79999999999995</v>
      </c>
      <c r="H9" s="5">
        <f t="shared" ref="H9:H31" si="0">AVERAGEIF(B9:F9,"&lt;&gt;0")</f>
        <v>506</v>
      </c>
      <c r="I9" s="49">
        <f t="shared" ref="I9:I31" si="1">(H9/G9-1)*100</f>
        <v>-1.5181004281821675</v>
      </c>
      <c r="J9" s="80">
        <v>600.71420000000001</v>
      </c>
      <c r="K9" s="22">
        <v>528.90476190476193</v>
      </c>
      <c r="L9" s="49">
        <f t="shared" ref="L9:L31" si="2">IF(OR(OR(J9="",K9=""),OR(J9="s/i",K9="s/i")),"",K9/J9*100-100)</f>
        <v>-11.954010425463238</v>
      </c>
      <c r="N9" s="275"/>
    </row>
    <row r="10" spans="1:14" ht="15" customHeight="1">
      <c r="A10" s="113" t="s">
        <v>24</v>
      </c>
      <c r="B10" s="123">
        <v>487.59284418957668</v>
      </c>
      <c r="C10" s="33">
        <v>482.26496458087371</v>
      </c>
      <c r="D10" s="124">
        <v>480.70334469556417</v>
      </c>
      <c r="E10" s="33">
        <v>476.66150499241019</v>
      </c>
      <c r="F10" s="125">
        <v>477.5801049249452</v>
      </c>
      <c r="G10" s="47">
        <v>484.80030039467027</v>
      </c>
      <c r="H10" s="20">
        <f t="shared" si="0"/>
        <v>480.96055267667407</v>
      </c>
      <c r="I10" s="53">
        <f t="shared" si="1"/>
        <v>-0.79202667879337829</v>
      </c>
      <c r="J10" s="81">
        <v>529.83090000000004</v>
      </c>
      <c r="K10" s="17">
        <v>494.05803800046573</v>
      </c>
      <c r="L10" s="48">
        <f t="shared" si="2"/>
        <v>-6.7517507943637014</v>
      </c>
      <c r="N10" s="275"/>
    </row>
    <row r="11" spans="1:14" ht="15" customHeight="1">
      <c r="A11" s="112" t="s">
        <v>42</v>
      </c>
      <c r="B11" s="121">
        <v>487.28666956990105</v>
      </c>
      <c r="C11" s="126">
        <v>480.09681774569378</v>
      </c>
      <c r="D11" s="126">
        <v>485.87014468913276</v>
      </c>
      <c r="E11" s="126">
        <v>482.17156669774516</v>
      </c>
      <c r="F11" s="127">
        <v>484.93289650037229</v>
      </c>
      <c r="G11" s="59">
        <v>486.03366779919054</v>
      </c>
      <c r="H11" s="5">
        <f t="shared" si="0"/>
        <v>484.07161904056903</v>
      </c>
      <c r="I11" s="49">
        <f t="shared" si="1"/>
        <v>-0.40368577088617519</v>
      </c>
      <c r="J11" s="80">
        <v>648.96661729916332</v>
      </c>
      <c r="K11" s="22">
        <v>504.50521181504735</v>
      </c>
      <c r="L11" s="49">
        <f t="shared" si="2"/>
        <v>-22.260221347798776</v>
      </c>
      <c r="N11" s="275"/>
    </row>
    <row r="12" spans="1:14" ht="15" customHeight="1">
      <c r="A12" s="113" t="s">
        <v>46</v>
      </c>
      <c r="B12" s="190"/>
      <c r="C12" s="191"/>
      <c r="D12" s="191"/>
      <c r="E12" s="191"/>
      <c r="F12" s="192"/>
      <c r="G12" s="171"/>
      <c r="H12" s="39"/>
      <c r="I12" s="172"/>
      <c r="J12" s="171"/>
      <c r="K12" s="39"/>
      <c r="L12" s="172"/>
      <c r="N12" s="275"/>
    </row>
    <row r="13" spans="1:14" ht="15" customHeight="1">
      <c r="A13" s="112" t="s">
        <v>25</v>
      </c>
      <c r="B13" s="121">
        <v>282</v>
      </c>
      <c r="C13" s="34">
        <v>282</v>
      </c>
      <c r="D13" s="34">
        <v>282</v>
      </c>
      <c r="E13" s="34">
        <v>276</v>
      </c>
      <c r="F13" s="34">
        <v>276</v>
      </c>
      <c r="G13" s="59">
        <v>282</v>
      </c>
      <c r="H13" s="5">
        <f t="shared" si="0"/>
        <v>279.60000000000002</v>
      </c>
      <c r="I13" s="49">
        <f t="shared" si="1"/>
        <v>-0.85106382978722417</v>
      </c>
      <c r="J13" s="80">
        <v>294.8571</v>
      </c>
      <c r="K13" s="22">
        <v>282.38095238095241</v>
      </c>
      <c r="L13" s="49">
        <f t="shared" si="2"/>
        <v>-4.2312522299946664</v>
      </c>
      <c r="N13" s="275"/>
    </row>
    <row r="14" spans="1:14" ht="15" customHeight="1">
      <c r="A14" s="114" t="s">
        <v>26</v>
      </c>
      <c r="B14" s="123">
        <v>1204.6043437694004</v>
      </c>
      <c r="C14" s="33">
        <v>1206.5885017294891</v>
      </c>
      <c r="D14" s="124">
        <v>1202.8406478048771</v>
      </c>
      <c r="E14" s="33">
        <v>1202.8406478048771</v>
      </c>
      <c r="F14" s="125">
        <v>1158.0868627050988</v>
      </c>
      <c r="G14" s="47">
        <v>1194.286722376939</v>
      </c>
      <c r="H14" s="20">
        <f t="shared" si="0"/>
        <v>1194.9922007627486</v>
      </c>
      <c r="I14" s="53">
        <f t="shared" si="1"/>
        <v>5.9071106844887922E-2</v>
      </c>
      <c r="J14" s="142">
        <v>1791.2221999999999</v>
      </c>
      <c r="K14" s="24">
        <v>1229.6320293612068</v>
      </c>
      <c r="L14" s="48">
        <f t="shared" si="2"/>
        <v>-31.352345378412181</v>
      </c>
      <c r="N14" s="275"/>
    </row>
    <row r="15" spans="1:14" ht="15" customHeight="1">
      <c r="A15" s="115" t="s">
        <v>27</v>
      </c>
      <c r="B15" s="121">
        <v>1116.4195455432364</v>
      </c>
      <c r="C15" s="126">
        <v>1118.403703503325</v>
      </c>
      <c r="D15" s="126">
        <v>1114.6558495787131</v>
      </c>
      <c r="E15" s="126">
        <v>1081.1456262527706</v>
      </c>
      <c r="F15" s="127">
        <v>1069.9020644789348</v>
      </c>
      <c r="G15" s="59">
        <v>1104.6909673791567</v>
      </c>
      <c r="H15" s="5">
        <f t="shared" si="0"/>
        <v>1100.1053578713959</v>
      </c>
      <c r="I15" s="49">
        <f t="shared" si="1"/>
        <v>-0.41510337670634945</v>
      </c>
      <c r="J15" s="141">
        <v>1656.3205</v>
      </c>
      <c r="K15" s="23">
        <v>1138.3712613873922</v>
      </c>
      <c r="L15" s="49">
        <f t="shared" si="2"/>
        <v>-31.271075773837723</v>
      </c>
      <c r="N15" s="275"/>
    </row>
    <row r="16" spans="1:14" ht="15" customHeight="1">
      <c r="A16" s="114" t="s">
        <v>28</v>
      </c>
      <c r="B16" s="123">
        <v>1058.37483812558</v>
      </c>
      <c r="C16" s="33">
        <v>1059.5345410517659</v>
      </c>
      <c r="D16" s="124">
        <v>1042.6966161973055</v>
      </c>
      <c r="E16" s="33">
        <v>1035.2719361856418</v>
      </c>
      <c r="F16" s="125">
        <v>1038.1197663096398</v>
      </c>
      <c r="G16" s="47">
        <v>1102.0180138174705</v>
      </c>
      <c r="H16" s="20">
        <f t="shared" si="0"/>
        <v>1046.7995395739867</v>
      </c>
      <c r="I16" s="53">
        <f t="shared" si="1"/>
        <v>-5.0106689320080111</v>
      </c>
      <c r="J16" s="142">
        <v>1630.4305999999999</v>
      </c>
      <c r="K16" s="24">
        <v>1126.4702197659478</v>
      </c>
      <c r="L16" s="48">
        <f t="shared" si="2"/>
        <v>-30.909649281242153</v>
      </c>
      <c r="N16" s="275"/>
    </row>
    <row r="17" spans="1:16" ht="15" customHeight="1">
      <c r="A17" s="115" t="s">
        <v>29</v>
      </c>
      <c r="B17" s="121">
        <v>885</v>
      </c>
      <c r="C17" s="34">
        <v>887</v>
      </c>
      <c r="D17" s="34">
        <v>883</v>
      </c>
      <c r="E17" s="34">
        <v>863</v>
      </c>
      <c r="F17" s="34">
        <v>851</v>
      </c>
      <c r="G17" s="59">
        <v>885.8</v>
      </c>
      <c r="H17" s="5">
        <f t="shared" si="0"/>
        <v>873.8</v>
      </c>
      <c r="I17" s="49">
        <f t="shared" si="1"/>
        <v>-1.3547076089410748</v>
      </c>
      <c r="J17" s="141">
        <v>1384.0476000000001</v>
      </c>
      <c r="K17" s="23">
        <v>984.47619047619048</v>
      </c>
      <c r="L17" s="49">
        <f t="shared" si="2"/>
        <v>-28.869773664128999</v>
      </c>
      <c r="N17" s="275"/>
    </row>
    <row r="18" spans="1:16" ht="15" customHeight="1">
      <c r="A18" s="114" t="s">
        <v>30</v>
      </c>
      <c r="B18" s="123">
        <v>1036.5526765147433</v>
      </c>
      <c r="C18" s="33">
        <v>1037.6884680403894</v>
      </c>
      <c r="D18" s="124">
        <v>1037.2087392699511</v>
      </c>
      <c r="E18" s="33">
        <v>1046.2271947696167</v>
      </c>
      <c r="F18" s="125">
        <v>1043.6124634858811</v>
      </c>
      <c r="G18" s="47">
        <v>1032.8092417046548</v>
      </c>
      <c r="H18" s="20">
        <f t="shared" si="0"/>
        <v>1040.2579084161164</v>
      </c>
      <c r="I18" s="53">
        <f t="shared" si="1"/>
        <v>0.72120449843839918</v>
      </c>
      <c r="J18" s="142">
        <v>1342.25</v>
      </c>
      <c r="K18" s="24">
        <v>1032.3117534883138</v>
      </c>
      <c r="L18" s="48">
        <f t="shared" si="2"/>
        <v>-23.090947775130275</v>
      </c>
      <c r="N18" s="275"/>
    </row>
    <row r="19" spans="1:16" ht="15" customHeight="1">
      <c r="A19" s="115" t="s">
        <v>31</v>
      </c>
      <c r="B19" s="121">
        <v>875</v>
      </c>
      <c r="C19" s="34">
        <v>875</v>
      </c>
      <c r="D19" s="34">
        <v>870</v>
      </c>
      <c r="E19" s="34">
        <v>860</v>
      </c>
      <c r="F19" s="34">
        <v>850</v>
      </c>
      <c r="G19" s="59">
        <v>881</v>
      </c>
      <c r="H19" s="5">
        <f t="shared" si="0"/>
        <v>866</v>
      </c>
      <c r="I19" s="49">
        <f t="shared" si="1"/>
        <v>-1.7026106696935273</v>
      </c>
      <c r="J19" s="141">
        <v>1411.3333</v>
      </c>
      <c r="K19" s="23">
        <v>877.38095238095241</v>
      </c>
      <c r="L19" s="49">
        <f t="shared" si="2"/>
        <v>-37.833185656361088</v>
      </c>
      <c r="N19" s="275"/>
    </row>
    <row r="20" spans="1:16" ht="15" customHeight="1">
      <c r="A20" s="114" t="s">
        <v>32</v>
      </c>
      <c r="B20" s="123">
        <v>971.08619168223333</v>
      </c>
      <c r="C20" s="33">
        <v>961.22721250057111</v>
      </c>
      <c r="D20" s="124">
        <v>971.35421614170036</v>
      </c>
      <c r="E20" s="33">
        <v>964.0627553898039</v>
      </c>
      <c r="F20" s="125">
        <v>966.71470301850047</v>
      </c>
      <c r="G20" s="47">
        <v>980.80095662554379</v>
      </c>
      <c r="H20" s="16">
        <f t="shared" si="0"/>
        <v>966.88901574656177</v>
      </c>
      <c r="I20" s="130">
        <f t="shared" si="1"/>
        <v>-1.4184265201826696</v>
      </c>
      <c r="J20" s="142">
        <v>1342.9141</v>
      </c>
      <c r="K20" s="24">
        <v>1029.3832214593631</v>
      </c>
      <c r="L20" s="48">
        <f t="shared" si="2"/>
        <v>-23.347053883836423</v>
      </c>
      <c r="N20" s="275"/>
    </row>
    <row r="21" spans="1:16">
      <c r="A21" s="115" t="s">
        <v>33</v>
      </c>
      <c r="B21" s="121">
        <v>1410.9567716186241</v>
      </c>
      <c r="C21" s="34">
        <v>1410.9567716186241</v>
      </c>
      <c r="D21" s="34">
        <v>1410.9567716186241</v>
      </c>
      <c r="E21" s="34">
        <v>1410.9567716186241</v>
      </c>
      <c r="F21" s="34">
        <v>1410.9567716186241</v>
      </c>
      <c r="G21" s="59">
        <v>1410.9567716186241</v>
      </c>
      <c r="H21" s="5">
        <f t="shared" si="0"/>
        <v>1410.9567716186241</v>
      </c>
      <c r="I21" s="49">
        <f t="shared" si="1"/>
        <v>0</v>
      </c>
      <c r="J21" s="141">
        <v>2664.4407000000001</v>
      </c>
      <c r="K21" s="23">
        <v>1465.5473609967262</v>
      </c>
      <c r="L21" s="49">
        <f t="shared" si="2"/>
        <v>-44.996060111349969</v>
      </c>
      <c r="N21" s="275"/>
    </row>
    <row r="22" spans="1:16" ht="15" customHeight="1">
      <c r="A22" s="114" t="s">
        <v>34</v>
      </c>
      <c r="B22" s="123">
        <v>1631.4187671840341</v>
      </c>
      <c r="C22" s="33">
        <v>1631.4187671840341</v>
      </c>
      <c r="D22" s="124">
        <v>1631.4187671840341</v>
      </c>
      <c r="E22" s="33">
        <v>1631.4187671840341</v>
      </c>
      <c r="F22" s="125">
        <v>1631.4187671840341</v>
      </c>
      <c r="G22" s="47">
        <v>1631.4187671840341</v>
      </c>
      <c r="H22" s="10">
        <f t="shared" si="0"/>
        <v>1631.4187671840341</v>
      </c>
      <c r="I22" s="48">
        <f t="shared" si="1"/>
        <v>0</v>
      </c>
      <c r="J22" s="142">
        <v>2862.8564999999999</v>
      </c>
      <c r="K22" s="24">
        <v>1686.0093565621355</v>
      </c>
      <c r="L22" s="48">
        <f t="shared" si="2"/>
        <v>-41.107444380738769</v>
      </c>
      <c r="N22" s="275"/>
    </row>
    <row r="23" spans="1:16" s="185" customFormat="1" ht="15" customHeight="1">
      <c r="A23" s="199" t="s">
        <v>35</v>
      </c>
      <c r="B23" s="121"/>
      <c r="C23" s="34"/>
      <c r="D23" s="34"/>
      <c r="E23" s="34"/>
      <c r="F23" s="127"/>
      <c r="G23" s="44"/>
      <c r="H23" s="6"/>
      <c r="I23" s="41"/>
      <c r="J23" s="51"/>
      <c r="K23" s="19"/>
      <c r="L23" s="52"/>
      <c r="N23" s="275"/>
      <c r="P23"/>
    </row>
    <row r="24" spans="1:16" ht="15" customHeight="1">
      <c r="A24" s="114" t="s">
        <v>36</v>
      </c>
      <c r="B24" s="123">
        <v>458.34048878048742</v>
      </c>
      <c r="C24" s="33">
        <v>462.74972869179567</v>
      </c>
      <c r="D24" s="124">
        <v>452.82893889135215</v>
      </c>
      <c r="E24" s="33">
        <v>441.14445312638549</v>
      </c>
      <c r="F24" s="125">
        <v>441.14445312638549</v>
      </c>
      <c r="G24" s="47">
        <v>475.22787764079783</v>
      </c>
      <c r="H24" s="10">
        <f t="shared" si="0"/>
        <v>451.24161252328122</v>
      </c>
      <c r="I24" s="43">
        <f t="shared" si="1"/>
        <v>-5.0473186119873841</v>
      </c>
      <c r="J24" s="47">
        <v>405.82850000000002</v>
      </c>
      <c r="K24" s="10">
        <v>575.41582942551861</v>
      </c>
      <c r="L24" s="130">
        <f t="shared" si="2"/>
        <v>41.787929981634733</v>
      </c>
      <c r="N24" s="275"/>
    </row>
    <row r="25" spans="1:16" ht="15" customHeight="1">
      <c r="A25" s="115" t="s">
        <v>37</v>
      </c>
      <c r="B25" s="121">
        <v>612.6</v>
      </c>
      <c r="C25" s="126">
        <v>615.20000000000005</v>
      </c>
      <c r="D25" s="126">
        <v>605.80000000000007</v>
      </c>
      <c r="E25" s="126">
        <v>590.20000000000005</v>
      </c>
      <c r="F25" s="127">
        <v>590.20000000000005</v>
      </c>
      <c r="G25" s="59">
        <v>632.48</v>
      </c>
      <c r="H25" s="6">
        <f t="shared" si="0"/>
        <v>602.79999999999995</v>
      </c>
      <c r="I25" s="41">
        <f t="shared" si="1"/>
        <v>-4.6926385024032458</v>
      </c>
      <c r="J25" s="51">
        <v>540.78179999999998</v>
      </c>
      <c r="K25" s="19">
        <v>745.57727272727288</v>
      </c>
      <c r="L25" s="49">
        <f t="shared" si="2"/>
        <v>37.87025982147938</v>
      </c>
      <c r="N25" s="275"/>
    </row>
    <row r="26" spans="1:16" ht="15" customHeight="1">
      <c r="A26" s="114" t="s">
        <v>38</v>
      </c>
      <c r="B26" s="123">
        <v>469.80451254988873</v>
      </c>
      <c r="C26" s="33">
        <v>472.45005649667365</v>
      </c>
      <c r="D26" s="124">
        <v>461.20649472283776</v>
      </c>
      <c r="E26" s="33">
        <v>446.21507902438992</v>
      </c>
      <c r="F26" s="125">
        <v>454.59263485587547</v>
      </c>
      <c r="G26" s="47">
        <v>490.30747813747183</v>
      </c>
      <c r="H26" s="10">
        <f t="shared" si="0"/>
        <v>460.8537555299331</v>
      </c>
      <c r="I26" s="48">
        <f t="shared" si="1"/>
        <v>-6.0071942446043085</v>
      </c>
      <c r="J26" s="70">
        <v>427.67520000000002</v>
      </c>
      <c r="K26" s="18">
        <v>602.68010673424089</v>
      </c>
      <c r="L26" s="130">
        <f t="shared" si="2"/>
        <v>40.9200502470662</v>
      </c>
      <c r="N26" s="275"/>
    </row>
    <row r="27" spans="1:16" ht="15" customHeight="1">
      <c r="A27" s="116" t="s">
        <v>39</v>
      </c>
      <c r="B27" s="128"/>
      <c r="C27" s="31"/>
      <c r="D27" s="35"/>
      <c r="E27" s="35"/>
      <c r="F27" s="129"/>
      <c r="G27" s="131"/>
      <c r="H27" s="25"/>
      <c r="I27" s="132"/>
      <c r="J27" s="131"/>
      <c r="K27" s="25"/>
      <c r="L27" s="132"/>
      <c r="N27" s="275"/>
    </row>
    <row r="28" spans="1:16" s="185" customFormat="1" ht="15" customHeight="1">
      <c r="A28" s="186" t="s">
        <v>55</v>
      </c>
      <c r="B28" s="123"/>
      <c r="C28" s="33"/>
      <c r="D28" s="33"/>
      <c r="E28" s="32"/>
      <c r="F28" s="125"/>
      <c r="G28" s="133"/>
      <c r="H28" s="27"/>
      <c r="I28" s="134"/>
      <c r="J28" s="187"/>
      <c r="K28" s="188"/>
      <c r="L28" s="189"/>
      <c r="N28" s="275"/>
      <c r="P28"/>
    </row>
    <row r="29" spans="1:16" ht="15" customHeight="1">
      <c r="A29" s="116" t="s">
        <v>56</v>
      </c>
      <c r="B29" s="121">
        <v>3721.9496401330348</v>
      </c>
      <c r="C29" s="126">
        <v>3713.682315299332</v>
      </c>
      <c r="D29" s="126">
        <v>3748.4050796008837</v>
      </c>
      <c r="E29" s="126">
        <v>3759.9793343680681</v>
      </c>
      <c r="F29" s="127">
        <v>3748.9562345897975</v>
      </c>
      <c r="G29" s="135">
        <v>3692.077039733922</v>
      </c>
      <c r="H29" s="28">
        <f t="shared" si="0"/>
        <v>3738.5945207982236</v>
      </c>
      <c r="I29" s="136">
        <f t="shared" si="1"/>
        <v>1.2599271511315457</v>
      </c>
      <c r="J29" s="143">
        <v>3361.2801333333327</v>
      </c>
      <c r="K29" s="29">
        <v>3882.015547103786</v>
      </c>
      <c r="L29" s="144">
        <f t="shared" si="2"/>
        <v>15.492175394915606</v>
      </c>
      <c r="N29" s="275"/>
    </row>
    <row r="30" spans="1:16" ht="15" customHeight="1">
      <c r="A30" s="117" t="s">
        <v>57</v>
      </c>
      <c r="B30" s="123">
        <v>4920.1605860310383</v>
      </c>
      <c r="C30" s="33">
        <v>4892.0516815964484</v>
      </c>
      <c r="D30" s="33">
        <v>4939.4510106430116</v>
      </c>
      <c r="E30" s="32">
        <v>4887.6424416851405</v>
      </c>
      <c r="F30" s="125">
        <v>4910.7909512195083</v>
      </c>
      <c r="G30" s="133">
        <v>4827.3460858980006</v>
      </c>
      <c r="H30" s="26">
        <f t="shared" si="0"/>
        <v>4910.0193342350294</v>
      </c>
      <c r="I30" s="137">
        <f t="shared" si="1"/>
        <v>1.7126024707144971</v>
      </c>
      <c r="J30" s="145">
        <v>3930.0931785714279</v>
      </c>
      <c r="K30" s="30">
        <v>5052.3537978481636</v>
      </c>
      <c r="L30" s="146">
        <f t="shared" si="2"/>
        <v>28.55557281429833</v>
      </c>
      <c r="N30" s="275"/>
    </row>
    <row r="31" spans="1:16" ht="15" customHeight="1" thickBot="1">
      <c r="A31" s="118" t="s">
        <v>58</v>
      </c>
      <c r="B31" s="193">
        <v>1577.9567332594222</v>
      </c>
      <c r="C31" s="194">
        <v>1555.3593787139675</v>
      </c>
      <c r="D31" s="194">
        <v>1548.1943638580919</v>
      </c>
      <c r="E31" s="194">
        <v>1557.5639986696219</v>
      </c>
      <c r="F31" s="195">
        <v>1572.9963383592005</v>
      </c>
      <c r="G31" s="138">
        <v>1512.6999825720609</v>
      </c>
      <c r="H31" s="139">
        <f t="shared" si="0"/>
        <v>1562.4141625720608</v>
      </c>
      <c r="I31" s="140">
        <f t="shared" si="1"/>
        <v>3.2864533994024558</v>
      </c>
      <c r="J31" s="147">
        <v>1855.328371428571</v>
      </c>
      <c r="K31" s="148">
        <v>1557.3120421032615</v>
      </c>
      <c r="L31" s="149">
        <f t="shared" si="2"/>
        <v>-16.062726895931746</v>
      </c>
      <c r="N31" s="275"/>
    </row>
    <row r="32" spans="1:16">
      <c r="A32" s="2" t="s">
        <v>60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zoomScale="60" zoomScaleNormal="60" workbookViewId="0">
      <selection activeCell="D3" sqref="D3:I3"/>
    </sheetView>
  </sheetViews>
  <sheetFormatPr baseColWidth="10" defaultColWidth="7.90625" defaultRowHeight="15"/>
  <cols>
    <col min="1" max="1" width="7.90625" style="202"/>
    <col min="2" max="2" width="7.08984375" style="202" customWidth="1"/>
    <col min="3" max="4" width="8.1796875" style="202" customWidth="1"/>
    <col min="5" max="5" width="10.08984375" style="202" customWidth="1"/>
    <col min="6" max="6" width="11.26953125" style="202" customWidth="1"/>
    <col min="7" max="7" width="11.1796875" style="202" customWidth="1"/>
    <col min="8" max="8" width="11" style="202" customWidth="1"/>
    <col min="9" max="9" width="10.36328125" style="202" customWidth="1"/>
    <col min="10" max="10" width="8.54296875" style="202" customWidth="1"/>
    <col min="11" max="11" width="7.6328125" style="202" customWidth="1"/>
    <col min="12" max="16384" width="7.90625" style="202"/>
  </cols>
  <sheetData>
    <row r="1" spans="1:11" ht="90" customHeight="1">
      <c r="A1" s="272"/>
      <c r="B1" s="272"/>
      <c r="C1" s="272"/>
      <c r="D1" s="272"/>
      <c r="E1" s="273" t="s">
        <v>104</v>
      </c>
      <c r="F1" s="272"/>
      <c r="G1" s="272"/>
      <c r="H1" s="272"/>
      <c r="I1" s="272"/>
      <c r="J1" s="272"/>
      <c r="K1" s="272"/>
    </row>
    <row r="2" spans="1:11" ht="18.75" customHeight="1" thickBot="1">
      <c r="A2" s="271"/>
      <c r="B2" s="270"/>
      <c r="C2" s="270"/>
      <c r="D2" s="270"/>
      <c r="E2" s="270"/>
      <c r="F2" s="312" t="s">
        <v>103</v>
      </c>
      <c r="G2" s="312"/>
      <c r="H2" s="270"/>
      <c r="I2" s="313">
        <v>45091</v>
      </c>
      <c r="J2" s="313"/>
      <c r="K2" s="313"/>
    </row>
    <row r="3" spans="1:11" ht="20.100000000000001" customHeight="1">
      <c r="A3" s="269"/>
      <c r="B3" s="314" t="s">
        <v>102</v>
      </c>
      <c r="C3" s="315"/>
      <c r="D3" s="316" t="s">
        <v>102</v>
      </c>
      <c r="E3" s="317"/>
      <c r="F3" s="317"/>
      <c r="G3" s="317"/>
      <c r="H3" s="317"/>
      <c r="I3" s="315"/>
      <c r="J3" s="314" t="s">
        <v>101</v>
      </c>
      <c r="K3" s="315"/>
    </row>
    <row r="4" spans="1:11" ht="20.100000000000001" customHeight="1">
      <c r="A4" s="254"/>
      <c r="B4" s="308" t="s">
        <v>100</v>
      </c>
      <c r="C4" s="309"/>
      <c r="D4" s="310" t="s">
        <v>99</v>
      </c>
      <c r="E4" s="311"/>
      <c r="F4" s="311"/>
      <c r="G4" s="311"/>
      <c r="H4" s="311"/>
      <c r="I4" s="309"/>
      <c r="J4" s="308" t="s">
        <v>98</v>
      </c>
      <c r="K4" s="309"/>
    </row>
    <row r="5" spans="1:11" ht="20.100000000000001" customHeight="1" thickBot="1">
      <c r="A5" s="246"/>
      <c r="B5" s="266" t="s">
        <v>91</v>
      </c>
      <c r="C5" s="265" t="s">
        <v>90</v>
      </c>
      <c r="D5" s="268" t="s">
        <v>97</v>
      </c>
      <c r="E5" s="267" t="s">
        <v>96</v>
      </c>
      <c r="F5" s="267" t="s">
        <v>95</v>
      </c>
      <c r="G5" s="267" t="s">
        <v>94</v>
      </c>
      <c r="H5" s="267" t="s">
        <v>93</v>
      </c>
      <c r="I5" s="265" t="s">
        <v>92</v>
      </c>
      <c r="J5" s="266" t="s">
        <v>91</v>
      </c>
      <c r="K5" s="265" t="s">
        <v>90</v>
      </c>
    </row>
    <row r="6" spans="1:11" ht="19.5" customHeight="1">
      <c r="A6" s="239">
        <v>2023</v>
      </c>
      <c r="B6" s="264"/>
      <c r="C6" s="261"/>
      <c r="D6" s="238"/>
      <c r="E6" s="263"/>
      <c r="F6" s="262"/>
      <c r="G6" s="262"/>
      <c r="H6" s="236"/>
      <c r="I6" s="262"/>
      <c r="J6" s="262"/>
      <c r="K6" s="261"/>
    </row>
    <row r="7" spans="1:11" ht="19.5" customHeight="1">
      <c r="A7" s="221" t="s">
        <v>89</v>
      </c>
      <c r="B7" s="260"/>
      <c r="C7" s="259"/>
      <c r="D7" s="218"/>
      <c r="E7" s="218">
        <v>321.7</v>
      </c>
      <c r="F7" s="219"/>
      <c r="J7" s="260"/>
      <c r="K7" s="259">
        <v>269.96605999999997</v>
      </c>
    </row>
    <row r="8" spans="1:11" ht="19.5" customHeight="1">
      <c r="A8" s="231" t="s">
        <v>83</v>
      </c>
      <c r="B8" s="248">
        <v>231.57906</v>
      </c>
      <c r="C8" s="247">
        <v>248.1</v>
      </c>
      <c r="D8" s="230">
        <v>288.71598</v>
      </c>
      <c r="E8" s="230">
        <v>330.9</v>
      </c>
      <c r="F8" s="226"/>
      <c r="G8" s="255">
        <v>336.48318</v>
      </c>
      <c r="H8" s="255">
        <v>334.64598000000001</v>
      </c>
      <c r="I8" s="255">
        <v>334.64598000000001</v>
      </c>
      <c r="J8" s="248">
        <v>239.25901999999999</v>
      </c>
      <c r="K8" s="247">
        <v>260.12405999999999</v>
      </c>
    </row>
    <row r="9" spans="1:11" ht="19.5" customHeight="1">
      <c r="A9" s="254" t="s">
        <v>88</v>
      </c>
      <c r="B9" s="258"/>
      <c r="C9" s="257">
        <v>253.9</v>
      </c>
      <c r="D9" s="256"/>
      <c r="E9" s="256">
        <v>335.1</v>
      </c>
      <c r="F9" s="252"/>
      <c r="G9" s="251">
        <v>335.19713999999999</v>
      </c>
      <c r="H9" s="251">
        <v>333.35993999999999</v>
      </c>
      <c r="I9" s="251">
        <v>333.35993999999999</v>
      </c>
      <c r="J9" s="250"/>
      <c r="K9" s="249">
        <v>256.28567999999996</v>
      </c>
    </row>
    <row r="10" spans="1:11" ht="19.5" customHeight="1">
      <c r="A10" s="231" t="s">
        <v>82</v>
      </c>
      <c r="B10" s="248">
        <v>235.62090000000001</v>
      </c>
      <c r="C10" s="247">
        <v>260.2</v>
      </c>
      <c r="D10" s="223">
        <v>287.42993999999999</v>
      </c>
      <c r="E10" s="223">
        <v>338.8</v>
      </c>
      <c r="F10" s="226"/>
      <c r="G10" s="255">
        <v>337.03433999999999</v>
      </c>
      <c r="H10" s="255">
        <v>335.19713999999999</v>
      </c>
      <c r="I10" s="255">
        <v>335.19713999999999</v>
      </c>
      <c r="J10" s="248">
        <v>214.5556</v>
      </c>
      <c r="K10" s="247">
        <v>242.11319999999998</v>
      </c>
    </row>
    <row r="11" spans="1:11" ht="19.5" customHeight="1">
      <c r="A11" s="254" t="s">
        <v>87</v>
      </c>
      <c r="B11" s="250"/>
      <c r="C11" s="249">
        <v>270.8</v>
      </c>
      <c r="D11" s="253"/>
      <c r="E11" s="253"/>
      <c r="F11" s="252"/>
      <c r="G11" s="251">
        <v>346.95522</v>
      </c>
      <c r="H11" s="251">
        <v>345.11802</v>
      </c>
      <c r="I11" s="251">
        <v>345.11802</v>
      </c>
      <c r="J11" s="250"/>
      <c r="K11" s="249"/>
    </row>
    <row r="12" spans="1:11" ht="19.5" customHeight="1">
      <c r="A12" s="231" t="s">
        <v>86</v>
      </c>
      <c r="B12" s="248"/>
      <c r="C12" s="247"/>
      <c r="D12" s="223"/>
      <c r="E12" s="223"/>
      <c r="F12" s="226"/>
      <c r="G12" s="226"/>
      <c r="H12" s="226"/>
      <c r="I12" s="226"/>
      <c r="J12" s="248"/>
      <c r="K12" s="247"/>
    </row>
    <row r="13" spans="1:11" ht="19.5" customHeight="1" thickBot="1">
      <c r="A13" s="246" t="s">
        <v>81</v>
      </c>
      <c r="B13" s="245">
        <v>241.40807999999998</v>
      </c>
      <c r="C13" s="244"/>
      <c r="D13" s="243">
        <v>286.32761999999997</v>
      </c>
      <c r="E13" s="243"/>
      <c r="F13" s="242"/>
      <c r="G13" s="242"/>
      <c r="H13" s="242"/>
      <c r="I13" s="242"/>
      <c r="J13" s="241">
        <v>216.22873999999999</v>
      </c>
      <c r="K13" s="240"/>
    </row>
    <row r="14" spans="1:11" ht="19.5" customHeight="1">
      <c r="A14" s="239">
        <v>2024</v>
      </c>
      <c r="B14" s="238"/>
      <c r="C14" s="234"/>
      <c r="D14" s="237"/>
      <c r="E14" s="236"/>
      <c r="F14" s="236"/>
      <c r="G14" s="236"/>
      <c r="H14" s="236"/>
      <c r="I14" s="234"/>
      <c r="J14" s="235"/>
      <c r="K14" s="234"/>
    </row>
    <row r="15" spans="1:11" ht="19.5" customHeight="1">
      <c r="A15" s="231" t="s">
        <v>85</v>
      </c>
      <c r="B15" s="230">
        <v>246.55223999999998</v>
      </c>
      <c r="C15" s="232"/>
      <c r="D15" s="228">
        <v>284.49041999999997</v>
      </c>
      <c r="E15" s="233"/>
      <c r="F15" s="233"/>
      <c r="G15" s="233"/>
      <c r="H15" s="233"/>
      <c r="I15" s="232"/>
      <c r="J15" s="223">
        <v>219.77185999999998</v>
      </c>
      <c r="K15" s="232"/>
    </row>
    <row r="16" spans="1:11" ht="19.5" customHeight="1">
      <c r="A16" s="221" t="s">
        <v>84</v>
      </c>
      <c r="B16" s="218">
        <v>249.58362</v>
      </c>
      <c r="C16" s="217"/>
      <c r="D16" s="220">
        <v>282.46949999999998</v>
      </c>
      <c r="E16" s="219"/>
      <c r="F16" s="219"/>
      <c r="G16" s="219"/>
      <c r="H16" s="219"/>
      <c r="I16" s="217"/>
      <c r="J16" s="218">
        <v>221.54342</v>
      </c>
      <c r="K16" s="217"/>
    </row>
    <row r="17" spans="1:11" ht="19.5" customHeight="1">
      <c r="A17" s="231" t="s">
        <v>83</v>
      </c>
      <c r="B17" s="230">
        <v>251.42081999999999</v>
      </c>
      <c r="C17" s="229"/>
      <c r="D17" s="228">
        <v>277.78463999999997</v>
      </c>
      <c r="E17" s="227"/>
      <c r="F17" s="226"/>
      <c r="G17" s="225"/>
      <c r="H17" s="225"/>
      <c r="I17" s="224"/>
      <c r="J17" s="223">
        <v>221.83867999999998</v>
      </c>
      <c r="K17" s="222"/>
    </row>
    <row r="18" spans="1:11" ht="19.5" customHeight="1">
      <c r="A18" s="221" t="s">
        <v>82</v>
      </c>
      <c r="B18" s="218">
        <v>254.91149999999999</v>
      </c>
      <c r="C18" s="217"/>
      <c r="D18" s="220">
        <v>278.88695999999999</v>
      </c>
      <c r="E18" s="219"/>
      <c r="F18" s="219"/>
      <c r="G18" s="219"/>
      <c r="H18" s="219"/>
      <c r="I18" s="217"/>
      <c r="J18" s="218">
        <v>206.28832</v>
      </c>
      <c r="K18" s="217"/>
    </row>
    <row r="19" spans="1:11" ht="19.5" customHeight="1" thickBot="1">
      <c r="A19" s="216" t="s">
        <v>81</v>
      </c>
      <c r="B19" s="215">
        <v>259.22892000000002</v>
      </c>
      <c r="C19" s="209"/>
      <c r="D19" s="214">
        <v>281.27531999999997</v>
      </c>
      <c r="E19" s="213"/>
      <c r="F19" s="213"/>
      <c r="G19" s="212"/>
      <c r="H19" s="212"/>
      <c r="I19" s="211"/>
      <c r="J19" s="210">
        <v>203.63097999999999</v>
      </c>
      <c r="K19" s="209"/>
    </row>
    <row r="20" spans="1:11" ht="19.5" customHeight="1">
      <c r="A20" s="239">
        <v>2025</v>
      </c>
      <c r="B20" s="238"/>
      <c r="C20" s="234"/>
      <c r="D20" s="237"/>
      <c r="E20" s="236"/>
      <c r="F20" s="236"/>
      <c r="G20" s="236"/>
      <c r="H20" s="236"/>
      <c r="I20" s="234"/>
      <c r="J20" s="235"/>
      <c r="K20" s="234"/>
    </row>
    <row r="21" spans="1:11" ht="19.5" customHeight="1">
      <c r="A21" s="231" t="s">
        <v>85</v>
      </c>
      <c r="B21" s="230">
        <v>262.53588000000002</v>
      </c>
      <c r="C21" s="232"/>
      <c r="D21" s="228">
        <v>278.42766</v>
      </c>
      <c r="E21" s="233"/>
      <c r="F21" s="233"/>
      <c r="G21" s="233"/>
      <c r="H21" s="233"/>
      <c r="I21" s="232"/>
      <c r="J21" s="223"/>
      <c r="K21" s="232"/>
    </row>
    <row r="22" spans="1:11" ht="19.5" customHeight="1">
      <c r="A22" s="221" t="s">
        <v>84</v>
      </c>
      <c r="B22" s="218">
        <v>261.70913999999999</v>
      </c>
      <c r="C22" s="217"/>
      <c r="D22" s="220">
        <v>269.33351999999996</v>
      </c>
      <c r="E22" s="219"/>
      <c r="F22" s="219"/>
      <c r="G22" s="219"/>
      <c r="H22" s="219"/>
      <c r="I22" s="217"/>
      <c r="J22" s="218"/>
      <c r="K22" s="217"/>
    </row>
    <row r="23" spans="1:11" ht="19.5" customHeight="1">
      <c r="A23" s="231" t="s">
        <v>83</v>
      </c>
      <c r="B23" s="230">
        <v>253.16615999999999</v>
      </c>
      <c r="C23" s="229"/>
      <c r="D23" s="228">
        <v>260.14751999999999</v>
      </c>
      <c r="E23" s="227"/>
      <c r="F23" s="226"/>
      <c r="G23" s="225"/>
      <c r="H23" s="225"/>
      <c r="I23" s="224"/>
      <c r="J23" s="223">
        <v>207.96145999999999</v>
      </c>
      <c r="K23" s="222"/>
    </row>
    <row r="24" spans="1:11" ht="19.5" customHeight="1">
      <c r="A24" s="221" t="s">
        <v>82</v>
      </c>
      <c r="B24" s="218"/>
      <c r="C24" s="217"/>
      <c r="D24" s="220"/>
      <c r="E24" s="219"/>
      <c r="F24" s="219"/>
      <c r="G24" s="219"/>
      <c r="H24" s="219"/>
      <c r="I24" s="217"/>
      <c r="J24" s="218"/>
      <c r="K24" s="217"/>
    </row>
    <row r="25" spans="1:11" ht="19.5" customHeight="1" thickBot="1">
      <c r="A25" s="216" t="s">
        <v>81</v>
      </c>
      <c r="B25" s="215"/>
      <c r="C25" s="209"/>
      <c r="D25" s="214"/>
      <c r="E25" s="213"/>
      <c r="F25" s="213"/>
      <c r="G25" s="212"/>
      <c r="H25" s="212"/>
      <c r="I25" s="211"/>
      <c r="J25" s="210">
        <v>191.72215999999997</v>
      </c>
      <c r="K25" s="209"/>
    </row>
    <row r="26" spans="1:11" ht="15" customHeight="1"/>
    <row r="27" spans="1:11" s="207" customFormat="1" ht="15" customHeight="1">
      <c r="A27" s="206" t="s">
        <v>80</v>
      </c>
      <c r="B27" s="208"/>
      <c r="C27" s="208"/>
      <c r="D27" s="208"/>
      <c r="E27" s="208"/>
      <c r="F27" s="208"/>
      <c r="G27" s="208"/>
      <c r="H27" s="208"/>
    </row>
    <row r="28" spans="1:11" ht="15" customHeight="1">
      <c r="A28" s="206" t="s">
        <v>79</v>
      </c>
    </row>
    <row r="29" spans="1:11" ht="15" customHeight="1">
      <c r="A29" s="205" t="s">
        <v>78</v>
      </c>
      <c r="B29" s="204">
        <v>0.36743999999999999</v>
      </c>
      <c r="D29" s="205" t="s">
        <v>77</v>
      </c>
      <c r="E29" s="204">
        <v>0.39367999999999997</v>
      </c>
    </row>
    <row r="30" spans="1:11" ht="15" customHeight="1">
      <c r="A30" s="203" t="s">
        <v>0</v>
      </c>
      <c r="B30" s="203"/>
      <c r="C30" s="203"/>
      <c r="D30" s="203"/>
      <c r="E30" s="203"/>
      <c r="F30" s="203"/>
      <c r="G30" s="203"/>
      <c r="H30" s="203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reportings xmlns="http://reportinglists.napkyn.com">
  <reporting xmlns="http://reportinglists.napkyn.com">[]</reporting>
</reporting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groups xmlns="http://grouplists.napkyn.com">
  <group xmlns="http://grouplists.napkyn.com">[]</group>
</groups>
</file>

<file path=customXml/itemProps1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4.xml><?xml version="1.0" encoding="utf-8"?>
<ds:datastoreItem xmlns:ds="http://schemas.openxmlformats.org/officeDocument/2006/customXml" ds:itemID="{18E3D94E-9A7F-4E35-9022-34A25B2F16A2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2a291665-8406-47bb-b05a-056747c33d8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96871e6-bdc9-42b7-aa1f-35506ebfd5a4"/>
  </ds:schemaRefs>
</ds:datastoreItem>
</file>

<file path=customXml/itemProps5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Company>Oficina de Estudios y Políticas Agrarias -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creator>cagonzalez</dc:creator>
  <cp:keywords>commodities, azúcar, arroz, harina, trigo, maíz, aceite</cp:keywords>
  <dc:description/>
  <cp:lastModifiedBy>Javier Contreras Cerpa</cp:lastModifiedBy>
  <cp:lastPrinted>2023-12-23T02:07:15Z</cp:lastPrinted>
  <dcterms:created xsi:type="dcterms:W3CDTF">2010-11-09T14:07:20Z</dcterms:created>
  <dcterms:modified xsi:type="dcterms:W3CDTF">2023-12-23T02:22:17Z</dcterms:modified>
  <cp:category>Precios internacionales de productos básicos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