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Diciembre 25/"/>
    </mc:Choice>
  </mc:AlternateContent>
  <xr:revisionPtr revIDLastSave="4" documentId="8_{33A0C626-7631-47C8-9219-5C1381C67022}" xr6:coauthVersionLast="47" xr6:coauthVersionMax="47" xr10:uidLastSave="{68E68163-5AD6-4845-9E3C-0367C51F9E02}"/>
  <bookViews>
    <workbookView xWindow="-120" yWindow="-120" windowWidth="20730" windowHeight="11040" tabRatio="979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L3" i="1"/>
  <c r="A1" i="5"/>
  <c r="A1" i="3"/>
  <c r="I2" i="2"/>
  <c r="B14" i="1" l="1"/>
  <c r="B15" i="1"/>
  <c r="L14" i="1"/>
  <c r="E14" i="1"/>
  <c r="K10" i="1" s="1"/>
  <c r="M10" i="1" l="1"/>
  <c r="I10" i="1"/>
  <c r="J10" i="1"/>
  <c r="F10" i="1"/>
  <c r="G10" i="1" s="1"/>
  <c r="C10" i="1"/>
  <c r="D10" i="1" s="1"/>
  <c r="C14" i="1"/>
  <c r="D14" i="1" s="1"/>
  <c r="C13" i="2" s="1"/>
  <c r="C12" i="1"/>
  <c r="C13" i="1"/>
  <c r="D13" i="1" l="1"/>
  <c r="C12" i="2" s="1"/>
  <c r="B16" i="1"/>
  <c r="D12" i="1"/>
  <c r="C11" i="2" s="1"/>
  <c r="C9" i="2"/>
  <c r="B17" i="1"/>
  <c r="L15" i="1"/>
  <c r="K14" i="1" l="1"/>
  <c r="I13" i="2" s="1"/>
  <c r="E15" i="1"/>
  <c r="J14" i="1"/>
  <c r="H13" i="2" s="1"/>
  <c r="I14" i="1"/>
  <c r="G13" i="2" s="1"/>
  <c r="J13" i="1"/>
  <c r="H12" i="2" s="1"/>
  <c r="K13" i="1"/>
  <c r="I12" i="2" s="1"/>
  <c r="K12" i="1"/>
  <c r="I13" i="1"/>
  <c r="G12" i="2" s="1"/>
  <c r="I12" i="1"/>
  <c r="J12" i="1"/>
  <c r="F13" i="1"/>
  <c r="G13" i="1" s="1"/>
  <c r="E12" i="2" s="1"/>
  <c r="F14" i="1"/>
  <c r="G14" i="1" s="1"/>
  <c r="E13" i="2" s="1"/>
  <c r="F12" i="1"/>
  <c r="D13" i="2"/>
  <c r="I9" i="2"/>
  <c r="B18" i="1"/>
  <c r="L16" i="1"/>
  <c r="E16" i="1"/>
  <c r="B14" i="2"/>
  <c r="H9" i="2"/>
  <c r="G9" i="2"/>
  <c r="M13" i="1" l="1"/>
  <c r="N13" i="1" s="1"/>
  <c r="K12" i="2" s="1"/>
  <c r="M14" i="1"/>
  <c r="N14" i="1" s="1"/>
  <c r="K13" i="2" s="1"/>
  <c r="M12" i="1"/>
  <c r="N12" i="1" s="1"/>
  <c r="K11" i="2" s="1"/>
  <c r="H11" i="2"/>
  <c r="E9" i="2"/>
  <c r="I11" i="2"/>
  <c r="G11" i="2"/>
  <c r="G12" i="1"/>
  <c r="E11" i="2" s="1"/>
  <c r="J13" i="2"/>
  <c r="N10" i="1"/>
  <c r="K9" i="2" s="1"/>
  <c r="L17" i="1"/>
  <c r="E17" i="1"/>
  <c r="B15" i="2"/>
  <c r="B13" i="2"/>
  <c r="L18" i="1" l="1"/>
  <c r="E18" i="1"/>
  <c r="B16" i="2"/>
  <c r="D15" i="2" l="1"/>
  <c r="J15" i="2"/>
  <c r="B17" i="2"/>
  <c r="J14" i="2"/>
  <c r="D14" i="2"/>
  <c r="D16" i="2" l="1"/>
  <c r="J16" i="2"/>
  <c r="J17" i="2"/>
  <c r="D17" i="2" l="1"/>
</calcChain>
</file>

<file path=xl/sharedStrings.xml><?xml version="1.0" encoding="utf-8"?>
<sst xmlns="http://schemas.openxmlformats.org/spreadsheetml/2006/main" count="188" uniqueCount="107">
  <si>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</si>
  <si>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</si>
  <si>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</si>
  <si>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</si>
  <si>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</si>
  <si>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</si>
  <si>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</si>
  <si>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</si>
  <si>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</si>
  <si>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</si>
  <si>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</si>
  <si>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</si>
  <si>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</si>
  <si>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</si>
  <si>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</si>
  <si>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</si>
  <si>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</si>
  <si>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</si>
  <si>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</si>
  <si>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</si>
  <si>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</si>
  <si>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</si>
  <si>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</si>
  <si>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</si>
  <si>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</si>
  <si>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</si>
  <si>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</si>
  <si>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</si>
  <si>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</si>
  <si>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</si>
  <si>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</si>
  <si>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</si>
  <si>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</si>
  <si>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</si>
  <si>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</si>
  <si>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</si>
  <si>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</si>
  <si>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</si>
  <si>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</si>
  <si>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</si>
  <si>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</si>
  <si>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</si>
  <si>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</si>
  <si>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</si>
  <si>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</si>
  <si>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</si>
  <si>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</si>
  <si>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</si>
  <si>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</si>
  <si>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</si>
  <si>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</si>
  <si>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</si>
  <si>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</si>
  <si>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</si>
  <si>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</si>
  <si>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</si>
  <si>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</si>
  <si>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</si>
  <si>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</si>
  <si>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</si>
  <si>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</si>
  <si>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</si>
  <si>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</si>
  <si>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</si>
  <si>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</si>
  <si>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</si>
  <si>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</si>
  <si>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</si>
  <si>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</si>
  <si>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</si>
  <si>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</si>
  <si>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</si>
  <si>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</si>
  <si>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</si>
  <si>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</si>
  <si>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</si>
  <si>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</si>
  <si>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</si>
  <si>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</si>
  <si>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</si>
  <si>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</si>
  <si>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NOV</t>
  </si>
  <si>
    <t>OCT</t>
  </si>
  <si>
    <t>WK27</t>
  </si>
  <si>
    <t>KWK27</t>
  </si>
  <si>
    <t>CK27</t>
  </si>
  <si>
    <t xml:space="preserve"> +Z</t>
  </si>
  <si>
    <t>WN27</t>
  </si>
  <si>
    <t>KWN27</t>
  </si>
  <si>
    <t>CN27</t>
  </si>
  <si>
    <t>Diciembre</t>
  </si>
  <si>
    <t>Enero</t>
  </si>
  <si>
    <t xml:space="preserve"> +H</t>
  </si>
  <si>
    <t>WU27</t>
  </si>
  <si>
    <t>KWU27</t>
  </si>
  <si>
    <t>CU27</t>
  </si>
  <si>
    <t>Febrero</t>
  </si>
  <si>
    <t>ENE</t>
  </si>
  <si>
    <t>FEB</t>
  </si>
  <si>
    <t>Marzo</t>
  </si>
  <si>
    <t>Abril</t>
  </si>
  <si>
    <t xml:space="preserve"> +K</t>
  </si>
  <si>
    <t>WZ27</t>
  </si>
  <si>
    <t>KWZ27</t>
  </si>
  <si>
    <t>CZ27</t>
  </si>
  <si>
    <t xml:space="preserve">*Primas USWheat.org del 19 de diciembre de 2025. </t>
  </si>
  <si>
    <t>lunes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</si>
</sst>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1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16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4" fontId="23" fillId="0" borderId="0" xfId="0" applyNumberFormat="1" applyFont="1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37" fillId="0" borderId="0" xfId="0" applyFont="1" applyAlignment="1">
      <alignment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4" fontId="23" fillId="23" borderId="10" xfId="0" applyNumberFormat="1" applyFont="1" applyFill="1" applyBorder="1" applyAlignment="1">
      <alignment horizontal="right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9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40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3" borderId="37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4" fontId="23" fillId="23" borderId="36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0" fontId="23" fillId="24" borderId="45" xfId="0" applyFont="1" applyFill="1" applyBorder="1" applyAlignment="1">
      <alignment horizontal="center" vertical="center"/>
    </xf>
    <xf numFmtId="4" fontId="23" fillId="24" borderId="46" xfId="0" applyNumberFormat="1" applyFont="1" applyFill="1" applyBorder="1" applyAlignment="1">
      <alignment horizontal="right" vertical="center"/>
    </xf>
    <xf numFmtId="4" fontId="23" fillId="24" borderId="65" xfId="0" applyNumberFormat="1" applyFont="1" applyFill="1" applyBorder="1" applyAlignment="1">
      <alignment horizontal="right" vertical="center"/>
    </xf>
    <xf numFmtId="4" fontId="23" fillId="24" borderId="45" xfId="0" applyNumberFormat="1" applyFont="1" applyFill="1" applyBorder="1" applyAlignment="1">
      <alignment horizontal="right" vertical="center"/>
    </xf>
    <xf numFmtId="4" fontId="35" fillId="29" borderId="46" xfId="0" applyNumberFormat="1" applyFont="1" applyFill="1" applyBorder="1" applyAlignment="1">
      <alignment horizontal="right" vertical="center"/>
    </xf>
    <xf numFmtId="4" fontId="35" fillId="29" borderId="65" xfId="0" applyNumberFormat="1" applyFont="1" applyFill="1" applyBorder="1" applyAlignment="1">
      <alignment horizontal="right" vertical="center"/>
    </xf>
    <xf numFmtId="4" fontId="23" fillId="29" borderId="38" xfId="0" applyNumberFormat="1" applyFont="1" applyFill="1" applyBorder="1" applyAlignment="1">
      <alignment horizontal="right" vertical="center"/>
    </xf>
    <xf numFmtId="4" fontId="23" fillId="29" borderId="45" xfId="0" applyNumberFormat="1" applyFont="1" applyFill="1" applyBorder="1" applyAlignment="1">
      <alignment horizontal="right" vertical="center"/>
    </xf>
    <xf numFmtId="4" fontId="23" fillId="29" borderId="46" xfId="0" applyNumberFormat="1" applyFont="1" applyFill="1" applyBorder="1" applyAlignment="1">
      <alignment horizontal="right" vertical="center"/>
    </xf>
    <xf numFmtId="4" fontId="23" fillId="29" borderId="65" xfId="0" applyNumberFormat="1" applyFont="1" applyFill="1" applyBorder="1" applyAlignment="1">
      <alignment horizontal="right" vertical="center"/>
    </xf>
    <xf numFmtId="4" fontId="23" fillId="23" borderId="38" xfId="0" applyNumberFormat="1" applyFont="1" applyFill="1" applyBorder="1" applyAlignment="1">
      <alignment horizontal="right" vertical="center"/>
    </xf>
    <xf numFmtId="4" fontId="23" fillId="23" borderId="14" xfId="0" applyNumberFormat="1" applyFont="1" applyFill="1" applyBorder="1" applyAlignment="1">
      <alignment horizontal="right" vertical="center"/>
    </xf>
    <xf numFmtId="4" fontId="23" fillId="23" borderId="39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8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0" fontId="23" fillId="24" borderId="69" xfId="0" applyFont="1" applyFill="1" applyBorder="1" applyAlignment="1">
      <alignment horizontal="center" vertical="center"/>
    </xf>
    <xf numFmtId="4" fontId="23" fillId="24" borderId="70" xfId="0" applyNumberFormat="1" applyFont="1" applyFill="1" applyBorder="1" applyAlignment="1">
      <alignment horizontal="right" vertical="center"/>
    </xf>
    <xf numFmtId="4" fontId="35" fillId="29" borderId="71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23" fillId="24" borderId="69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9" borderId="69" xfId="0" applyNumberFormat="1" applyFont="1" applyFill="1" applyBorder="1" applyAlignment="1">
      <alignment horizontal="right" vertical="center"/>
    </xf>
    <xf numFmtId="4" fontId="23" fillId="29" borderId="71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4" fontId="23" fillId="24" borderId="71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0" fontId="38" fillId="30" borderId="83" xfId="0" applyFont="1" applyFill="1" applyBorder="1" applyAlignment="1">
      <alignment horizontal="center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4" fontId="23" fillId="23" borderId="86" xfId="0" applyNumberFormat="1" applyFont="1" applyFill="1" applyBorder="1" applyAlignment="1">
      <alignment horizontal="right" vertical="center"/>
    </xf>
    <xf numFmtId="4" fontId="23" fillId="23" borderId="87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800100</xdr:colOff>
      <xdr:row>1</xdr:row>
      <xdr:rowOff>19050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9525"/>
          <a:ext cx="16287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2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M11" sqref="M11"/>
    </sheetView>
  </sheetViews>
  <sheetFormatPr baseColWidth="10" defaultColWidth="9.6640625" defaultRowHeight="15" x14ac:dyDescent="0.2"/>
  <cols>
    <col min="1" max="1" width="9.6640625" style="1"/>
    <col min="2" max="2" width="9.6640625" style="1" customWidth="1"/>
    <col min="3" max="4" width="10" style="1" customWidth="1"/>
    <col min="5" max="5" width="9" style="1" customWidth="1"/>
    <col min="6" max="7" width="12.109375" style="1" customWidth="1"/>
    <col min="8" max="8" width="12.6640625" style="1" customWidth="1"/>
    <col min="9" max="9" width="15.21875" style="1" customWidth="1"/>
    <col min="10" max="10" width="13.5546875" style="1" customWidth="1"/>
    <col min="11" max="11" width="13" style="1" customWidth="1"/>
    <col min="12" max="14" width="11.109375" style="1" customWidth="1"/>
    <col min="15" max="15" width="1.6640625" style="1" customWidth="1"/>
    <col min="16" max="16" width="8.109375" style="1" bestFit="1" customWidth="1"/>
    <col min="17" max="17" width="11.77734375" style="1" customWidth="1"/>
    <col min="18" max="16384" width="9.6640625" style="1"/>
  </cols>
  <sheetData>
    <row r="1" spans="1:17" ht="87.75" customHeight="1" x14ac:dyDescent="0.2">
      <c r="A1" s="10"/>
      <c r="B1" s="10"/>
      <c r="C1" s="10"/>
      <c r="D1" s="10"/>
      <c r="E1" s="10"/>
      <c r="F1" s="10"/>
      <c r="G1" s="10"/>
      <c r="H1" s="28" t="s">
        <v>0</v>
      </c>
      <c r="I1" s="10"/>
      <c r="J1" s="10"/>
      <c r="K1" s="10"/>
      <c r="L1" s="10"/>
      <c r="M1" s="10"/>
      <c r="N1" s="10"/>
    </row>
    <row r="2" spans="1:17" ht="18.75" customHeight="1" x14ac:dyDescent="0.2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25">
      <c r="B3" s="23"/>
      <c r="C3" s="23"/>
      <c r="D3" s="23"/>
      <c r="E3" s="23"/>
      <c r="F3" s="23"/>
      <c r="G3" s="70"/>
      <c r="H3" s="71" t="s">
        <v>2</v>
      </c>
      <c r="I3" s="72"/>
      <c r="J3" s="23"/>
      <c r="K3" s="23"/>
      <c r="L3" s="168">
        <f>Datos!B1</f>
        <v>46022</v>
      </c>
      <c r="M3" s="168"/>
      <c r="N3" s="168"/>
    </row>
    <row r="4" spans="1:17" ht="15.75" x14ac:dyDescent="0.2">
      <c r="A4" s="169" t="s">
        <v>3</v>
      </c>
      <c r="B4" s="170"/>
      <c r="C4" s="170"/>
      <c r="D4" s="171"/>
      <c r="E4" s="169" t="s">
        <v>3</v>
      </c>
      <c r="F4" s="170"/>
      <c r="G4" s="170"/>
      <c r="H4" s="170"/>
      <c r="I4" s="170"/>
      <c r="J4" s="170"/>
      <c r="K4" s="172"/>
      <c r="L4" s="173" t="s">
        <v>4</v>
      </c>
      <c r="M4" s="170"/>
      <c r="N4" s="172"/>
    </row>
    <row r="5" spans="1:17" ht="17.25" customHeight="1" x14ac:dyDescent="0.2">
      <c r="A5" s="174" t="s">
        <v>5</v>
      </c>
      <c r="B5" s="175"/>
      <c r="C5" s="175"/>
      <c r="D5" s="176"/>
      <c r="E5" s="174" t="s">
        <v>6</v>
      </c>
      <c r="F5" s="175"/>
      <c r="G5" s="175"/>
      <c r="H5" s="175"/>
      <c r="I5" s="175"/>
      <c r="J5" s="175"/>
      <c r="K5" s="177"/>
      <c r="L5" s="178" t="s">
        <v>7</v>
      </c>
      <c r="M5" s="175"/>
      <c r="N5" s="177"/>
    </row>
    <row r="6" spans="1:17" ht="15.75" x14ac:dyDescent="0.2">
      <c r="A6" s="73"/>
      <c r="B6" s="56" t="s">
        <v>8</v>
      </c>
      <c r="C6" s="164" t="s">
        <v>9</v>
      </c>
      <c r="D6" s="165"/>
      <c r="E6" s="86" t="s">
        <v>10</v>
      </c>
      <c r="F6" s="164" t="s">
        <v>11</v>
      </c>
      <c r="G6" s="166"/>
      <c r="H6" s="56" t="s">
        <v>12</v>
      </c>
      <c r="I6" s="56" t="s">
        <v>13</v>
      </c>
      <c r="J6" s="56" t="s">
        <v>14</v>
      </c>
      <c r="K6" s="87" t="s">
        <v>15</v>
      </c>
      <c r="L6" s="57" t="s">
        <v>8</v>
      </c>
      <c r="M6" s="164" t="s">
        <v>9</v>
      </c>
      <c r="N6" s="167"/>
    </row>
    <row r="7" spans="1:17" ht="19.5" customHeight="1" x14ac:dyDescent="0.2">
      <c r="A7" s="159">
        <v>2025</v>
      </c>
      <c r="B7" s="160"/>
      <c r="C7" s="160"/>
      <c r="D7" s="161"/>
      <c r="E7" s="162"/>
      <c r="F7" s="160"/>
      <c r="G7" s="160"/>
      <c r="H7" s="160"/>
      <c r="I7" s="160"/>
      <c r="J7" s="160"/>
      <c r="K7" s="161"/>
      <c r="L7" s="162"/>
      <c r="M7" s="160"/>
      <c r="N7" s="163"/>
      <c r="O7"/>
      <c r="P7"/>
      <c r="Q7"/>
    </row>
    <row r="8" spans="1:17" ht="19.5" customHeight="1" x14ac:dyDescent="0.2">
      <c r="A8" s="75" t="s">
        <v>82</v>
      </c>
      <c r="B8" s="20"/>
      <c r="C8" s="20"/>
      <c r="D8" s="79"/>
      <c r="E8" s="20"/>
      <c r="F8" s="20"/>
      <c r="G8" s="20"/>
      <c r="H8" s="20"/>
      <c r="I8" s="21"/>
      <c r="J8" s="21"/>
      <c r="K8" s="90"/>
      <c r="L8" s="20"/>
      <c r="M8" s="20"/>
      <c r="N8" s="79"/>
      <c r="O8"/>
      <c r="P8"/>
      <c r="Q8"/>
    </row>
    <row r="9" spans="1:17" ht="19.5" customHeight="1" x14ac:dyDescent="0.2">
      <c r="A9" s="76" t="s">
        <v>81</v>
      </c>
      <c r="B9" s="22"/>
      <c r="C9" s="22"/>
      <c r="D9" s="77"/>
      <c r="E9" s="22"/>
      <c r="F9" s="22"/>
      <c r="G9" s="22"/>
      <c r="H9" s="22"/>
      <c r="I9" s="32"/>
      <c r="J9" s="32"/>
      <c r="K9" s="88"/>
      <c r="L9" s="91"/>
      <c r="M9" s="91"/>
      <c r="N9" s="92"/>
      <c r="O9"/>
      <c r="P9"/>
      <c r="Q9"/>
    </row>
    <row r="10" spans="1:17" ht="19.5" customHeight="1" x14ac:dyDescent="0.2">
      <c r="A10" s="75" t="s">
        <v>20</v>
      </c>
      <c r="B10" s="20"/>
      <c r="C10" s="20">
        <f>$B$14+'Primas SRW'!B6</f>
        <v>615</v>
      </c>
      <c r="D10" s="79">
        <f>C10*$B$20</f>
        <v>225.97559999999999</v>
      </c>
      <c r="E10" s="20"/>
      <c r="F10" s="20">
        <f>$E$14+'Primas HRW'!B6</f>
        <v>652.75</v>
      </c>
      <c r="G10" s="20">
        <f>F10*$B$20</f>
        <v>239.84645999999998</v>
      </c>
      <c r="H10" s="20"/>
      <c r="I10" s="21">
        <f>$E$14+'Primas HRW'!E6</f>
        <v>659.75</v>
      </c>
      <c r="J10" s="21">
        <f>$E$14+'Primas HRW'!F6</f>
        <v>644.75</v>
      </c>
      <c r="K10" s="90">
        <f>$E$14+'Primas HRW'!G6</f>
        <v>649.75</v>
      </c>
      <c r="L10" s="20"/>
      <c r="M10" s="20">
        <f>$L$14+'Primas maíz'!B6</f>
        <v>546.25</v>
      </c>
      <c r="N10" s="79">
        <f t="shared" ref="N10" si="0">M10*$F$20</f>
        <v>215.04769999999999</v>
      </c>
      <c r="O10"/>
      <c r="P10"/>
      <c r="Q10"/>
    </row>
    <row r="11" spans="1:17" ht="19.5" customHeight="1" x14ac:dyDescent="0.2">
      <c r="A11" s="74">
        <v>2026</v>
      </c>
      <c r="B11" s="55"/>
      <c r="C11" s="55"/>
      <c r="D11" s="78"/>
      <c r="E11" s="113"/>
      <c r="F11" s="114"/>
      <c r="G11" s="114"/>
      <c r="H11" s="114"/>
      <c r="I11" s="114"/>
      <c r="J11" s="114"/>
      <c r="K11" s="115"/>
      <c r="L11" s="85"/>
      <c r="M11" s="55"/>
      <c r="N11" s="78"/>
      <c r="O11"/>
      <c r="P11"/>
      <c r="Q11"/>
    </row>
    <row r="12" spans="1:17" ht="19.5" customHeight="1" x14ac:dyDescent="0.2">
      <c r="A12" s="76" t="s">
        <v>97</v>
      </c>
      <c r="B12" s="22"/>
      <c r="C12" s="22">
        <f>$B$14+'Primas SRW'!B7</f>
        <v>615</v>
      </c>
      <c r="D12" s="77">
        <f>C12*$B$20</f>
        <v>225.97559999999999</v>
      </c>
      <c r="E12" s="84"/>
      <c r="F12" s="22">
        <f>$E$14+'Primas HRW'!B7</f>
        <v>652.75</v>
      </c>
      <c r="G12" s="22">
        <f>F12*$B$20</f>
        <v>239.84645999999998</v>
      </c>
      <c r="H12" s="22"/>
      <c r="I12" s="32">
        <f>$E$14+'Primas HRW'!E7</f>
        <v>659.75</v>
      </c>
      <c r="J12" s="32">
        <f>$E$14+'Primas HRW'!F7</f>
        <v>644.75</v>
      </c>
      <c r="K12" s="88">
        <f>$E$14+'Primas HRW'!G7</f>
        <v>649.75</v>
      </c>
      <c r="L12" s="109"/>
      <c r="M12" s="91">
        <f>$L$14+'Primas maíz'!B7</f>
        <v>546.25</v>
      </c>
      <c r="N12" s="92">
        <f>M12*$F$20</f>
        <v>215.04769999999999</v>
      </c>
      <c r="O12"/>
      <c r="P12"/>
      <c r="Q12"/>
    </row>
    <row r="13" spans="1:17" ht="19.5" customHeight="1" x14ac:dyDescent="0.2">
      <c r="A13" s="75" t="s">
        <v>98</v>
      </c>
      <c r="B13" s="19"/>
      <c r="C13" s="20">
        <f>$B$14+'Primas SRW'!B8</f>
        <v>615</v>
      </c>
      <c r="D13" s="79">
        <f>C13*$B$20</f>
        <v>225.97559999999999</v>
      </c>
      <c r="E13" s="89"/>
      <c r="F13" s="20">
        <f>$E$14+'Primas HRW'!B8</f>
        <v>652.75</v>
      </c>
      <c r="G13" s="20">
        <f>F13*$B$20</f>
        <v>239.84645999999998</v>
      </c>
      <c r="H13" s="20"/>
      <c r="I13" s="21">
        <f>$E$14+'Primas HRW'!E8</f>
        <v>659.75</v>
      </c>
      <c r="J13" s="21">
        <f>$E$14+'Primas HRW'!F8</f>
        <v>644.75</v>
      </c>
      <c r="K13" s="90">
        <f>$E$14+'Primas HRW'!G8</f>
        <v>649.75</v>
      </c>
      <c r="L13" s="89"/>
      <c r="M13" s="20">
        <f>$L$14+'Primas maíz'!B8</f>
        <v>547.25</v>
      </c>
      <c r="N13" s="79">
        <f>M13*$F$20</f>
        <v>215.44137999999998</v>
      </c>
      <c r="O13"/>
      <c r="P13"/>
      <c r="Q13"/>
    </row>
    <row r="14" spans="1:17" ht="19.5" customHeight="1" x14ac:dyDescent="0.2">
      <c r="A14" s="76" t="s">
        <v>16</v>
      </c>
      <c r="B14" s="22">
        <f>Datos!E3</f>
        <v>507</v>
      </c>
      <c r="C14" s="22">
        <f>$B$14+'Primas SRW'!B9</f>
        <v>616</v>
      </c>
      <c r="D14" s="77">
        <f>C14*$B$20</f>
        <v>226.34304</v>
      </c>
      <c r="E14" s="84">
        <f>Datos!I3</f>
        <v>514.75</v>
      </c>
      <c r="F14" s="22">
        <f>$E$14+'Primas HRW'!B9</f>
        <v>644.75</v>
      </c>
      <c r="G14" s="22">
        <f>F14*$B$20</f>
        <v>236.90693999999999</v>
      </c>
      <c r="H14" s="22"/>
      <c r="I14" s="32">
        <f>$E$14+'Primas HRW'!E9</f>
        <v>654.75</v>
      </c>
      <c r="J14" s="32">
        <f>$E$14+'Primas HRW'!F9</f>
        <v>639.75</v>
      </c>
      <c r="K14" s="88">
        <f>$E$14+'Primas HRW'!G9</f>
        <v>644.75</v>
      </c>
      <c r="L14" s="109">
        <f>Datos!M3</f>
        <v>440.25</v>
      </c>
      <c r="M14" s="91">
        <f>$L$14+'Primas maíz'!B9</f>
        <v>540.25</v>
      </c>
      <c r="N14" s="92">
        <f>M14*$F$20</f>
        <v>212.68562</v>
      </c>
      <c r="O14"/>
      <c r="P14"/>
      <c r="Q14"/>
    </row>
    <row r="15" spans="1:17" ht="19.5" customHeight="1" x14ac:dyDescent="0.2">
      <c r="A15" s="75" t="s">
        <v>17</v>
      </c>
      <c r="B15" s="19">
        <f>Datos!E5</f>
        <v>518.5</v>
      </c>
      <c r="C15" s="20"/>
      <c r="D15" s="79"/>
      <c r="E15" s="89">
        <f>Datos!I5</f>
        <v>528</v>
      </c>
      <c r="F15" s="20"/>
      <c r="G15" s="20"/>
      <c r="H15" s="20"/>
      <c r="I15" s="21"/>
      <c r="J15" s="21"/>
      <c r="K15" s="90"/>
      <c r="L15" s="89">
        <f>Datos!M5</f>
        <v>448.25</v>
      </c>
      <c r="M15" s="20"/>
      <c r="N15" s="79"/>
      <c r="O15"/>
      <c r="P15"/>
      <c r="Q15"/>
    </row>
    <row r="16" spans="1:17" ht="19.5" customHeight="1" x14ac:dyDescent="0.2">
      <c r="A16" s="76" t="s">
        <v>18</v>
      </c>
      <c r="B16" s="22">
        <f>Datos!E6</f>
        <v>531.25</v>
      </c>
      <c r="C16" s="22"/>
      <c r="D16" s="77"/>
      <c r="E16" s="84">
        <f>Datos!I6</f>
        <v>542</v>
      </c>
      <c r="F16" s="22"/>
      <c r="G16" s="22"/>
      <c r="H16" s="22"/>
      <c r="I16" s="32"/>
      <c r="J16" s="32"/>
      <c r="K16" s="88"/>
      <c r="L16" s="109">
        <f>Datos!M6</f>
        <v>454.5</v>
      </c>
      <c r="M16" s="91"/>
      <c r="N16" s="92"/>
      <c r="O16"/>
      <c r="P16"/>
      <c r="Q16"/>
    </row>
    <row r="17" spans="1:17" ht="19.5" customHeight="1" x14ac:dyDescent="0.2">
      <c r="A17" s="75" t="s">
        <v>19</v>
      </c>
      <c r="B17" s="19">
        <f>Datos!E7</f>
        <v>545.75</v>
      </c>
      <c r="C17" s="20"/>
      <c r="D17" s="79"/>
      <c r="E17" s="89">
        <f>Datos!I7</f>
        <v>557.25</v>
      </c>
      <c r="F17" s="20"/>
      <c r="G17" s="20"/>
      <c r="H17" s="20"/>
      <c r="I17" s="21"/>
      <c r="J17" s="21"/>
      <c r="K17" s="90"/>
      <c r="L17" s="89">
        <f>Datos!M7</f>
        <v>448.5</v>
      </c>
      <c r="M17" s="20"/>
      <c r="N17" s="79"/>
      <c r="O17"/>
      <c r="P17"/>
      <c r="Q17"/>
    </row>
    <row r="18" spans="1:17" ht="19.5" customHeight="1" thickBot="1" x14ac:dyDescent="0.25">
      <c r="A18" s="103" t="s">
        <v>20</v>
      </c>
      <c r="B18" s="104">
        <f>Datos!E8</f>
        <v>564.75</v>
      </c>
      <c r="C18" s="104"/>
      <c r="D18" s="105"/>
      <c r="E18" s="106">
        <f>Datos!I8</f>
        <v>576.75</v>
      </c>
      <c r="F18" s="104"/>
      <c r="G18" s="104"/>
      <c r="H18" s="104"/>
      <c r="I18" s="107"/>
      <c r="J18" s="107"/>
      <c r="K18" s="108"/>
      <c r="L18" s="110">
        <f>Datos!M8</f>
        <v>460.5</v>
      </c>
      <c r="M18" s="111"/>
      <c r="N18" s="112"/>
      <c r="O18"/>
      <c r="P18"/>
      <c r="Q18"/>
    </row>
    <row r="19" spans="1:17" ht="19.5" customHeight="1" x14ac:dyDescent="0.2">
      <c r="A19" s="3" t="s">
        <v>21</v>
      </c>
      <c r="O19"/>
      <c r="P19"/>
      <c r="Q19" s="2"/>
    </row>
    <row r="20" spans="1:17" ht="19.5" customHeight="1" x14ac:dyDescent="0.2">
      <c r="A20" s="6" t="s">
        <v>22</v>
      </c>
      <c r="B20" s="24">
        <v>0.36743999999999999</v>
      </c>
      <c r="E20" s="6" t="s">
        <v>23</v>
      </c>
      <c r="F20" s="12">
        <v>0.39367999999999997</v>
      </c>
      <c r="O20"/>
      <c r="P20"/>
      <c r="Q20" s="2"/>
    </row>
    <row r="21" spans="1:17" ht="19.5" customHeight="1" x14ac:dyDescent="0.2">
      <c r="A21" s="4" t="s">
        <v>24</v>
      </c>
      <c r="B21" s="4"/>
      <c r="C21" s="4"/>
      <c r="D21" s="4"/>
      <c r="E21" s="4"/>
      <c r="F21" s="4"/>
      <c r="O21"/>
      <c r="P21"/>
      <c r="Q21" s="2"/>
    </row>
    <row r="22" spans="1:17" ht="19.5" customHeight="1" x14ac:dyDescent="0.2">
      <c r="P22"/>
      <c r="Q22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1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3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L19" sqref="A19:L23"/>
    </sheetView>
  </sheetViews>
  <sheetFormatPr baseColWidth="10" defaultColWidth="9.6640625" defaultRowHeight="15" x14ac:dyDescent="0.2"/>
  <cols>
    <col min="1" max="1" width="9.6640625" style="1"/>
    <col min="2" max="2" width="9.6640625" style="1" bestFit="1" customWidth="1"/>
    <col min="3" max="3" width="12" style="1" customWidth="1"/>
    <col min="4" max="4" width="10" style="1" customWidth="1"/>
    <col min="5" max="5" width="14.21875" style="1" customWidth="1"/>
    <col min="6" max="6" width="15" style="1" bestFit="1" customWidth="1"/>
    <col min="7" max="7" width="16.77734375" style="1" bestFit="1" customWidth="1"/>
    <col min="8" max="8" width="16.33203125" style="1" bestFit="1" customWidth="1"/>
    <col min="9" max="9" width="15" style="1" bestFit="1" customWidth="1"/>
    <col min="10" max="10" width="10.44140625" style="1" customWidth="1"/>
    <col min="11" max="11" width="11.5546875" style="1" bestFit="1" customWidth="1"/>
    <col min="12" max="16384" width="9.6640625" style="1"/>
  </cols>
  <sheetData>
    <row r="1" spans="1:11" ht="90" customHeight="1" x14ac:dyDescent="0.2">
      <c r="A1" s="9"/>
      <c r="B1" s="9"/>
      <c r="C1" s="9"/>
      <c r="D1" s="9"/>
      <c r="E1" s="31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25">
      <c r="A2" s="27"/>
      <c r="B2" s="23"/>
      <c r="C2" s="23"/>
      <c r="D2" s="23"/>
      <c r="E2" s="23"/>
      <c r="F2" s="184" t="s">
        <v>25</v>
      </c>
      <c r="G2" s="184"/>
      <c r="H2" s="23"/>
      <c r="I2" s="168">
        <f>Datos!B1</f>
        <v>46022</v>
      </c>
      <c r="J2" s="168"/>
      <c r="K2" s="168"/>
    </row>
    <row r="3" spans="1:11" ht="20.100000000000001" customHeight="1" thickBot="1" x14ac:dyDescent="0.25">
      <c r="A3" s="80"/>
      <c r="B3" s="185" t="s">
        <v>3</v>
      </c>
      <c r="C3" s="186"/>
      <c r="D3" s="187" t="s">
        <v>3</v>
      </c>
      <c r="E3" s="188"/>
      <c r="F3" s="188"/>
      <c r="G3" s="188"/>
      <c r="H3" s="188"/>
      <c r="I3" s="189"/>
      <c r="J3" s="187" t="s">
        <v>4</v>
      </c>
      <c r="K3" s="189"/>
    </row>
    <row r="4" spans="1:11" ht="20.100000000000001" customHeight="1" x14ac:dyDescent="0.2">
      <c r="A4" s="80"/>
      <c r="B4" s="179" t="s">
        <v>5</v>
      </c>
      <c r="C4" s="180"/>
      <c r="D4" s="181" t="s">
        <v>6</v>
      </c>
      <c r="E4" s="182"/>
      <c r="F4" s="182"/>
      <c r="G4" s="182"/>
      <c r="H4" s="182"/>
      <c r="I4" s="183"/>
      <c r="J4" s="181" t="s">
        <v>7</v>
      </c>
      <c r="K4" s="183"/>
    </row>
    <row r="5" spans="1:11" ht="20.100000000000001" customHeight="1" x14ac:dyDescent="0.2">
      <c r="A5" s="81"/>
      <c r="B5" s="58" t="s">
        <v>8</v>
      </c>
      <c r="C5" s="82" t="s">
        <v>9</v>
      </c>
      <c r="D5" s="83" t="s">
        <v>10</v>
      </c>
      <c r="E5" s="59" t="s">
        <v>11</v>
      </c>
      <c r="F5" s="60" t="s">
        <v>12</v>
      </c>
      <c r="G5" s="60" t="s">
        <v>13</v>
      </c>
      <c r="H5" s="60" t="s">
        <v>14</v>
      </c>
      <c r="I5" s="82" t="s">
        <v>15</v>
      </c>
      <c r="J5" s="83" t="s">
        <v>8</v>
      </c>
      <c r="K5" s="82" t="s">
        <v>9</v>
      </c>
    </row>
    <row r="6" spans="1:11" ht="19.5" customHeight="1" x14ac:dyDescent="0.2">
      <c r="A6" s="120">
        <v>2025</v>
      </c>
      <c r="B6" s="121"/>
      <c r="C6" s="122"/>
      <c r="D6" s="129"/>
      <c r="E6" s="121"/>
      <c r="F6" s="121"/>
      <c r="G6" s="121"/>
      <c r="H6" s="121"/>
      <c r="I6" s="122"/>
      <c r="J6" s="129"/>
      <c r="K6" s="122"/>
    </row>
    <row r="7" spans="1:11" ht="19.5" customHeight="1" x14ac:dyDescent="0.2">
      <c r="A7" s="75" t="s">
        <v>82</v>
      </c>
      <c r="B7" s="130"/>
      <c r="C7" s="144"/>
      <c r="D7" s="139"/>
      <c r="E7" s="117"/>
      <c r="F7" s="118"/>
      <c r="G7" s="136"/>
      <c r="H7" s="136"/>
      <c r="I7" s="119"/>
      <c r="J7" s="139"/>
      <c r="K7" s="140"/>
    </row>
    <row r="8" spans="1:11" ht="19.5" customHeight="1" x14ac:dyDescent="0.2">
      <c r="A8" s="76" t="s">
        <v>81</v>
      </c>
      <c r="B8" s="131"/>
      <c r="C8" s="143"/>
      <c r="D8" s="133"/>
      <c r="E8" s="124"/>
      <c r="F8" s="124"/>
      <c r="G8" s="135"/>
      <c r="H8" s="135"/>
      <c r="I8" s="125"/>
      <c r="J8" s="137"/>
      <c r="K8" s="138"/>
    </row>
    <row r="9" spans="1:11" ht="19.5" customHeight="1" x14ac:dyDescent="0.2">
      <c r="A9" s="75" t="s">
        <v>20</v>
      </c>
      <c r="B9" s="130"/>
      <c r="C9" s="144">
        <f>ROUND(BUSHEL!D10,1)</f>
        <v>226</v>
      </c>
      <c r="D9" s="139"/>
      <c r="E9" s="117">
        <f>ROUND(BUSHEL!G10,1)</f>
        <v>239.8</v>
      </c>
      <c r="F9" s="118"/>
      <c r="G9" s="136">
        <f>BUSHEL!I10*$B$20</f>
        <v>242.41853999999998</v>
      </c>
      <c r="H9" s="136">
        <f>BUSHEL!J10*$B$20</f>
        <v>236.90693999999999</v>
      </c>
      <c r="I9" s="119">
        <f>BUSHEL!K10*$B$20</f>
        <v>238.74413999999999</v>
      </c>
      <c r="J9" s="139"/>
      <c r="K9" s="140">
        <f>BUSHEL!N10</f>
        <v>215.04769999999999</v>
      </c>
    </row>
    <row r="10" spans="1:11" ht="19.5" customHeight="1" x14ac:dyDescent="0.2">
      <c r="A10" s="120">
        <v>2026</v>
      </c>
      <c r="B10" s="121"/>
      <c r="C10" s="122"/>
      <c r="D10" s="129"/>
      <c r="E10" s="121"/>
      <c r="F10" s="121"/>
      <c r="G10" s="121"/>
      <c r="H10" s="121"/>
      <c r="I10" s="122"/>
      <c r="J10" s="129"/>
      <c r="K10" s="122"/>
    </row>
    <row r="11" spans="1:11" ht="19.5" customHeight="1" x14ac:dyDescent="0.2">
      <c r="A11" s="123" t="s">
        <v>97</v>
      </c>
      <c r="B11" s="124"/>
      <c r="C11" s="143">
        <f>ROUND(BUSHEL!D12,1)</f>
        <v>226</v>
      </c>
      <c r="D11" s="133"/>
      <c r="E11" s="124">
        <f>ROUND(BUSHEL!G12,1)</f>
        <v>239.8</v>
      </c>
      <c r="F11" s="124"/>
      <c r="G11" s="135">
        <f>BUSHEL!I12*$B$20</f>
        <v>242.41853999999998</v>
      </c>
      <c r="H11" s="135">
        <f>BUSHEL!J12*$B$20</f>
        <v>236.90693999999999</v>
      </c>
      <c r="I11" s="125">
        <f>BUSHEL!K12*$B$20</f>
        <v>238.74413999999999</v>
      </c>
      <c r="J11" s="137"/>
      <c r="K11" s="138">
        <f>BUSHEL!N12</f>
        <v>215.04769999999999</v>
      </c>
    </row>
    <row r="12" spans="1:11" ht="19.5" customHeight="1" x14ac:dyDescent="0.2">
      <c r="A12" s="116" t="s">
        <v>98</v>
      </c>
      <c r="B12" s="117"/>
      <c r="C12" s="144">
        <f>ROUND(BUSHEL!D13,1)</f>
        <v>226</v>
      </c>
      <c r="D12" s="132"/>
      <c r="E12" s="117">
        <f>ROUND(BUSHEL!G13,1)</f>
        <v>239.8</v>
      </c>
      <c r="F12" s="118"/>
      <c r="G12" s="136">
        <f>BUSHEL!I13*$B$20</f>
        <v>242.41853999999998</v>
      </c>
      <c r="H12" s="136">
        <f>BUSHEL!J13*$B$20</f>
        <v>236.90693999999999</v>
      </c>
      <c r="I12" s="119">
        <f>BUSHEL!K13*$B$20</f>
        <v>238.74413999999999</v>
      </c>
      <c r="J12" s="139"/>
      <c r="K12" s="140">
        <f>BUSHEL!N13</f>
        <v>215.44137999999998</v>
      </c>
    </row>
    <row r="13" spans="1:11" ht="19.5" customHeight="1" x14ac:dyDescent="0.2">
      <c r="A13" s="123" t="s">
        <v>16</v>
      </c>
      <c r="B13" s="124">
        <f>BUSHEL!B14*$B$20</f>
        <v>186.29208</v>
      </c>
      <c r="C13" s="143">
        <f>ROUND(BUSHEL!D14,1)</f>
        <v>226.3</v>
      </c>
      <c r="D13" s="133">
        <f>BUSHEL!E14*$B$20</f>
        <v>189.13973999999999</v>
      </c>
      <c r="E13" s="124">
        <f>ROUND(BUSHEL!G14,1)</f>
        <v>236.9</v>
      </c>
      <c r="F13" s="124"/>
      <c r="G13" s="135">
        <f>BUSHEL!I14*$B$20</f>
        <v>240.58133999999998</v>
      </c>
      <c r="H13" s="135">
        <f>BUSHEL!J14*$B$20</f>
        <v>235.06974</v>
      </c>
      <c r="I13" s="125">
        <f>BUSHEL!K14*$B$20</f>
        <v>236.90693999999999</v>
      </c>
      <c r="J13" s="137">
        <f>BUSHEL!L14*$E$20</f>
        <v>173.31761999999998</v>
      </c>
      <c r="K13" s="138">
        <f>BUSHEL!N14</f>
        <v>212.68562</v>
      </c>
    </row>
    <row r="14" spans="1:11" ht="19.5" customHeight="1" x14ac:dyDescent="0.2">
      <c r="A14" s="116" t="s">
        <v>17</v>
      </c>
      <c r="B14" s="117">
        <f>BUSHEL!B15*$B$20</f>
        <v>190.51764</v>
      </c>
      <c r="C14" s="144"/>
      <c r="D14" s="132">
        <f>BUSHEL!E15*$B$20</f>
        <v>194.00832</v>
      </c>
      <c r="E14" s="117"/>
      <c r="F14" s="118"/>
      <c r="G14" s="118"/>
      <c r="H14" s="118"/>
      <c r="I14" s="119"/>
      <c r="J14" s="139">
        <f>BUSHEL!L15*$E$20</f>
        <v>176.46705999999998</v>
      </c>
      <c r="K14" s="140"/>
    </row>
    <row r="15" spans="1:11" ht="19.5" customHeight="1" x14ac:dyDescent="0.2">
      <c r="A15" s="123" t="s">
        <v>18</v>
      </c>
      <c r="B15" s="124">
        <f>BUSHEL!B16*$B$20</f>
        <v>195.20249999999999</v>
      </c>
      <c r="C15" s="143"/>
      <c r="D15" s="133">
        <f>BUSHEL!E16*$B$20</f>
        <v>199.15248</v>
      </c>
      <c r="E15" s="124"/>
      <c r="F15" s="124"/>
      <c r="G15" s="124"/>
      <c r="H15" s="124"/>
      <c r="I15" s="125"/>
      <c r="J15" s="137">
        <f>BUSHEL!L16*$E$20</f>
        <v>178.92756</v>
      </c>
      <c r="K15" s="138"/>
    </row>
    <row r="16" spans="1:11" ht="19.5" customHeight="1" x14ac:dyDescent="0.2">
      <c r="A16" s="116" t="s">
        <v>19</v>
      </c>
      <c r="B16" s="117">
        <f>BUSHEL!B17*$B$20</f>
        <v>200.53038000000001</v>
      </c>
      <c r="C16" s="144"/>
      <c r="D16" s="132">
        <f>BUSHEL!E17*$B$20</f>
        <v>204.75593999999998</v>
      </c>
      <c r="E16" s="117"/>
      <c r="F16" s="118"/>
      <c r="G16" s="118"/>
      <c r="H16" s="118"/>
      <c r="I16" s="119"/>
      <c r="J16" s="139">
        <f>BUSHEL!L17*$E$20</f>
        <v>176.56547999999998</v>
      </c>
      <c r="K16" s="140"/>
    </row>
    <row r="17" spans="1:11" ht="19.5" customHeight="1" thickBot="1" x14ac:dyDescent="0.25">
      <c r="A17" s="126" t="s">
        <v>20</v>
      </c>
      <c r="B17" s="127">
        <f>BUSHEL!B18*$B$20</f>
        <v>207.51174</v>
      </c>
      <c r="C17" s="145"/>
      <c r="D17" s="134">
        <f>BUSHEL!E18*$B$20</f>
        <v>211.92102</v>
      </c>
      <c r="E17" s="127"/>
      <c r="F17" s="127"/>
      <c r="G17" s="127"/>
      <c r="H17" s="127"/>
      <c r="I17" s="128"/>
      <c r="J17" s="141">
        <f>BUSHEL!L18*$E$20</f>
        <v>181.28963999999999</v>
      </c>
      <c r="K17" s="142"/>
    </row>
    <row r="18" spans="1:11" s="25" customFormat="1" ht="15" customHeight="1" x14ac:dyDescent="0.2">
      <c r="A18" s="44" t="s">
        <v>26</v>
      </c>
      <c r="B18" s="26"/>
      <c r="C18" s="26"/>
      <c r="D18" s="26"/>
      <c r="E18" s="26"/>
      <c r="F18" s="26"/>
      <c r="G18" s="26"/>
      <c r="H18" s="26"/>
    </row>
    <row r="19" spans="1:11" ht="15" customHeight="1" x14ac:dyDescent="0.2">
      <c r="A19" s="44" t="s">
        <v>21</v>
      </c>
    </row>
    <row r="20" spans="1:11" ht="15" customHeight="1" x14ac:dyDescent="0.2">
      <c r="A20" s="6" t="s">
        <v>22</v>
      </c>
      <c r="B20" s="24">
        <v>0.36743999999999999</v>
      </c>
      <c r="D20" s="6" t="s">
        <v>23</v>
      </c>
      <c r="E20" s="24">
        <v>0.39367999999999997</v>
      </c>
    </row>
    <row r="21" spans="1:11" ht="15" customHeight="1" x14ac:dyDescent="0.2">
      <c r="A21" s="4" t="s">
        <v>24</v>
      </c>
      <c r="B21" s="4"/>
      <c r="C21" s="4"/>
      <c r="D21" s="4"/>
      <c r="E21" s="4"/>
      <c r="F21" s="4"/>
      <c r="G21" s="4"/>
      <c r="H21" s="4"/>
    </row>
    <row r="22" spans="1:11" ht="15" customHeight="1" x14ac:dyDescent="0.2"/>
    <row r="23" spans="1:11" ht="15" customHeight="1" x14ac:dyDescent="0.2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1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B6" sqref="B6:B10"/>
    </sheetView>
  </sheetViews>
  <sheetFormatPr baseColWidth="10" defaultColWidth="11.5546875" defaultRowHeight="15" x14ac:dyDescent="0.2"/>
  <cols>
    <col min="1" max="3" width="11.77734375" customWidth="1"/>
  </cols>
  <sheetData>
    <row r="1" spans="1:3" ht="15.75" x14ac:dyDescent="0.25">
      <c r="A1" s="190">
        <f>Datos!B1</f>
        <v>46022</v>
      </c>
      <c r="B1" s="191"/>
      <c r="C1" s="192"/>
    </row>
    <row r="2" spans="1:3" ht="15.75" x14ac:dyDescent="0.25">
      <c r="A2" s="196" t="s">
        <v>3</v>
      </c>
      <c r="B2" s="197"/>
      <c r="C2" s="198"/>
    </row>
    <row r="3" spans="1:3" ht="15.75" x14ac:dyDescent="0.2">
      <c r="A3" s="146"/>
      <c r="B3" s="199" t="s">
        <v>27</v>
      </c>
      <c r="C3" s="147" t="s">
        <v>28</v>
      </c>
    </row>
    <row r="4" spans="1:3" ht="15.75" x14ac:dyDescent="0.2">
      <c r="A4" s="148"/>
      <c r="B4" s="200">
        <v>0.12</v>
      </c>
      <c r="C4" s="149" t="s">
        <v>29</v>
      </c>
    </row>
    <row r="5" spans="1:3" ht="15.75" x14ac:dyDescent="0.25">
      <c r="A5" s="193">
        <v>2024</v>
      </c>
      <c r="B5" s="194"/>
      <c r="C5" s="195"/>
    </row>
    <row r="6" spans="1:3" x14ac:dyDescent="0.2">
      <c r="A6" s="150" t="s">
        <v>90</v>
      </c>
      <c r="B6" s="11">
        <v>108</v>
      </c>
      <c r="C6" s="154" t="s">
        <v>86</v>
      </c>
    </row>
    <row r="7" spans="1:3" x14ac:dyDescent="0.2">
      <c r="A7" s="151" t="s">
        <v>91</v>
      </c>
      <c r="B7" s="65">
        <v>108</v>
      </c>
      <c r="C7" s="155" t="s">
        <v>92</v>
      </c>
    </row>
    <row r="8" spans="1:3" x14ac:dyDescent="0.2">
      <c r="A8" s="150" t="s">
        <v>96</v>
      </c>
      <c r="B8" s="11">
        <v>108</v>
      </c>
      <c r="C8" s="154" t="s">
        <v>92</v>
      </c>
    </row>
    <row r="9" spans="1:3" x14ac:dyDescent="0.2">
      <c r="A9" s="151" t="s">
        <v>99</v>
      </c>
      <c r="B9" s="65">
        <v>109</v>
      </c>
      <c r="C9" s="155" t="s">
        <v>92</v>
      </c>
    </row>
    <row r="10" spans="1:3" ht="15.75" thickBot="1" x14ac:dyDescent="0.25">
      <c r="A10" s="152" t="s">
        <v>100</v>
      </c>
      <c r="B10" s="153"/>
      <c r="C10" s="156" t="s">
        <v>101</v>
      </c>
    </row>
    <row r="12" spans="1:3" x14ac:dyDescent="0.2">
      <c r="A12" s="38" t="s">
        <v>30</v>
      </c>
      <c r="B12" s="38"/>
      <c r="C12" s="38"/>
    </row>
    <row r="13" spans="1:3" x14ac:dyDescent="0.2">
      <c r="A13" s="25" t="s">
        <v>31</v>
      </c>
    </row>
    <row r="14" spans="1:3" x14ac:dyDescent="0.2">
      <c r="A14" s="25" t="s">
        <v>32</v>
      </c>
    </row>
    <row r="15" spans="1:3" x14ac:dyDescent="0.2">
      <c r="A15" s="25" t="s">
        <v>33</v>
      </c>
    </row>
    <row r="16" spans="1:3" x14ac:dyDescent="0.2">
      <c r="A16" s="25" t="s">
        <v>34</v>
      </c>
    </row>
    <row r="17" spans="1:1" x14ac:dyDescent="0.2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topLeftCell="A3" zoomScaleNormal="100" workbookViewId="0">
      <selection activeCell="B6" sqref="B6:B9"/>
    </sheetView>
  </sheetViews>
  <sheetFormatPr baseColWidth="10" defaultColWidth="11.5546875" defaultRowHeight="15" x14ac:dyDescent="0.2"/>
  <cols>
    <col min="2" max="2" width="5" bestFit="1" customWidth="1"/>
    <col min="3" max="3" width="8.44140625" bestFit="1" customWidth="1"/>
    <col min="4" max="4" width="8.5546875" customWidth="1"/>
    <col min="5" max="5" width="10.21875" customWidth="1"/>
    <col min="6" max="8" width="8.5546875" customWidth="1"/>
  </cols>
  <sheetData>
    <row r="1" spans="1:8" ht="15.75" x14ac:dyDescent="0.25">
      <c r="A1" s="202">
        <f>Datos!B1</f>
        <v>46022</v>
      </c>
      <c r="B1" s="203"/>
      <c r="C1" s="203"/>
      <c r="D1" s="203"/>
      <c r="E1" s="203"/>
      <c r="F1" s="203"/>
      <c r="G1" s="203"/>
      <c r="H1" s="204"/>
    </row>
    <row r="2" spans="1:8" ht="15.75" x14ac:dyDescent="0.2">
      <c r="A2" s="205" t="s">
        <v>36</v>
      </c>
      <c r="B2" s="206"/>
      <c r="C2" s="206"/>
      <c r="D2" s="206"/>
      <c r="E2" s="206"/>
      <c r="F2" s="206"/>
      <c r="G2" s="206"/>
      <c r="H2" s="207"/>
    </row>
    <row r="3" spans="1:8" ht="15.75" x14ac:dyDescent="0.25">
      <c r="A3" s="34"/>
      <c r="B3" s="208" t="s">
        <v>37</v>
      </c>
      <c r="C3" s="209"/>
      <c r="D3" s="210" t="s">
        <v>38</v>
      </c>
      <c r="E3" s="210"/>
      <c r="F3" s="210"/>
      <c r="G3" s="210"/>
      <c r="H3" s="211"/>
    </row>
    <row r="4" spans="1:8" ht="15.75" x14ac:dyDescent="0.25">
      <c r="A4" s="34"/>
      <c r="B4" s="7">
        <v>0.11</v>
      </c>
      <c r="C4" s="39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40" t="s">
        <v>28</v>
      </c>
    </row>
    <row r="5" spans="1:8" ht="15.75" x14ac:dyDescent="0.25">
      <c r="A5" s="212">
        <v>2024</v>
      </c>
      <c r="B5" s="194"/>
      <c r="C5" s="194"/>
      <c r="D5" s="194"/>
      <c r="E5" s="194"/>
      <c r="F5" s="194"/>
      <c r="G5" s="194"/>
      <c r="H5" s="213"/>
    </row>
    <row r="6" spans="1:8" x14ac:dyDescent="0.2">
      <c r="A6" s="48" t="s">
        <v>90</v>
      </c>
      <c r="B6" s="65">
        <v>138</v>
      </c>
      <c r="C6" s="66" t="s">
        <v>86</v>
      </c>
      <c r="D6" s="67"/>
      <c r="E6" s="68">
        <v>145</v>
      </c>
      <c r="F6" s="54">
        <v>130</v>
      </c>
      <c r="G6" s="54">
        <v>135</v>
      </c>
      <c r="H6" s="69" t="s">
        <v>86</v>
      </c>
    </row>
    <row r="7" spans="1:8" x14ac:dyDescent="0.2">
      <c r="A7" s="41" t="s">
        <v>91</v>
      </c>
      <c r="B7" s="11">
        <v>138</v>
      </c>
      <c r="C7" s="11" t="s">
        <v>92</v>
      </c>
      <c r="D7" s="11"/>
      <c r="E7" s="11">
        <v>145</v>
      </c>
      <c r="F7" s="5">
        <v>130</v>
      </c>
      <c r="G7" s="11">
        <v>135</v>
      </c>
      <c r="H7" s="42" t="s">
        <v>92</v>
      </c>
    </row>
    <row r="8" spans="1:8" x14ac:dyDescent="0.2">
      <c r="A8" s="48" t="s">
        <v>96</v>
      </c>
      <c r="B8" s="65">
        <v>138</v>
      </c>
      <c r="C8" s="66" t="s">
        <v>92</v>
      </c>
      <c r="D8" s="67"/>
      <c r="E8" s="68">
        <v>145</v>
      </c>
      <c r="F8" s="54">
        <v>130</v>
      </c>
      <c r="G8" s="54">
        <v>135</v>
      </c>
      <c r="H8" s="69" t="s">
        <v>92</v>
      </c>
    </row>
    <row r="9" spans="1:8" x14ac:dyDescent="0.2">
      <c r="A9" s="62" t="s">
        <v>99</v>
      </c>
      <c r="B9" s="63">
        <v>130</v>
      </c>
      <c r="C9" s="63" t="s">
        <v>92</v>
      </c>
      <c r="D9" s="63"/>
      <c r="E9" s="63">
        <v>140</v>
      </c>
      <c r="F9" s="61">
        <v>125</v>
      </c>
      <c r="G9" s="63">
        <v>130</v>
      </c>
      <c r="H9" s="64" t="s">
        <v>92</v>
      </c>
    </row>
    <row r="10" spans="1:8" x14ac:dyDescent="0.2">
      <c r="A10" s="48" t="s">
        <v>100</v>
      </c>
      <c r="B10" s="65"/>
      <c r="C10" s="66" t="s">
        <v>101</v>
      </c>
      <c r="D10" s="67"/>
      <c r="E10" s="68"/>
      <c r="F10" s="54"/>
      <c r="G10" s="54"/>
      <c r="H10" s="69" t="s">
        <v>101</v>
      </c>
    </row>
    <row r="13" spans="1:8" x14ac:dyDescent="0.2">
      <c r="A13" t="s">
        <v>31</v>
      </c>
      <c r="B13" s="14"/>
      <c r="C13" s="14"/>
      <c r="D13" s="15"/>
      <c r="F13" s="14"/>
      <c r="G13" s="14"/>
      <c r="H13" s="14"/>
    </row>
    <row r="14" spans="1:8" x14ac:dyDescent="0.2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2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2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2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2">
      <c r="A19" s="201" t="s">
        <v>105</v>
      </c>
      <c r="B19" s="201"/>
      <c r="C19" s="201"/>
      <c r="D19" s="201"/>
      <c r="E19" s="201"/>
    </row>
    <row r="20" spans="1:8" x14ac:dyDescent="0.2">
      <c r="A20" t="s">
        <v>42</v>
      </c>
    </row>
    <row r="21" spans="1:8" x14ac:dyDescent="0.2">
      <c r="A21" s="43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B6" sqref="B6:B10"/>
    </sheetView>
  </sheetViews>
  <sheetFormatPr baseColWidth="10" defaultColWidth="11.5546875" defaultRowHeight="15" x14ac:dyDescent="0.2"/>
  <cols>
    <col min="3" max="3" width="12" bestFit="1" customWidth="1"/>
    <col min="4" max="4" width="5.21875" customWidth="1"/>
  </cols>
  <sheetData>
    <row r="1" spans="1:3" ht="15.75" x14ac:dyDescent="0.25">
      <c r="A1" s="202">
        <f>Datos!B1</f>
        <v>46022</v>
      </c>
      <c r="B1" s="203"/>
      <c r="C1" s="204"/>
    </row>
    <row r="2" spans="1:3" ht="15.75" x14ac:dyDescent="0.25">
      <c r="A2" s="214"/>
      <c r="B2" s="197"/>
      <c r="C2" s="215"/>
    </row>
    <row r="3" spans="1:3" ht="15.75" x14ac:dyDescent="0.2">
      <c r="A3" s="33"/>
      <c r="B3" s="199" t="s">
        <v>44</v>
      </c>
      <c r="C3" s="45" t="s">
        <v>28</v>
      </c>
    </row>
    <row r="4" spans="1:3" ht="15.75" x14ac:dyDescent="0.2">
      <c r="A4" s="34"/>
      <c r="B4" s="200" t="s">
        <v>45</v>
      </c>
      <c r="C4" s="46" t="s">
        <v>29</v>
      </c>
    </row>
    <row r="5" spans="1:3" ht="15.75" x14ac:dyDescent="0.25">
      <c r="A5" s="212">
        <v>2024</v>
      </c>
      <c r="B5" s="194"/>
      <c r="C5" s="213"/>
    </row>
    <row r="6" spans="1:3" x14ac:dyDescent="0.2">
      <c r="A6" s="34" t="s">
        <v>90</v>
      </c>
      <c r="B6" s="157">
        <v>106</v>
      </c>
      <c r="C6" s="35" t="s">
        <v>86</v>
      </c>
    </row>
    <row r="7" spans="1:3" x14ac:dyDescent="0.2">
      <c r="A7" s="36" t="s">
        <v>91</v>
      </c>
      <c r="B7" s="158">
        <v>106</v>
      </c>
      <c r="C7" s="37" t="s">
        <v>92</v>
      </c>
    </row>
    <row r="8" spans="1:3" x14ac:dyDescent="0.2">
      <c r="A8" s="34" t="s">
        <v>96</v>
      </c>
      <c r="B8" s="157">
        <v>107</v>
      </c>
      <c r="C8" s="35" t="s">
        <v>92</v>
      </c>
    </row>
    <row r="9" spans="1:3" x14ac:dyDescent="0.2">
      <c r="A9" s="36" t="s">
        <v>99</v>
      </c>
      <c r="B9" s="158">
        <v>100</v>
      </c>
      <c r="C9" s="37" t="s">
        <v>92</v>
      </c>
    </row>
    <row r="10" spans="1:3" x14ac:dyDescent="0.2">
      <c r="A10" s="34" t="s">
        <v>100</v>
      </c>
      <c r="B10" s="5"/>
      <c r="C10" s="35" t="s">
        <v>101</v>
      </c>
    </row>
    <row r="13" spans="1:3" x14ac:dyDescent="0.2">
      <c r="A13" s="38" t="s">
        <v>46</v>
      </c>
    </row>
    <row r="15" spans="1:3" x14ac:dyDescent="0.2">
      <c r="A15" s="25" t="s">
        <v>31</v>
      </c>
    </row>
    <row r="16" spans="1:3" x14ac:dyDescent="0.2">
      <c r="A16" s="25" t="s">
        <v>32</v>
      </c>
    </row>
    <row r="17" spans="1:1" x14ac:dyDescent="0.2">
      <c r="A17" s="25" t="s">
        <v>33</v>
      </c>
    </row>
    <row r="18" spans="1:1" x14ac:dyDescent="0.2">
      <c r="A18" s="25" t="s">
        <v>34</v>
      </c>
    </row>
    <row r="19" spans="1:1" x14ac:dyDescent="0.2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sqref="A1:XFD1048576"/>
    </sheetView>
  </sheetViews>
  <sheetFormatPr baseColWidth="10" defaultColWidth="12.44140625" defaultRowHeight="15" x14ac:dyDescent="0.2"/>
  <cols>
    <col min="1" max="1" width="7.5546875" bestFit="1" customWidth="1"/>
    <col min="2" max="2" width="10.44140625" bestFit="1" customWidth="1"/>
    <col min="3" max="3" width="10.77734375" customWidth="1"/>
    <col min="4" max="4" width="10.77734375" style="29" customWidth="1"/>
    <col min="5" max="5" width="10.77734375" style="13" customWidth="1"/>
    <col min="6" max="7" width="10.77734375" customWidth="1"/>
    <col min="8" max="8" width="10.77734375" style="30" customWidth="1"/>
    <col min="9" max="9" width="10.77734375" style="13" customWidth="1"/>
    <col min="10" max="13" width="10.77734375" customWidth="1"/>
  </cols>
  <sheetData>
    <row r="1" spans="1:13" ht="15.75" thickBot="1" x14ac:dyDescent="0.25">
      <c r="A1" t="s">
        <v>47</v>
      </c>
      <c r="B1" s="93">
        <v>46022</v>
      </c>
    </row>
    <row r="2" spans="1:13" x14ac:dyDescent="0.2">
      <c r="C2" s="16" t="s">
        <v>48</v>
      </c>
      <c r="D2" s="17" t="s">
        <v>49</v>
      </c>
      <c r="E2" s="94" t="s">
        <v>50</v>
      </c>
      <c r="F2" s="96"/>
      <c r="G2" s="16" t="s">
        <v>51</v>
      </c>
      <c r="H2" s="17" t="s">
        <v>49</v>
      </c>
      <c r="I2" s="95" t="s">
        <v>50</v>
      </c>
      <c r="J2" s="96"/>
      <c r="K2" s="16" t="s">
        <v>52</v>
      </c>
      <c r="L2" s="17" t="s">
        <v>49</v>
      </c>
      <c r="M2" s="18" t="s">
        <v>50</v>
      </c>
    </row>
    <row r="3" spans="1:13" x14ac:dyDescent="0.2">
      <c r="C3" s="49" t="s">
        <v>53</v>
      </c>
      <c r="D3" s="47">
        <v>46022</v>
      </c>
      <c r="E3" s="50">
        <v>507</v>
      </c>
      <c r="F3" s="97"/>
      <c r="G3" s="49" t="s">
        <v>54</v>
      </c>
      <c r="H3" s="47">
        <v>46022</v>
      </c>
      <c r="I3" s="50">
        <v>514.75</v>
      </c>
      <c r="J3" s="97"/>
      <c r="K3" s="49" t="s">
        <v>55</v>
      </c>
      <c r="L3" s="47">
        <v>46022</v>
      </c>
      <c r="M3" s="50">
        <v>440.25</v>
      </c>
    </row>
    <row r="4" spans="1:13" x14ac:dyDescent="0.2">
      <c r="C4" s="49" t="s">
        <v>56</v>
      </c>
      <c r="D4" s="47">
        <v>46022</v>
      </c>
      <c r="E4" s="50">
        <v>507</v>
      </c>
      <c r="F4" s="97"/>
      <c r="G4" s="49" t="s">
        <v>57</v>
      </c>
      <c r="H4" s="47">
        <v>46022</v>
      </c>
      <c r="I4" s="50">
        <v>514.75</v>
      </c>
      <c r="J4" s="97"/>
      <c r="K4" s="49" t="s">
        <v>58</v>
      </c>
      <c r="L4" s="47">
        <v>46022</v>
      </c>
      <c r="M4" s="50">
        <v>440.25</v>
      </c>
    </row>
    <row r="5" spans="1:13" x14ac:dyDescent="0.2">
      <c r="C5" s="49" t="s">
        <v>59</v>
      </c>
      <c r="D5" s="47">
        <v>46022</v>
      </c>
      <c r="E5" s="50">
        <v>518.5</v>
      </c>
      <c r="F5" s="97"/>
      <c r="G5" s="49" t="s">
        <v>60</v>
      </c>
      <c r="H5" s="47">
        <v>46022</v>
      </c>
      <c r="I5" s="50">
        <v>528</v>
      </c>
      <c r="J5" s="97"/>
      <c r="K5" s="49" t="s">
        <v>61</v>
      </c>
      <c r="L5" s="47">
        <v>46022</v>
      </c>
      <c r="M5" s="50">
        <v>448.25</v>
      </c>
    </row>
    <row r="6" spans="1:13" x14ac:dyDescent="0.2">
      <c r="C6" s="49" t="s">
        <v>62</v>
      </c>
      <c r="D6" s="47">
        <v>46022</v>
      </c>
      <c r="E6" s="50">
        <v>531.25</v>
      </c>
      <c r="F6" s="97"/>
      <c r="G6" s="49" t="s">
        <v>63</v>
      </c>
      <c r="H6" s="47">
        <v>46022</v>
      </c>
      <c r="I6" s="50">
        <v>542</v>
      </c>
      <c r="J6" s="97"/>
      <c r="K6" s="49" t="s">
        <v>64</v>
      </c>
      <c r="L6" s="47">
        <v>46022</v>
      </c>
      <c r="M6" s="50">
        <v>454.5</v>
      </c>
    </row>
    <row r="7" spans="1:13" x14ac:dyDescent="0.2">
      <c r="C7" s="49" t="s">
        <v>65</v>
      </c>
      <c r="D7" s="47">
        <v>46022</v>
      </c>
      <c r="E7" s="50">
        <v>545.75</v>
      </c>
      <c r="F7" s="97"/>
      <c r="G7" s="49" t="s">
        <v>66</v>
      </c>
      <c r="H7" s="47">
        <v>46022</v>
      </c>
      <c r="I7" s="50">
        <v>557.25</v>
      </c>
      <c r="J7" s="97"/>
      <c r="K7" s="49" t="s">
        <v>67</v>
      </c>
      <c r="L7" s="47">
        <v>46022</v>
      </c>
      <c r="M7" s="50">
        <v>448.5</v>
      </c>
    </row>
    <row r="8" spans="1:13" x14ac:dyDescent="0.2">
      <c r="C8" s="49" t="s">
        <v>68</v>
      </c>
      <c r="D8" s="47">
        <v>46022</v>
      </c>
      <c r="E8" s="50">
        <v>564.75</v>
      </c>
      <c r="F8" s="97"/>
      <c r="G8" s="49" t="s">
        <v>69</v>
      </c>
      <c r="H8" s="47">
        <v>46022</v>
      </c>
      <c r="I8" s="50">
        <v>576.75</v>
      </c>
      <c r="J8" s="97"/>
      <c r="K8" s="49" t="s">
        <v>70</v>
      </c>
      <c r="L8" s="47">
        <v>46022</v>
      </c>
      <c r="M8" s="50">
        <v>460.5</v>
      </c>
    </row>
    <row r="9" spans="1:13" x14ac:dyDescent="0.2">
      <c r="C9" s="49" t="s">
        <v>78</v>
      </c>
      <c r="D9" s="47">
        <v>46022</v>
      </c>
      <c r="E9" s="50">
        <v>580.75</v>
      </c>
      <c r="F9" s="97"/>
      <c r="G9" s="49" t="s">
        <v>79</v>
      </c>
      <c r="H9" s="47">
        <v>46022</v>
      </c>
      <c r="I9" s="50">
        <v>593.25</v>
      </c>
      <c r="J9" s="97"/>
      <c r="K9" s="49" t="s">
        <v>80</v>
      </c>
      <c r="L9" s="47">
        <v>46022</v>
      </c>
      <c r="M9" s="50">
        <v>473.5</v>
      </c>
    </row>
    <row r="10" spans="1:13" x14ac:dyDescent="0.2">
      <c r="C10" s="49" t="s">
        <v>83</v>
      </c>
      <c r="D10" s="47">
        <v>46022</v>
      </c>
      <c r="E10" s="50">
        <v>589.25</v>
      </c>
      <c r="F10" s="97"/>
      <c r="G10" s="49" t="s">
        <v>84</v>
      </c>
      <c r="H10" s="47">
        <v>46022</v>
      </c>
      <c r="I10" s="50">
        <v>601.75</v>
      </c>
      <c r="J10" s="97"/>
      <c r="K10" s="49" t="s">
        <v>85</v>
      </c>
      <c r="L10" s="47">
        <v>46022</v>
      </c>
      <c r="M10" s="50">
        <v>480.25</v>
      </c>
    </row>
    <row r="11" spans="1:13" x14ac:dyDescent="0.2">
      <c r="C11" s="49" t="s">
        <v>87</v>
      </c>
      <c r="D11" s="47">
        <v>46022</v>
      </c>
      <c r="E11" s="50">
        <v>590.25</v>
      </c>
      <c r="F11" s="97"/>
      <c r="G11" s="49" t="s">
        <v>88</v>
      </c>
      <c r="H11" s="47">
        <v>46022</v>
      </c>
      <c r="I11" s="50">
        <v>603.5</v>
      </c>
      <c r="J11" s="97"/>
      <c r="K11" s="49" t="s">
        <v>89</v>
      </c>
      <c r="L11" s="47">
        <v>46022</v>
      </c>
      <c r="M11" s="50">
        <v>483.75</v>
      </c>
    </row>
    <row r="12" spans="1:13" x14ac:dyDescent="0.2">
      <c r="C12" s="49" t="s">
        <v>93</v>
      </c>
      <c r="D12" s="47">
        <v>46022</v>
      </c>
      <c r="E12" s="50">
        <v>601.75</v>
      </c>
      <c r="F12" s="97"/>
      <c r="G12" s="49" t="s">
        <v>94</v>
      </c>
      <c r="H12" s="47">
        <v>46022</v>
      </c>
      <c r="I12" s="50">
        <v>611.75</v>
      </c>
      <c r="J12" s="97"/>
      <c r="K12" s="49" t="s">
        <v>95</v>
      </c>
      <c r="L12" s="47">
        <v>46022</v>
      </c>
      <c r="M12" s="50">
        <v>465.25</v>
      </c>
    </row>
    <row r="13" spans="1:13" ht="15.75" thickBot="1" x14ac:dyDescent="0.25">
      <c r="C13" s="51" t="s">
        <v>102</v>
      </c>
      <c r="D13" s="52">
        <v>46022</v>
      </c>
      <c r="E13" s="53">
        <v>618.5</v>
      </c>
      <c r="F13" s="97"/>
      <c r="G13" s="51" t="s">
        <v>103</v>
      </c>
      <c r="H13" s="52">
        <v>46022</v>
      </c>
      <c r="I13" s="53">
        <v>628</v>
      </c>
      <c r="J13" s="97"/>
      <c r="K13" s="51" t="s">
        <v>104</v>
      </c>
      <c r="L13" s="52">
        <v>46022</v>
      </c>
      <c r="M13" s="53">
        <v>469</v>
      </c>
    </row>
    <row r="18" spans="2:12" x14ac:dyDescent="0.2">
      <c r="B18" s="98" t="s">
        <v>71</v>
      </c>
      <c r="C18" s="99">
        <v>3</v>
      </c>
    </row>
    <row r="19" spans="2:12" x14ac:dyDescent="0.2">
      <c r="B19" s="98" t="s">
        <v>72</v>
      </c>
      <c r="C19" s="99">
        <v>1</v>
      </c>
      <c r="K19" s="47"/>
      <c r="L19" s="2"/>
    </row>
    <row r="20" spans="2:12" x14ac:dyDescent="0.2">
      <c r="B20" s="98" t="s">
        <v>73</v>
      </c>
      <c r="C20" s="99">
        <v>1</v>
      </c>
      <c r="K20" s="47"/>
      <c r="L20" s="2"/>
    </row>
    <row r="21" spans="2:12" x14ac:dyDescent="0.2">
      <c r="B21" s="98" t="s">
        <v>74</v>
      </c>
      <c r="C21" s="99">
        <v>1</v>
      </c>
      <c r="K21" s="47"/>
      <c r="L21" s="2"/>
    </row>
    <row r="22" spans="2:12" x14ac:dyDescent="0.2">
      <c r="B22" s="98" t="s">
        <v>75</v>
      </c>
      <c r="C22" s="99">
        <v>1</v>
      </c>
      <c r="K22" s="47"/>
      <c r="L22" s="2"/>
    </row>
    <row r="23" spans="2:12" x14ac:dyDescent="0.2">
      <c r="B23" s="98" t="s">
        <v>76</v>
      </c>
      <c r="C23" s="99">
        <v>0</v>
      </c>
      <c r="K23" s="47"/>
      <c r="L23" s="2"/>
    </row>
    <row r="24" spans="2:12" x14ac:dyDescent="0.2">
      <c r="B24" s="98" t="s">
        <v>77</v>
      </c>
      <c r="C24" s="99">
        <v>0</v>
      </c>
      <c r="K24" s="47"/>
      <c r="L24" s="2"/>
    </row>
    <row r="25" spans="2:12" ht="15.75" thickBot="1" x14ac:dyDescent="0.25">
      <c r="B25" s="100"/>
      <c r="C25" s="100"/>
      <c r="K25" s="47"/>
      <c r="L25" s="2"/>
    </row>
    <row r="26" spans="2:12" ht="15.75" thickBot="1" x14ac:dyDescent="0.25">
      <c r="B26" s="101" t="s">
        <v>106</v>
      </c>
      <c r="C26" s="102">
        <v>3</v>
      </c>
      <c r="K26" s="47"/>
      <c r="L26" s="2"/>
    </row>
    <row r="27" spans="2:12" x14ac:dyDescent="0.2">
      <c r="K27" s="47"/>
      <c r="L27" s="2"/>
    </row>
    <row r="28" spans="2:12" x14ac:dyDescent="0.2">
      <c r="K28" s="47"/>
      <c r="L28" s="2"/>
    </row>
    <row r="29" spans="2:12" x14ac:dyDescent="0.2">
      <c r="K29" s="47"/>
      <c r="L29" s="2"/>
    </row>
    <row r="30" spans="2:12" x14ac:dyDescent="0.2">
      <c r="K30" s="47"/>
      <c r="L30" s="2"/>
    </row>
    <row r="32" spans="2:12" x14ac:dyDescent="0.2">
      <c r="K32" s="47"/>
      <c r="L32" s="2"/>
    </row>
    <row r="34" spans="11:12" x14ac:dyDescent="0.2">
      <c r="K34" s="47"/>
      <c r="L34" s="2"/>
    </row>
    <row r="35" spans="11:12" x14ac:dyDescent="0.2">
      <c r="K35" s="47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groups xmlns="http://grouplists.napkyn.com">
  <group xmlns="http://grouplists.napkyn.com">[]</group>
</groups>
</file>

<file path=customXml/item5.xml><?xml version="1.0" encoding="utf-8"?>
<reportings xmlns="http://reportinglists.napkyn.com">
  <reporting xmlns="http://reportinglists.napkyn.com">[]</reporting>
</reporting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6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Javier Contreras Cerpa</cp:lastModifiedBy>
  <cp:revision/>
  <cp:lastPrinted>2025-05-22T14:42:32Z</cp:lastPrinted>
  <dcterms:created xsi:type="dcterms:W3CDTF">2013-02-26T05:01:27Z</dcterms:created>
  <dcterms:modified xsi:type="dcterms:W3CDTF">2026-01-05T12:01:58Z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