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2 2026/"/>
    </mc:Choice>
  </mc:AlternateContent>
  <xr:revisionPtr revIDLastSave="19" documentId="8_{891EF1CF-2FB7-42E7-8488-66A1ADABA236}" xr6:coauthVersionLast="47" xr6:coauthVersionMax="47" xr10:uidLastSave="{58CE72C7-7A45-4CAC-B671-B46B4C7924FE}"/>
  <bookViews>
    <workbookView xWindow="-120" yWindow="-120" windowWidth="20730" windowHeight="1104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'1'!$A$1:$L$33</definedName>
    <definedName name="_xlnm.Print_Area" localSheetId="2">'2'!$A$2:$L$32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 s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H31" i="2"/>
  <c r="I31" i="2" s="1"/>
  <c r="H30" i="2"/>
  <c r="I30" i="2" s="1"/>
  <c r="H28" i="2"/>
  <c r="I28" i="2" s="1"/>
  <c r="H27" i="2"/>
  <c r="I27" i="2" s="1"/>
  <c r="H26" i="2"/>
  <c r="I26" i="2" s="1"/>
  <c r="H24" i="2"/>
  <c r="I24" i="2" s="1"/>
  <c r="H22" i="2"/>
  <c r="I22" i="2" s="1"/>
  <c r="H20" i="2"/>
  <c r="I20" i="2" s="1"/>
  <c r="H18" i="2"/>
  <c r="I18" i="2" s="1"/>
  <c r="H15" i="2"/>
  <c r="I15" i="2" s="1"/>
  <c r="H14" i="2"/>
  <c r="I14" i="2" s="1"/>
  <c r="H13" i="2"/>
  <c r="I13" i="2" s="1"/>
  <c r="H11" i="2"/>
  <c r="I11" i="2" s="1"/>
  <c r="H10" i="2"/>
  <c r="I10" i="2" s="1"/>
  <c r="L8" i="3"/>
  <c r="L9" i="3"/>
  <c r="L10" i="3"/>
  <c r="L11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9" i="3"/>
  <c r="L30" i="3"/>
  <c r="L31" i="3"/>
  <c r="C37" i="9" l="1"/>
</calcChain>
</file>

<file path=xl/sharedStrings.xml><?xml version="1.0" encoding="utf-8"?>
<sst xmlns="http://schemas.openxmlformats.org/spreadsheetml/2006/main" count="216" uniqueCount="111">
  <si>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</si>
  <si>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</si>
  <si>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</si>
  <si>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</si>
  <si>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</si>
  <si>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</si>
  <si>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</si>
  <si>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</si>
  <si>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</si>
  <si>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</si>
  <si>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</si>
  <si>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</si>
  <si>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</si>
  <si>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</si>
  <si>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</si>
  <si>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</si>
  <si>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</si>
  <si>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</si>
  <si>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</si>
  <si>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</si>
  <si>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</si>
  <si>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</si>
  <si>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</si>
  <si>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</si>
  <si>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</si>
  <si>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</si>
  <si>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</si>
  <si>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</si>
  <si>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</si>
  <si>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</si>
  <si>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</si>
  <si>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</si>
  <si>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</si>
  <si>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</si>
  <si>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</si>
  <si>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</si>
  <si>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</si>
  <si>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</si>
  <si>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</si>
  <si>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</si>
  <si>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</si>
  <si>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</si>
  <si>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</si>
  <si>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</si>
  <si>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</si>
  <si>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</si>
  <si>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</si>
  <si>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</si>
  <si>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</si>
  <si>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</si>
  <si>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</si>
  <si>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</si>
  <si>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</si>
  <si>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</si>
  <si>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</si>
  <si>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</si>
  <si>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</si>
  <si>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</si>
  <si>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</si>
  <si>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</si>
  <si>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</si>
  <si>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</si>
  <si>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</si>
  <si>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</si>
  <si>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</si>
  <si>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</si>
  <si>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</si>
  <si>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</si>
  <si>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</si>
  <si>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</si>
  <si>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</si>
  <si>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</si>
  <si>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</si>
  <si>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</si>
  <si>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</si>
  <si>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</si>
  <si>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</si>
  <si>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</si>
  <si>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</si>
  <si>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</si>
  <si>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</si>
  <si>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</si>
  <si>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</si>
  <si>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</si>
  <si>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</si>
  <si>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</si>
  <si>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</si>
  <si>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</si>
  <si>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</si>
  <si>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</si>
  <si>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</si>
  <si>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</si>
  <si>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</si>
  <si>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</si>
  <si>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</si>
  <si>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</si>
  <si>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</si>
  <si>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</si>
  <si>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</si>
  <si>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</si>
  <si>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</si>
  <si>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</si>
  <si>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</si>
  <si>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</si>
  <si>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</si>
  <si>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</si>
  <si>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</si>
  <si>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Wilson Mejías C.</t>
  </si>
  <si>
    <t>Diciembre</t>
  </si>
  <si>
    <t>Período del 5 al 11 de enero de 2026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</si>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</sst>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18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19">
    <xf numFmtId="165" fontId="0" fillId="0" borderId="0" xfId="0"/>
    <xf numFmtId="165" fontId="30" fillId="0" borderId="0" xfId="0" applyFont="1"/>
    <xf numFmtId="167" fontId="28" fillId="0" borderId="13" xfId="206" applyNumberFormat="1" applyFont="1" applyBorder="1" applyAlignment="1">
      <alignment horizontal="right" vertical="center"/>
    </xf>
    <xf numFmtId="167" fontId="28" fillId="0" borderId="13" xfId="206" applyNumberFormat="1" applyFont="1" applyBorder="1" applyAlignment="1">
      <alignment vertical="center"/>
    </xf>
    <xf numFmtId="167" fontId="28" fillId="28" borderId="13" xfId="206" applyNumberFormat="1" applyFont="1" applyFill="1" applyBorder="1" applyAlignment="1">
      <alignment horizontal="right" vertical="center"/>
    </xf>
    <xf numFmtId="167" fontId="28" fillId="28" borderId="13" xfId="206" applyNumberFormat="1" applyFont="1" applyFill="1" applyBorder="1" applyAlignment="1">
      <alignment horizontal="right"/>
    </xf>
    <xf numFmtId="167" fontId="28" fillId="0" borderId="13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29" borderId="14" xfId="206" applyNumberFormat="1" applyFont="1" applyFill="1" applyBorder="1" applyAlignment="1" applyProtection="1">
      <alignment horizontal="right" vertical="center"/>
      <protection locked="0"/>
    </xf>
    <xf numFmtId="167" fontId="28" fillId="0" borderId="14" xfId="206" applyNumberFormat="1" applyFont="1" applyBorder="1" applyAlignment="1">
      <alignment horizontal="center" vertical="center"/>
    </xf>
    <xf numFmtId="167" fontId="28" fillId="12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horizontal="right" vertical="center"/>
    </xf>
    <xf numFmtId="167" fontId="28" fillId="30" borderId="14" xfId="206" applyNumberFormat="1" applyFont="1" applyFill="1" applyBorder="1" applyAlignment="1">
      <alignment horizontal="right" vertical="center"/>
    </xf>
    <xf numFmtId="167" fontId="28" fillId="28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vertical="center"/>
    </xf>
    <xf numFmtId="167" fontId="37" fillId="28" borderId="14" xfId="206" applyNumberFormat="1" applyFont="1" applyFill="1" applyBorder="1" applyAlignment="1">
      <alignment horizontal="center" vertical="center"/>
    </xf>
    <xf numFmtId="167" fontId="37" fillId="31" borderId="14" xfId="206" applyNumberFormat="1" applyFont="1" applyFill="1" applyBorder="1" applyAlignment="1">
      <alignment horizontal="right" vertical="center"/>
    </xf>
    <xf numFmtId="167" fontId="37" fillId="12" borderId="14" xfId="206" applyNumberFormat="1" applyFont="1" applyFill="1" applyBorder="1" applyAlignment="1">
      <alignment horizontal="right" vertical="center"/>
    </xf>
    <xf numFmtId="167" fontId="37" fillId="0" borderId="14" xfId="206" applyNumberFormat="1" applyFont="1" applyBorder="1" applyAlignment="1">
      <alignment horizontal="right" vertical="center"/>
    </xf>
    <xf numFmtId="167" fontId="28" fillId="29" borderId="14" xfId="206" applyNumberFormat="1" applyFont="1" applyFill="1" applyBorder="1" applyAlignment="1">
      <alignment horizontal="right" vertical="center"/>
    </xf>
    <xf numFmtId="167" fontId="28" fillId="31" borderId="14" xfId="206" applyNumberFormat="1" applyFont="1" applyFill="1" applyBorder="1" applyAlignment="1">
      <alignment horizontal="right" vertical="center"/>
    </xf>
    <xf numFmtId="167" fontId="37" fillId="31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vertical="center"/>
    </xf>
    <xf numFmtId="167" fontId="28" fillId="12" borderId="14" xfId="206" applyNumberFormat="1" applyFont="1" applyFill="1" applyBorder="1" applyAlignment="1">
      <alignment horizontal="right"/>
    </xf>
    <xf numFmtId="167" fontId="28" fillId="0" borderId="1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15" xfId="0" applyFont="1" applyBorder="1" applyAlignment="1">
      <alignment vertical="center"/>
    </xf>
    <xf numFmtId="165" fontId="28" fillId="12" borderId="15" xfId="0" applyFont="1" applyFill="1" applyBorder="1" applyAlignment="1">
      <alignment vertical="center"/>
    </xf>
    <xf numFmtId="165" fontId="28" fillId="0" borderId="15" xfId="0" applyFont="1" applyBorder="1" applyAlignment="1">
      <alignment vertical="center"/>
    </xf>
    <xf numFmtId="165" fontId="31" fillId="12" borderId="15" xfId="0" applyFont="1" applyFill="1" applyBorder="1" applyAlignment="1">
      <alignment vertical="center"/>
    </xf>
    <xf numFmtId="165" fontId="28" fillId="29" borderId="15" xfId="0" applyFont="1" applyFill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166" fontId="37" fillId="28" borderId="15" xfId="0" applyNumberFormat="1" applyFont="1" applyFill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3" fillId="12" borderId="15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vertical="center"/>
    </xf>
    <xf numFmtId="166" fontId="28" fillId="12" borderId="15" xfId="0" applyNumberFormat="1" applyFont="1" applyFill="1" applyBorder="1" applyAlignment="1">
      <alignment vertical="center"/>
    </xf>
    <xf numFmtId="166" fontId="31" fillId="0" borderId="15" xfId="0" applyNumberFormat="1" applyFont="1" applyBorder="1" applyAlignment="1">
      <alignment vertical="center"/>
    </xf>
    <xf numFmtId="166" fontId="28" fillId="29" borderId="15" xfId="0" applyNumberFormat="1" applyFont="1" applyFill="1" applyBorder="1" applyAlignment="1">
      <alignment vertical="center"/>
    </xf>
    <xf numFmtId="166" fontId="28" fillId="31" borderId="15" xfId="0" applyNumberFormat="1" applyFont="1" applyFill="1" applyBorder="1" applyAlignment="1">
      <alignment vertical="center"/>
    </xf>
    <xf numFmtId="166" fontId="28" fillId="28" borderId="15" xfId="0" applyNumberFormat="1" applyFont="1" applyFill="1" applyBorder="1" applyAlignment="1">
      <alignment vertical="center"/>
    </xf>
    <xf numFmtId="166" fontId="31" fillId="30" borderId="15" xfId="0" applyNumberFormat="1" applyFont="1" applyFill="1" applyBorder="1" applyAlignment="1">
      <alignment vertical="center"/>
    </xf>
    <xf numFmtId="166" fontId="28" fillId="30" borderId="15" xfId="0" applyNumberFormat="1" applyFont="1" applyFill="1" applyBorder="1" applyAlignment="1">
      <alignment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16" xfId="0" applyBorder="1"/>
    <xf numFmtId="165" fontId="28" fillId="12" borderId="16" xfId="0" applyFont="1" applyFill="1" applyBorder="1"/>
    <xf numFmtId="165" fontId="28" fillId="0" borderId="16" xfId="0" applyFont="1" applyBorder="1"/>
    <xf numFmtId="165" fontId="28" fillId="27" borderId="16" xfId="0" applyFont="1" applyFill="1" applyBorder="1"/>
    <xf numFmtId="165" fontId="28" fillId="26" borderId="16" xfId="0" applyFont="1" applyFill="1" applyBorder="1"/>
    <xf numFmtId="165" fontId="28" fillId="28" borderId="16" xfId="0" applyFont="1" applyFill="1" applyBorder="1"/>
    <xf numFmtId="165" fontId="28" fillId="0" borderId="16" xfId="0" applyFont="1" applyBorder="1" applyAlignment="1">
      <alignment horizontal="left"/>
    </xf>
    <xf numFmtId="165" fontId="0" fillId="0" borderId="15" xfId="0" applyBorder="1"/>
    <xf numFmtId="165" fontId="0" fillId="0" borderId="17" xfId="0" applyBorder="1"/>
    <xf numFmtId="167" fontId="28" fillId="12" borderId="15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0" borderId="15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26" borderId="15" xfId="206" applyNumberFormat="1" applyFont="1" applyFill="1" applyBorder="1" applyAlignment="1">
      <alignment horizontal="center" vertical="center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26" borderId="14" xfId="206" applyNumberFormat="1" applyFont="1" applyFill="1" applyBorder="1" applyAlignment="1">
      <alignment horizontal="center" vertical="center"/>
    </xf>
    <xf numFmtId="167" fontId="28" fillId="0" borderId="18" xfId="206" applyNumberFormat="1" applyFont="1" applyBorder="1" applyAlignment="1">
      <alignment horizontal="right" vertical="center"/>
    </xf>
    <xf numFmtId="167" fontId="28" fillId="0" borderId="19" xfId="206" applyNumberFormat="1" applyFont="1" applyBorder="1" applyAlignment="1">
      <alignment vertical="center"/>
    </xf>
    <xf numFmtId="167" fontId="28" fillId="28" borderId="18" xfId="206" applyNumberFormat="1" applyFont="1" applyFill="1" applyBorder="1" applyAlignment="1">
      <alignment horizontal="right" vertical="center"/>
    </xf>
    <xf numFmtId="167" fontId="28" fillId="28" borderId="19" xfId="206" applyNumberFormat="1" applyFont="1" applyFill="1" applyBorder="1" applyAlignment="1">
      <alignment horizontal="right" vertical="center"/>
    </xf>
    <xf numFmtId="167" fontId="28" fillId="0" borderId="19" xfId="206" applyNumberFormat="1" applyFont="1" applyBorder="1" applyAlignment="1">
      <alignment horizontal="right" vertical="center"/>
    </xf>
    <xf numFmtId="167" fontId="28" fillId="26" borderId="14" xfId="206" applyNumberFormat="1" applyFont="1" applyFill="1" applyBorder="1" applyAlignment="1">
      <alignment horizontal="right"/>
    </xf>
    <xf numFmtId="167" fontId="28" fillId="27" borderId="14" xfId="206" applyNumberFormat="1" applyFont="1" applyFill="1" applyBorder="1" applyAlignment="1">
      <alignment horizontal="right"/>
    </xf>
    <xf numFmtId="167" fontId="28" fillId="28" borderId="18" xfId="206" applyNumberFormat="1" applyFont="1" applyFill="1" applyBorder="1" applyAlignment="1">
      <alignment horizontal="right"/>
    </xf>
    <xf numFmtId="167" fontId="28" fillId="28" borderId="19" xfId="206" applyNumberFormat="1" applyFont="1" applyFill="1" applyBorder="1" applyAlignment="1">
      <alignment horizontal="right"/>
    </xf>
    <xf numFmtId="167" fontId="28" fillId="0" borderId="18" xfId="206" applyNumberFormat="1" applyFont="1" applyBorder="1" applyAlignment="1">
      <alignment horizontal="right"/>
    </xf>
    <xf numFmtId="167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14" xfId="206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65" fontId="31" fillId="0" borderId="16" xfId="0" applyFont="1" applyBorder="1" applyAlignment="1">
      <alignment vertical="center"/>
    </xf>
    <xf numFmtId="167" fontId="0" fillId="0" borderId="18" xfId="206" applyNumberFormat="1" applyFont="1" applyBorder="1" applyAlignment="1">
      <alignment vertical="center"/>
    </xf>
    <xf numFmtId="167" fontId="0" fillId="0" borderId="13" xfId="206" applyNumberFormat="1" applyFont="1" applyBorder="1" applyAlignment="1">
      <alignment vertical="center"/>
    </xf>
    <xf numFmtId="167" fontId="0" fillId="0" borderId="19" xfId="206" applyNumberFormat="1" applyFont="1" applyBorder="1" applyAlignment="1">
      <alignment vertical="center"/>
    </xf>
    <xf numFmtId="167" fontId="28" fillId="0" borderId="15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37" fillId="28" borderId="15" xfId="0" applyNumberFormat="1" applyFont="1" applyFill="1" applyBorder="1" applyAlignment="1">
      <alignment vertical="center"/>
    </xf>
    <xf numFmtId="167" fontId="28" fillId="0" borderId="20" xfId="206" applyNumberFormat="1" applyFont="1" applyBorder="1" applyAlignment="1">
      <alignment horizontal="right"/>
    </xf>
    <xf numFmtId="165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4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4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4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5" fontId="31" fillId="0" borderId="36" xfId="0" applyFont="1" applyBorder="1" applyAlignment="1">
      <alignment horizontal="center" vertical="center"/>
    </xf>
    <xf numFmtId="165" fontId="31" fillId="0" borderId="37" xfId="0" applyFont="1" applyBorder="1" applyAlignment="1">
      <alignment horizontal="center" vertical="center"/>
    </xf>
    <xf numFmtId="165" fontId="31" fillId="0" borderId="38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0" xfId="0" applyNumberFormat="1" applyFont="1" applyBorder="1" applyAlignment="1">
      <alignment horizontal="center" vertical="center"/>
    </xf>
    <xf numFmtId="2" fontId="31" fillId="0" borderId="39" xfId="0" applyNumberFormat="1" applyFont="1" applyBorder="1" applyAlignment="1">
      <alignment horizontal="center" vertical="center"/>
    </xf>
    <xf numFmtId="165" fontId="31" fillId="0" borderId="40" xfId="0" applyFont="1" applyBorder="1" applyAlignment="1">
      <alignment horizontal="center" vertical="center"/>
    </xf>
    <xf numFmtId="0" fontId="31" fillId="0" borderId="41" xfId="0" applyNumberFormat="1" applyFont="1" applyBorder="1" applyAlignment="1">
      <alignment horizontal="center" vertical="center"/>
    </xf>
    <xf numFmtId="0" fontId="31" fillId="0" borderId="42" xfId="0" applyNumberFormat="1" applyFont="1" applyBorder="1" applyAlignment="1">
      <alignment horizontal="center" vertical="center"/>
    </xf>
    <xf numFmtId="167" fontId="28" fillId="0" borderId="37" xfId="206" applyNumberFormat="1" applyFont="1" applyBorder="1" applyAlignment="1">
      <alignment vertical="center"/>
    </xf>
    <xf numFmtId="167" fontId="28" fillId="0" borderId="38" xfId="206" applyNumberFormat="1" applyFont="1" applyBorder="1" applyAlignment="1">
      <alignment vertical="center"/>
    </xf>
    <xf numFmtId="167" fontId="28" fillId="0" borderId="36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 applyProtection="1">
      <alignment horizontal="right" vertical="center"/>
      <protection locked="0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0" xfId="206" applyNumberFormat="1" applyFont="1" applyFill="1" applyBorder="1" applyAlignment="1">
      <alignment horizontal="right" vertical="center"/>
    </xf>
    <xf numFmtId="167" fontId="28" fillId="0" borderId="20" xfId="206" applyNumberFormat="1" applyFont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12" borderId="20" xfId="206" applyNumberFormat="1" applyFont="1" applyFill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horizontal="right" vertical="center"/>
    </xf>
    <xf numFmtId="167" fontId="37" fillId="28" borderId="20" xfId="206" applyNumberFormat="1" applyFont="1" applyFill="1" applyBorder="1" applyAlignment="1">
      <alignment horizontal="center"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31" borderId="20" xfId="206" applyNumberFormat="1" applyFont="1" applyFill="1" applyBorder="1" applyAlignment="1">
      <alignment horizontal="right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center" vertical="center"/>
    </xf>
    <xf numFmtId="167" fontId="37" fillId="28" borderId="20" xfId="206" applyNumberFormat="1" applyFont="1" applyFill="1" applyBorder="1" applyAlignment="1">
      <alignment horizontal="right" vertical="center"/>
    </xf>
    <xf numFmtId="167" fontId="37" fillId="28" borderId="24" xfId="206" applyNumberFormat="1" applyFont="1" applyFill="1" applyBorder="1" applyAlignment="1">
      <alignment horizontal="right" vertical="center"/>
    </xf>
    <xf numFmtId="167" fontId="37" fillId="12" borderId="20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0" borderId="20" xfId="206" applyNumberFormat="1" applyFont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0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0" borderId="20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31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30" borderId="20" xfId="206" applyNumberFormat="1" applyFont="1" applyFill="1" applyBorder="1" applyAlignment="1">
      <alignment horizontal="center" vertical="center"/>
    </xf>
    <xf numFmtId="167" fontId="28" fillId="30" borderId="24" xfId="206" applyNumberFormat="1" applyFont="1" applyFill="1" applyBorder="1" applyAlignment="1">
      <alignment horizontal="center" vertical="center"/>
    </xf>
    <xf numFmtId="167" fontId="28" fillId="30" borderId="20" xfId="206" applyNumberFormat="1" applyFont="1" applyFill="1" applyBorder="1" applyAlignment="1">
      <alignment horizontal="right" vertical="center"/>
    </xf>
    <xf numFmtId="166" fontId="28" fillId="31" borderId="44" xfId="0" applyNumberFormat="1" applyFont="1" applyFill="1" applyBorder="1" applyAlignment="1">
      <alignment vertical="center"/>
    </xf>
    <xf numFmtId="167" fontId="28" fillId="31" borderId="45" xfId="206" applyNumberFormat="1" applyFont="1" applyFill="1" applyBorder="1" applyAlignment="1">
      <alignment horizontal="right" vertical="center"/>
    </xf>
    <xf numFmtId="167" fontId="28" fillId="30" borderId="46" xfId="206" applyNumberFormat="1" applyFont="1" applyFill="1" applyBorder="1" applyAlignment="1">
      <alignment horizontal="right" vertical="center"/>
    </xf>
    <xf numFmtId="167" fontId="28" fillId="31" borderId="47" xfId="206" applyNumberFormat="1" applyFont="1" applyFill="1" applyBorder="1" applyAlignment="1">
      <alignment horizontal="right" vertical="center"/>
    </xf>
    <xf numFmtId="167" fontId="28" fillId="31" borderId="46" xfId="206" applyNumberFormat="1" applyFont="1" applyFill="1" applyBorder="1" applyAlignment="1">
      <alignment horizontal="right" vertical="center"/>
    </xf>
    <xf numFmtId="2" fontId="31" fillId="0" borderId="50" xfId="0" applyNumberFormat="1" applyFont="1" applyBorder="1" applyAlignment="1">
      <alignment horizontal="center" vertical="center"/>
    </xf>
    <xf numFmtId="2" fontId="31" fillId="0" borderId="51" xfId="0" applyNumberFormat="1" applyFont="1" applyBorder="1" applyAlignment="1">
      <alignment horizontal="center" vertical="center"/>
    </xf>
    <xf numFmtId="165" fontId="0" fillId="0" borderId="43" xfId="0" applyBorder="1"/>
    <xf numFmtId="165" fontId="0" fillId="0" borderId="21" xfId="0" applyBorder="1"/>
    <xf numFmtId="165" fontId="0" fillId="0" borderId="52" xfId="0" applyBorder="1"/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0" xfId="206" applyNumberFormat="1" applyFont="1" applyFill="1" applyBorder="1" applyAlignment="1">
      <alignment horizontal="right"/>
    </xf>
    <xf numFmtId="167" fontId="28" fillId="0" borderId="20" xfId="206" applyNumberFormat="1" applyFont="1" applyFill="1" applyBorder="1" applyAlignment="1">
      <alignment horizontal="center" vertical="center"/>
    </xf>
    <xf numFmtId="167" fontId="28" fillId="0" borderId="24" xfId="206" applyNumberFormat="1" applyFont="1" applyFill="1" applyBorder="1" applyAlignment="1">
      <alignment horizontal="center" vertical="center"/>
    </xf>
    <xf numFmtId="167" fontId="28" fillId="27" borderId="20" xfId="206" applyNumberFormat="1" applyFont="1" applyFill="1" applyBorder="1" applyAlignment="1">
      <alignment horizontal="right"/>
    </xf>
    <xf numFmtId="167" fontId="28" fillId="26" borderId="20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vertical="center"/>
    </xf>
    <xf numFmtId="167" fontId="28" fillId="26" borderId="20" xfId="206" applyNumberFormat="1" applyFont="1" applyFill="1" applyBorder="1" applyAlignment="1">
      <alignment horizontal="center" vertical="center"/>
    </xf>
    <xf numFmtId="167" fontId="28" fillId="26" borderId="24" xfId="206" applyNumberFormat="1" applyFont="1" applyFill="1" applyBorder="1" applyAlignment="1">
      <alignment horizontal="center" vertical="center"/>
    </xf>
    <xf numFmtId="165" fontId="28" fillId="28" borderId="53" xfId="0" applyFont="1" applyFill="1" applyBorder="1"/>
    <xf numFmtId="167" fontId="28" fillId="12" borderId="44" xfId="206" applyNumberFormat="1" applyFont="1" applyFill="1" applyBorder="1" applyAlignment="1">
      <alignment horizontal="center" vertical="center"/>
    </xf>
    <xf numFmtId="167" fontId="28" fillId="12" borderId="54" xfId="206" applyNumberFormat="1" applyFont="1" applyFill="1" applyBorder="1" applyAlignment="1">
      <alignment vertical="center"/>
    </xf>
    <xf numFmtId="167" fontId="28" fillId="12" borderId="55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 vertical="center"/>
    </xf>
    <xf numFmtId="167" fontId="28" fillId="28" borderId="57" xfId="206" applyNumberFormat="1" applyFont="1" applyFill="1" applyBorder="1" applyAlignment="1">
      <alignment horizontal="right" vertical="center"/>
    </xf>
    <xf numFmtId="167" fontId="28" fillId="28" borderId="58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/>
    </xf>
    <xf numFmtId="167" fontId="28" fillId="28" borderId="57" xfId="206" applyNumberFormat="1" applyFont="1" applyFill="1" applyBorder="1" applyAlignment="1">
      <alignment horizontal="right"/>
    </xf>
    <xf numFmtId="167" fontId="28" fillId="28" borderId="58" xfId="206" applyNumberFormat="1" applyFont="1" applyFill="1" applyBorder="1" applyAlignment="1">
      <alignment horizontal="right"/>
    </xf>
    <xf numFmtId="0" fontId="31" fillId="31" borderId="59" xfId="216" applyFont="1" applyFill="1" applyBorder="1" applyAlignment="1">
      <alignment horizontal="center" vertical="center"/>
    </xf>
    <xf numFmtId="0" fontId="31" fillId="31" borderId="53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0" fontId="48" fillId="31" borderId="67" xfId="216" applyFont="1" applyFill="1" applyBorder="1" applyAlignment="1">
      <alignment horizontal="center" vertical="center"/>
    </xf>
    <xf numFmtId="0" fontId="48" fillId="31" borderId="68" xfId="216" applyFont="1" applyFill="1" applyBorder="1" applyAlignment="1">
      <alignment horizontal="center" vertical="center"/>
    </xf>
    <xf numFmtId="1" fontId="62" fillId="34" borderId="59" xfId="216" applyNumberFormat="1" applyFont="1" applyFill="1" applyBorder="1" applyAlignment="1">
      <alignment horizontal="center" vertical="center"/>
    </xf>
    <xf numFmtId="4" fontId="62" fillId="34" borderId="69" xfId="216" applyNumberFormat="1" applyFont="1" applyFill="1" applyBorder="1" applyAlignment="1">
      <alignment horizontal="center" vertical="center"/>
    </xf>
    <xf numFmtId="4" fontId="62" fillId="34" borderId="35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70" xfId="216" applyNumberFormat="1" applyFont="1" applyFill="1" applyBorder="1" applyAlignment="1">
      <alignment horizontal="center" vertical="center"/>
    </xf>
    <xf numFmtId="4" fontId="62" fillId="34" borderId="34" xfId="216" applyNumberFormat="1" applyFont="1" applyFill="1" applyBorder="1" applyAlignment="1">
      <alignment horizontal="center" vertical="center"/>
    </xf>
    <xf numFmtId="4" fontId="31" fillId="34" borderId="34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47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5" borderId="46" xfId="216" applyNumberFormat="1" applyFont="1" applyFill="1" applyBorder="1" applyAlignment="1">
      <alignment horizontal="right" vertical="center"/>
    </xf>
    <xf numFmtId="2" fontId="31" fillId="31" borderId="44" xfId="216" applyNumberFormat="1" applyFont="1" applyFill="1" applyBorder="1" applyAlignment="1">
      <alignment horizontal="right" vertical="center"/>
    </xf>
    <xf numFmtId="2" fontId="31" fillId="31" borderId="47" xfId="216" applyNumberFormat="1" applyFont="1" applyFill="1" applyBorder="1" applyAlignment="1">
      <alignment horizontal="right" vertical="center"/>
    </xf>
    <xf numFmtId="4" fontId="31" fillId="34" borderId="35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2" borderId="25" xfId="216" applyNumberFormat="1" applyFont="1" applyFill="1" applyBorder="1" applyAlignment="1">
      <alignment horizontal="right" vertical="center"/>
    </xf>
    <xf numFmtId="2" fontId="31" fillId="0" borderId="25" xfId="216" applyNumberFormat="1" applyFont="1" applyBorder="1" applyAlignment="1">
      <alignment horizontal="right" vertical="center"/>
    </xf>
    <xf numFmtId="0" fontId="31" fillId="32" borderId="53" xfId="216" applyFont="1" applyFill="1" applyBorder="1" applyAlignment="1">
      <alignment horizontal="center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47" xfId="216" applyNumberFormat="1" applyFont="1" applyFill="1" applyBorder="1" applyAlignment="1">
      <alignment horizontal="right" vertical="center"/>
    </xf>
    <xf numFmtId="4" fontId="31" fillId="32" borderId="71" xfId="216" applyNumberFormat="1" applyFont="1" applyFill="1" applyBorder="1" applyAlignment="1">
      <alignment horizontal="right" vertical="center"/>
    </xf>
    <xf numFmtId="4" fontId="31" fillId="32" borderId="46" xfId="216" applyNumberFormat="1" applyFont="1" applyFill="1" applyBorder="1" applyAlignment="1">
      <alignment horizontal="right" vertical="center"/>
    </xf>
    <xf numFmtId="4" fontId="56" fillId="32" borderId="46" xfId="216" applyNumberFormat="1" applyFont="1" applyFill="1" applyBorder="1" applyAlignment="1">
      <alignment horizontal="right" vertical="center"/>
    </xf>
    <xf numFmtId="4" fontId="56" fillId="32" borderId="47" xfId="216" applyNumberFormat="1" applyFont="1" applyFill="1" applyBorder="1" applyAlignment="1">
      <alignment horizontal="right" vertical="center"/>
    </xf>
    <xf numFmtId="2" fontId="31" fillId="32" borderId="45" xfId="216" applyNumberFormat="1" applyFont="1" applyFill="1" applyBorder="1" applyAlignment="1">
      <alignment horizontal="right" vertical="center"/>
    </xf>
    <xf numFmtId="167" fontId="28" fillId="0" borderId="72" xfId="206" applyNumberFormat="1" applyFont="1" applyBorder="1" applyAlignment="1">
      <alignment horizontal="right" vertical="center"/>
    </xf>
    <xf numFmtId="167" fontId="28" fillId="0" borderId="73" xfId="206" applyNumberFormat="1" applyFont="1" applyBorder="1" applyAlignment="1">
      <alignment vertical="center"/>
    </xf>
    <xf numFmtId="167" fontId="28" fillId="0" borderId="74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center" vertical="center"/>
    </xf>
    <xf numFmtId="167" fontId="37" fillId="28" borderId="0" xfId="0" applyNumberFormat="1" applyFont="1" applyFill="1" applyAlignment="1">
      <alignment vertical="center"/>
    </xf>
    <xf numFmtId="167" fontId="37" fillId="28" borderId="17" xfId="0" applyNumberFormat="1" applyFont="1" applyFill="1" applyBorder="1" applyAlignment="1">
      <alignment vertical="center"/>
    </xf>
    <xf numFmtId="167" fontId="37" fillId="0" borderId="15" xfId="206" applyNumberFormat="1" applyFont="1" applyFill="1" applyBorder="1" applyAlignment="1">
      <alignment horizontal="center" vertical="center"/>
    </xf>
    <xf numFmtId="167" fontId="37" fillId="0" borderId="0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12" borderId="15" xfId="206" applyNumberFormat="1" applyFont="1" applyFill="1" applyBorder="1" applyAlignment="1">
      <alignment horizontal="center" vertical="center"/>
    </xf>
    <xf numFmtId="167" fontId="37" fillId="12" borderId="0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28" fillId="29" borderId="15" xfId="206" applyNumberFormat="1" applyFont="1" applyFill="1" applyBorder="1" applyAlignment="1" applyProtection="1">
      <alignment horizontal="center" vertical="center"/>
      <protection locked="0"/>
    </xf>
    <xf numFmtId="167" fontId="28" fillId="29" borderId="0" xfId="206" applyNumberFormat="1" applyFont="1" applyFill="1" applyBorder="1" applyAlignment="1" applyProtection="1">
      <alignment horizontal="center" vertical="center"/>
      <protection locked="0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5" xfId="206" applyNumberFormat="1" applyFont="1" applyBorder="1" applyAlignment="1">
      <alignment horizontal="right" vertical="center"/>
    </xf>
    <xf numFmtId="167" fontId="28" fillId="30" borderId="15" xfId="206" applyNumberFormat="1" applyFont="1" applyFill="1" applyBorder="1" applyAlignment="1">
      <alignment horizontal="right" vertical="center"/>
    </xf>
    <xf numFmtId="167" fontId="28" fillId="30" borderId="0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0" borderId="75" xfId="206" applyNumberFormat="1" applyFont="1" applyFill="1" applyBorder="1" applyAlignment="1">
      <alignment horizontal="center" vertical="center"/>
    </xf>
    <xf numFmtId="167" fontId="28" fillId="0" borderId="76" xfId="206" applyNumberFormat="1" applyFont="1" applyFill="1" applyBorder="1" applyAlignment="1">
      <alignment horizontal="center" vertical="center"/>
    </xf>
    <xf numFmtId="167" fontId="28" fillId="0" borderId="77" xfId="206" applyNumberFormat="1" applyFont="1" applyFill="1" applyBorder="1" applyAlignment="1">
      <alignment horizontal="center" vertical="center"/>
    </xf>
    <xf numFmtId="167" fontId="28" fillId="0" borderId="72" xfId="206" applyNumberFormat="1" applyFont="1" applyBorder="1" applyAlignment="1">
      <alignment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26" xfId="0" applyFont="1" applyFill="1" applyBorder="1" applyAlignment="1">
      <alignment horizontal="center" vertical="center"/>
    </xf>
    <xf numFmtId="165" fontId="54" fillId="3" borderId="30" xfId="0" applyFont="1" applyFill="1" applyBorder="1" applyAlignment="1">
      <alignment horizontal="center" vertical="center"/>
    </xf>
    <xf numFmtId="165" fontId="31" fillId="3" borderId="33" xfId="0" applyFont="1" applyFill="1" applyBorder="1" applyAlignment="1">
      <alignment horizontal="center" vertical="center"/>
    </xf>
    <xf numFmtId="165" fontId="31" fillId="3" borderId="34" xfId="0" applyFont="1" applyFill="1" applyBorder="1" applyAlignment="1">
      <alignment horizontal="center" vertical="center"/>
    </xf>
    <xf numFmtId="165" fontId="31" fillId="3" borderId="35" xfId="0" applyFont="1" applyFill="1" applyBorder="1" applyAlignment="1">
      <alignment horizontal="center" vertical="center"/>
    </xf>
    <xf numFmtId="165" fontId="31" fillId="3" borderId="36" xfId="0" applyFont="1" applyFill="1" applyBorder="1" applyAlignment="1">
      <alignment horizontal="center" vertical="center"/>
    </xf>
    <xf numFmtId="165" fontId="31" fillId="3" borderId="37" xfId="0" applyFont="1" applyFill="1" applyBorder="1" applyAlignment="1">
      <alignment horizontal="center" vertical="center"/>
    </xf>
    <xf numFmtId="165" fontId="31" fillId="3" borderId="38" xfId="0" applyFont="1" applyFill="1" applyBorder="1" applyAlignment="1">
      <alignment horizontal="center" vertical="center"/>
    </xf>
    <xf numFmtId="165" fontId="31" fillId="3" borderId="14" xfId="0" applyFont="1" applyFill="1" applyBorder="1" applyAlignment="1">
      <alignment horizontal="center" vertical="center"/>
    </xf>
    <xf numFmtId="165" fontId="31" fillId="3" borderId="20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2" borderId="27" xfId="0" applyFont="1" applyFill="1" applyBorder="1" applyAlignment="1">
      <alignment horizontal="center" vertical="center"/>
    </xf>
    <xf numFmtId="165" fontId="31" fillId="2" borderId="28" xfId="0" applyFont="1" applyFill="1" applyBorder="1" applyAlignment="1">
      <alignment horizontal="center" vertical="center"/>
    </xf>
    <xf numFmtId="165" fontId="31" fillId="2" borderId="29" xfId="0" applyFont="1" applyFill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165" fontId="54" fillId="3" borderId="48" xfId="0" applyFont="1" applyFill="1" applyBorder="1" applyAlignment="1">
      <alignment horizontal="center" vertical="center"/>
    </xf>
    <xf numFmtId="165" fontId="54" fillId="3" borderId="49" xfId="0" applyFont="1" applyFill="1" applyBorder="1" applyAlignment="1">
      <alignment horizontal="center" vertical="center"/>
    </xf>
    <xf numFmtId="0" fontId="48" fillId="31" borderId="41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42" xfId="216" applyFont="1" applyFill="1" applyBorder="1" applyAlignment="1">
      <alignment horizontal="center" vertical="center"/>
    </xf>
    <xf numFmtId="0" fontId="31" fillId="31" borderId="54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  <xf numFmtId="0" fontId="31" fillId="31" borderId="62" xfId="216" applyFont="1" applyFill="1" applyBorder="1" applyAlignment="1">
      <alignment horizontal="center" vertical="center"/>
    </xf>
    <xf numFmtId="0" fontId="31" fillId="31" borderId="63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4" zoomScale="80" zoomScaleNormal="80" workbookViewId="0">
      <selection activeCell="A29" sqref="A29"/>
    </sheetView>
  </sheetViews>
  <sheetFormatPr baseColWidth="10" defaultColWidth="7.90625" defaultRowHeight="15"/>
  <cols>
    <col min="1" max="1" width="6.90625" style="84" customWidth="1"/>
    <col min="2" max="2" width="8.08984375" style="84" customWidth="1"/>
    <col min="3" max="3" width="5.26953125" style="84" customWidth="1"/>
    <col min="4" max="4" width="2.90625" style="84" customWidth="1"/>
    <col min="5" max="5" width="3.90625" style="84" customWidth="1"/>
    <col min="6" max="6" width="9.1796875" style="84" customWidth="1"/>
    <col min="7" max="8" width="14.54296875" style="84" customWidth="1"/>
    <col min="9" max="16384" width="7.90625" style="84"/>
  </cols>
  <sheetData>
    <row r="1" spans="1:8" ht="15.7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7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75">
      <c r="A5" s="81"/>
      <c r="B5" s="82"/>
      <c r="C5" s="82"/>
      <c r="D5" s="86"/>
      <c r="E5" s="82"/>
      <c r="F5" s="82"/>
      <c r="G5" s="82"/>
      <c r="H5" s="83"/>
    </row>
    <row r="6" spans="1:8" ht="15.75">
      <c r="A6" s="81"/>
      <c r="B6" s="82"/>
      <c r="C6" s="82"/>
      <c r="D6" s="82"/>
      <c r="E6" s="82"/>
      <c r="F6" s="82"/>
      <c r="G6" s="82"/>
      <c r="H6" s="83"/>
    </row>
    <row r="7" spans="1:8" ht="15.7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75">
      <c r="A9" s="87"/>
      <c r="B9" s="82"/>
      <c r="C9" s="82"/>
      <c r="D9" s="82"/>
      <c r="E9" s="82"/>
      <c r="F9" s="82"/>
      <c r="G9" s="82"/>
      <c r="H9" s="83"/>
    </row>
    <row r="10" spans="1:8" ht="15.7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75">
      <c r="A12" s="81"/>
      <c r="B12" s="82"/>
      <c r="C12" s="82"/>
      <c r="D12" s="82"/>
      <c r="E12" s="82"/>
      <c r="F12" s="82"/>
      <c r="G12" s="82"/>
      <c r="H12" s="83"/>
    </row>
    <row r="13" spans="1:8" ht="15.75">
      <c r="A13" s="81"/>
      <c r="B13" s="82"/>
      <c r="C13" s="82"/>
      <c r="D13" s="82"/>
      <c r="E13" s="82"/>
      <c r="F13" s="82"/>
      <c r="G13" s="82"/>
      <c r="H13" s="83"/>
    </row>
    <row r="14" spans="1:8" ht="15.75">
      <c r="A14" s="81"/>
      <c r="B14" s="82"/>
      <c r="C14" s="82"/>
      <c r="D14" s="82"/>
      <c r="E14" s="82"/>
      <c r="F14" s="82"/>
      <c r="G14" s="82"/>
      <c r="H14" s="83"/>
    </row>
    <row r="15" spans="1:8" ht="15.75">
      <c r="A15" s="81"/>
      <c r="B15" s="82"/>
      <c r="C15" s="82"/>
      <c r="D15" s="82"/>
      <c r="E15" s="82"/>
      <c r="F15" s="82"/>
      <c r="G15" s="82"/>
      <c r="H15" s="83"/>
    </row>
    <row r="16" spans="1:8" ht="15.75">
      <c r="A16" s="81"/>
      <c r="B16" s="82"/>
      <c r="C16" s="82"/>
      <c r="D16" s="82"/>
      <c r="E16" s="82"/>
      <c r="F16" s="82"/>
      <c r="G16" s="82"/>
      <c r="H16" s="83"/>
    </row>
    <row r="17" spans="1:8" ht="15.75">
      <c r="A17" s="81"/>
      <c r="B17" s="82"/>
      <c r="C17" s="82"/>
      <c r="D17" s="82"/>
      <c r="E17" s="82"/>
      <c r="F17" s="82"/>
      <c r="G17" s="82"/>
      <c r="H17" s="83"/>
    </row>
    <row r="18" spans="1:8" ht="15.75">
      <c r="A18" s="81"/>
      <c r="B18" s="82"/>
      <c r="C18" s="82"/>
      <c r="D18" s="82"/>
      <c r="E18" s="82"/>
      <c r="F18" s="82"/>
      <c r="G18" s="82"/>
      <c r="H18" s="83"/>
    </row>
    <row r="19" spans="1:8" ht="15.7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83" t="s">
        <v>0</v>
      </c>
      <c r="B20" s="283"/>
      <c r="C20" s="283"/>
      <c r="D20" s="283"/>
      <c r="E20" s="283"/>
      <c r="F20" s="283"/>
      <c r="G20" s="283"/>
      <c r="H20" s="283"/>
    </row>
    <row r="21" spans="1:8" ht="19.5">
      <c r="A21" s="283" t="s">
        <v>1</v>
      </c>
      <c r="B21" s="283"/>
      <c r="C21" s="283"/>
      <c r="D21" s="283"/>
      <c r="E21" s="283"/>
      <c r="F21" s="283"/>
      <c r="G21" s="283"/>
      <c r="H21" s="283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83" t="s">
        <v>109</v>
      </c>
      <c r="B28" s="283"/>
      <c r="C28" s="283"/>
      <c r="D28" s="283"/>
      <c r="E28" s="283"/>
      <c r="F28" s="283"/>
      <c r="G28" s="283"/>
      <c r="H28" s="283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75">
      <c r="A34" s="81"/>
      <c r="B34" s="82"/>
      <c r="C34" s="82"/>
      <c r="D34" s="82"/>
      <c r="E34" s="82"/>
      <c r="F34" s="82"/>
      <c r="G34" s="82"/>
      <c r="H34" s="83"/>
    </row>
    <row r="35" spans="1:8" ht="15.75">
      <c r="A35" s="91"/>
      <c r="B35" s="82"/>
      <c r="C35" s="91"/>
      <c r="D35" s="92"/>
      <c r="E35" s="82"/>
      <c r="F35" s="82"/>
      <c r="G35" s="82"/>
      <c r="H35" s="83"/>
    </row>
    <row r="36" spans="1:8" ht="15.75">
      <c r="A36" s="81"/>
      <c r="B36" s="284"/>
      <c r="C36" s="284"/>
      <c r="D36" s="284"/>
      <c r="E36" s="284"/>
      <c r="F36" s="82"/>
      <c r="G36" s="82"/>
      <c r="H36" s="83"/>
    </row>
    <row r="37" spans="1:8">
      <c r="A37" s="83"/>
      <c r="B37" s="83"/>
      <c r="C37" s="284">
        <f ca="1">TODAY()-3</f>
        <v>46031</v>
      </c>
      <c r="D37" s="284"/>
      <c r="E37" s="284"/>
      <c r="F37" s="284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2" t="s">
        <v>2</v>
      </c>
      <c r="B42" s="282"/>
      <c r="C42" s="282"/>
      <c r="D42" s="282"/>
      <c r="E42" s="282"/>
      <c r="F42" s="282"/>
      <c r="G42" s="282"/>
      <c r="H42" s="282"/>
    </row>
    <row r="43" spans="1:8" ht="21" customHeight="1">
      <c r="A43" s="287"/>
      <c r="B43" s="287"/>
      <c r="C43" s="287"/>
      <c r="D43" s="287"/>
      <c r="E43" s="287"/>
      <c r="F43" s="287"/>
      <c r="G43" s="287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8" t="s">
        <v>3</v>
      </c>
      <c r="B48" s="288"/>
      <c r="C48" s="288"/>
      <c r="D48" s="288"/>
      <c r="E48" s="288"/>
      <c r="F48" s="288"/>
      <c r="G48" s="288"/>
      <c r="H48" s="288"/>
    </row>
    <row r="49" spans="1:8" ht="21" customHeight="1">
      <c r="A49" s="288" t="s">
        <v>4</v>
      </c>
      <c r="B49" s="288"/>
      <c r="C49" s="288"/>
      <c r="D49" s="288"/>
      <c r="E49" s="288"/>
      <c r="F49" s="288"/>
      <c r="G49" s="288"/>
      <c r="H49" s="288"/>
    </row>
    <row r="50" spans="1:8" ht="21" customHeight="1">
      <c r="A50" s="288" t="s">
        <v>107</v>
      </c>
      <c r="B50" s="288"/>
      <c r="C50" s="288"/>
      <c r="D50" s="288"/>
      <c r="E50" s="288"/>
      <c r="F50" s="288"/>
      <c r="G50" s="288"/>
      <c r="H50" s="288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5" t="s">
        <v>5</v>
      </c>
      <c r="B55" s="285"/>
      <c r="C55" s="285"/>
      <c r="D55" s="285"/>
      <c r="E55" s="285"/>
      <c r="F55" s="285"/>
      <c r="G55" s="285"/>
      <c r="H55" s="285"/>
    </row>
    <row r="56" spans="1:8" ht="21" customHeight="1">
      <c r="A56" s="285" t="s">
        <v>6</v>
      </c>
      <c r="B56" s="285"/>
      <c r="C56" s="285"/>
      <c r="D56" s="285"/>
      <c r="E56" s="285"/>
      <c r="F56" s="285"/>
      <c r="G56" s="285"/>
      <c r="H56" s="285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6" t="s">
        <v>7</v>
      </c>
      <c r="B61" s="286"/>
      <c r="C61" s="286"/>
      <c r="D61" s="286"/>
      <c r="E61" s="286"/>
      <c r="F61" s="286"/>
      <c r="G61" s="286"/>
      <c r="H61" s="286"/>
    </row>
    <row r="62" spans="1:8" ht="21" customHeight="1">
      <c r="A62" s="285" t="s">
        <v>105</v>
      </c>
      <c r="B62" s="285"/>
      <c r="C62" s="285"/>
      <c r="D62" s="285"/>
      <c r="E62" s="285"/>
      <c r="F62" s="285"/>
      <c r="G62" s="285"/>
      <c r="H62" s="285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6" t="s">
        <v>8</v>
      </c>
      <c r="B65" s="286"/>
      <c r="C65" s="286"/>
      <c r="D65" s="286"/>
      <c r="E65" s="286"/>
      <c r="F65" s="286"/>
      <c r="G65" s="286"/>
      <c r="H65" s="286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9.9499999999999993" customHeight="1">
      <c r="A70" s="98" t="s">
        <v>9</v>
      </c>
      <c r="B70" s="83"/>
      <c r="C70" s="82"/>
      <c r="D70" s="82"/>
      <c r="E70" s="82"/>
      <c r="F70" s="82"/>
      <c r="G70" s="82"/>
      <c r="H70" s="83"/>
    </row>
    <row r="71" spans="1:8" ht="9.9499999999999993" customHeight="1">
      <c r="A71" s="98" t="s">
        <v>10</v>
      </c>
      <c r="B71" s="83"/>
      <c r="C71" s="82"/>
      <c r="D71" s="82"/>
      <c r="E71" s="82"/>
      <c r="F71" s="82"/>
      <c r="G71" s="82"/>
      <c r="H71" s="83"/>
    </row>
    <row r="72" spans="1:8" ht="9.9499999999999993" customHeight="1">
      <c r="A72" s="99" t="s">
        <v>11</v>
      </c>
      <c r="B72" s="100"/>
      <c r="C72" s="82"/>
      <c r="D72" s="82"/>
      <c r="E72" s="82"/>
      <c r="F72" s="82"/>
      <c r="G72" s="82"/>
      <c r="H72" s="83"/>
    </row>
    <row r="73" spans="1:8" ht="9.9499999999999993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3"/>
  <sheetViews>
    <sheetView showOutlineSymbols="0" showWhiteSpace="0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" sqref="N1:P1048576"/>
    </sheetView>
  </sheetViews>
  <sheetFormatPr baseColWidth="10" defaultColWidth="11.08984375" defaultRowHeight="15"/>
  <cols>
    <col min="1" max="1" width="43.453125" style="31" customWidth="1"/>
    <col min="2" max="3" width="7.6328125" style="31" customWidth="1"/>
    <col min="4" max="4" width="8" style="31" customWidth="1"/>
    <col min="5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13" width="11.6328125" style="31" customWidth="1"/>
    <col min="14" max="16384" width="11.08984375" style="31"/>
  </cols>
  <sheetData>
    <row r="1" spans="1:12" ht="15" customHeight="1" thickBot="1">
      <c r="A1" s="290" t="s">
        <v>12</v>
      </c>
      <c r="B1" s="301" t="s">
        <v>13</v>
      </c>
      <c r="C1" s="302"/>
      <c r="D1" s="302"/>
      <c r="E1" s="302"/>
      <c r="F1" s="302"/>
      <c r="G1" s="302"/>
      <c r="H1" s="302"/>
      <c r="I1" s="302"/>
      <c r="J1" s="302"/>
      <c r="K1" s="302"/>
      <c r="L1" s="303"/>
    </row>
    <row r="2" spans="1:12" ht="15" customHeight="1">
      <c r="A2" s="291"/>
      <c r="B2" s="304" t="s">
        <v>110</v>
      </c>
      <c r="C2" s="305"/>
      <c r="D2" s="305"/>
      <c r="E2" s="305"/>
      <c r="F2" s="306"/>
      <c r="G2" s="292" t="s">
        <v>14</v>
      </c>
      <c r="H2" s="293"/>
      <c r="I2" s="294"/>
      <c r="J2" s="292" t="s">
        <v>15</v>
      </c>
      <c r="K2" s="293"/>
      <c r="L2" s="294"/>
    </row>
    <row r="3" spans="1:12" ht="15" customHeight="1">
      <c r="A3" s="291"/>
      <c r="B3" s="154" t="s">
        <v>16</v>
      </c>
      <c r="C3" s="155" t="s">
        <v>17</v>
      </c>
      <c r="D3" s="155" t="s">
        <v>18</v>
      </c>
      <c r="E3" s="155" t="s">
        <v>19</v>
      </c>
      <c r="F3" s="156" t="s">
        <v>20</v>
      </c>
      <c r="G3" s="295"/>
      <c r="H3" s="296"/>
      <c r="I3" s="297"/>
      <c r="J3" s="298" t="s">
        <v>108</v>
      </c>
      <c r="K3" s="299"/>
      <c r="L3" s="300"/>
    </row>
    <row r="4" spans="1:12" ht="15" customHeight="1">
      <c r="A4" s="291"/>
      <c r="B4" s="157">
        <v>5</v>
      </c>
      <c r="C4" s="158">
        <v>6</v>
      </c>
      <c r="D4" s="158">
        <v>7</v>
      </c>
      <c r="E4" s="158">
        <v>8</v>
      </c>
      <c r="F4" s="158">
        <v>9</v>
      </c>
      <c r="G4" s="159" t="s">
        <v>21</v>
      </c>
      <c r="H4" s="160" t="s">
        <v>22</v>
      </c>
      <c r="I4" s="161" t="s">
        <v>23</v>
      </c>
      <c r="J4" s="162">
        <v>2024</v>
      </c>
      <c r="K4" s="163">
        <v>2025</v>
      </c>
      <c r="L4" s="161" t="s">
        <v>23</v>
      </c>
    </row>
    <row r="5" spans="1:12" ht="15" customHeight="1">
      <c r="A5" s="32" t="s">
        <v>24</v>
      </c>
      <c r="B5" s="259"/>
      <c r="C5" s="260"/>
      <c r="D5" s="260"/>
      <c r="E5" s="260"/>
      <c r="F5" s="261"/>
      <c r="G5" s="166"/>
      <c r="H5" s="164"/>
      <c r="I5" s="165"/>
      <c r="J5" s="281"/>
      <c r="K5" s="164"/>
      <c r="L5" s="165"/>
    </row>
    <row r="6" spans="1:12" ht="15" customHeight="1">
      <c r="A6" s="33" t="s">
        <v>25</v>
      </c>
      <c r="B6" s="60">
        <v>209</v>
      </c>
      <c r="C6" s="7">
        <v>207</v>
      </c>
      <c r="D6" s="7">
        <v>207</v>
      </c>
      <c r="E6" s="7">
        <v>211</v>
      </c>
      <c r="F6" s="61">
        <v>210</v>
      </c>
      <c r="G6" s="19">
        <v>209</v>
      </c>
      <c r="H6" s="167">
        <f>AVERAGEIF(B6:F6,"&lt;&gt;0")</f>
        <v>208.8</v>
      </c>
      <c r="I6" s="168">
        <f>(H6/G6-1)*100</f>
        <v>-9.5693779904304499E-2</v>
      </c>
      <c r="J6" s="25">
        <v>226.6875</v>
      </c>
      <c r="K6" s="169">
        <v>208.31578947368422</v>
      </c>
      <c r="L6" s="168">
        <f>IF(OR(OR(J6="",K6=""),OR(J6="s/i",K6="s/i")),"",K6/J6*100-100)</f>
        <v>-8.1044215169851839</v>
      </c>
    </row>
    <row r="7" spans="1:12" ht="15" customHeight="1">
      <c r="A7" s="34" t="s">
        <v>26</v>
      </c>
      <c r="B7" s="62" t="s">
        <v>106</v>
      </c>
      <c r="C7" s="8" t="s">
        <v>106</v>
      </c>
      <c r="D7" s="8" t="s">
        <v>106</v>
      </c>
      <c r="E7" s="8" t="s">
        <v>106</v>
      </c>
      <c r="F7" s="262" t="s">
        <v>106</v>
      </c>
      <c r="G7" s="14"/>
      <c r="H7" s="170"/>
      <c r="I7" s="171"/>
      <c r="J7" s="14"/>
      <c r="K7" s="170"/>
      <c r="L7" s="171" t="str">
        <f t="shared" ref="L7:L31" si="0">IF(OR(OR(J7="",K7=""),OR(J7="s/i",K7="s/i")),"",K7/J7*100-100)</f>
        <v/>
      </c>
    </row>
    <row r="8" spans="1:12" ht="15" customHeight="1">
      <c r="A8" s="35" t="s">
        <v>27</v>
      </c>
      <c r="B8" s="60" t="s">
        <v>106</v>
      </c>
      <c r="C8" s="7" t="s">
        <v>106</v>
      </c>
      <c r="D8" s="7" t="s">
        <v>106</v>
      </c>
      <c r="E8" s="7" t="s">
        <v>106</v>
      </c>
      <c r="F8" s="61" t="s">
        <v>106</v>
      </c>
      <c r="G8" s="15"/>
      <c r="H8" s="172"/>
      <c r="I8" s="173"/>
      <c r="J8" s="15"/>
      <c r="K8" s="172"/>
      <c r="L8" s="173" t="str">
        <f t="shared" si="0"/>
        <v/>
      </c>
    </row>
    <row r="9" spans="1:12" ht="15" customHeight="1">
      <c r="A9" s="34" t="s">
        <v>28</v>
      </c>
      <c r="B9" s="62" t="s">
        <v>106</v>
      </c>
      <c r="C9" s="8" t="s">
        <v>106</v>
      </c>
      <c r="D9" s="8" t="s">
        <v>106</v>
      </c>
      <c r="E9" s="8" t="s">
        <v>106</v>
      </c>
      <c r="F9" s="262" t="s">
        <v>106</v>
      </c>
      <c r="G9" s="14"/>
      <c r="H9" s="170"/>
      <c r="I9" s="171"/>
      <c r="J9" s="14"/>
      <c r="K9" s="170"/>
      <c r="L9" s="171" t="str">
        <f t="shared" si="0"/>
        <v/>
      </c>
    </row>
    <row r="10" spans="1:12" ht="15" customHeight="1">
      <c r="A10" s="36" t="s">
        <v>29</v>
      </c>
      <c r="B10" s="60">
        <v>227.99652</v>
      </c>
      <c r="C10" s="7">
        <v>227.26164</v>
      </c>
      <c r="D10" s="7">
        <v>230.01743999999999</v>
      </c>
      <c r="E10" s="7">
        <v>230.01743999999999</v>
      </c>
      <c r="F10" s="61">
        <v>226.80233999999999</v>
      </c>
      <c r="G10" s="20">
        <v>227.00902500000001</v>
      </c>
      <c r="H10" s="167">
        <f t="shared" ref="H10:H11" si="1">AVERAGEIF(B10:F10,"&lt;&gt;0")</f>
        <v>228.41907599999999</v>
      </c>
      <c r="I10" s="168">
        <f t="shared" ref="I10:I11" si="2">(H10/G10-1)*100</f>
        <v>0.62114314618106903</v>
      </c>
      <c r="J10" s="25">
        <v>233.38126571428577</v>
      </c>
      <c r="K10" s="169">
        <v>235.59167181818182</v>
      </c>
      <c r="L10" s="168">
        <f t="shared" si="0"/>
        <v>0.94712233954636815</v>
      </c>
    </row>
    <row r="11" spans="1:12" ht="13.5" customHeight="1">
      <c r="A11" s="37" t="s">
        <v>30</v>
      </c>
      <c r="B11" s="108">
        <v>240.94878</v>
      </c>
      <c r="C11" s="109">
        <v>241.22435999999999</v>
      </c>
      <c r="D11" s="109">
        <v>244.89875999999998</v>
      </c>
      <c r="E11" s="109">
        <v>244.43946</v>
      </c>
      <c r="F11" s="110">
        <v>244.43946</v>
      </c>
      <c r="G11" s="16">
        <v>240.58134000000001</v>
      </c>
      <c r="H11" s="174">
        <f t="shared" si="1"/>
        <v>243.19016400000001</v>
      </c>
      <c r="I11" s="175">
        <f t="shared" si="2"/>
        <v>1.0843833524245783</v>
      </c>
      <c r="J11" s="16">
        <v>254.2509828571429</v>
      </c>
      <c r="K11" s="174">
        <v>242.49369818181813</v>
      </c>
      <c r="L11" s="175">
        <f t="shared" si="0"/>
        <v>-4.624282881113146</v>
      </c>
    </row>
    <row r="12" spans="1:12" ht="15" customHeight="1">
      <c r="A12" s="38" t="s">
        <v>31</v>
      </c>
      <c r="B12" s="111" t="s">
        <v>106</v>
      </c>
      <c r="C12" s="263" t="s">
        <v>106</v>
      </c>
      <c r="D12" s="263" t="s">
        <v>106</v>
      </c>
      <c r="E12" s="263" t="s">
        <v>106</v>
      </c>
      <c r="F12" s="264" t="s">
        <v>106</v>
      </c>
      <c r="G12" s="21"/>
      <c r="H12" s="176"/>
      <c r="I12" s="177"/>
      <c r="J12" s="21"/>
      <c r="K12" s="176"/>
      <c r="L12" s="177" t="str">
        <f t="shared" si="0"/>
        <v/>
      </c>
    </row>
    <row r="13" spans="1:12" ht="15" customHeight="1">
      <c r="A13" s="39" t="s">
        <v>32</v>
      </c>
      <c r="B13" s="265">
        <v>244.62317999999999</v>
      </c>
      <c r="C13" s="266">
        <v>244.89875999999998</v>
      </c>
      <c r="D13" s="266">
        <v>248.57316</v>
      </c>
      <c r="E13" s="266">
        <v>248.11385999999999</v>
      </c>
      <c r="F13" s="267">
        <v>248.11385999999999</v>
      </c>
      <c r="G13" s="22">
        <v>244.25574</v>
      </c>
      <c r="H13" s="178">
        <f t="shared" ref="H13:H14" si="3">AVERAGEIF(B13:F13,"&lt;&gt;0")</f>
        <v>246.86456399999997</v>
      </c>
      <c r="I13" s="179">
        <f t="shared" ref="I13:I14" si="4">(H13/G13-1)*100</f>
        <v>1.0680707032718839</v>
      </c>
      <c r="J13" s="27">
        <v>256.0881828571429</v>
      </c>
      <c r="K13" s="178">
        <v>246.16809818181821</v>
      </c>
      <c r="L13" s="180">
        <f t="shared" si="0"/>
        <v>-3.873698725434167</v>
      </c>
    </row>
    <row r="14" spans="1:12" ht="15" customHeight="1">
      <c r="A14" s="40" t="s">
        <v>33</v>
      </c>
      <c r="B14" s="268">
        <v>239.11158</v>
      </c>
      <c r="C14" s="269">
        <v>239.38715999999999</v>
      </c>
      <c r="D14" s="269">
        <v>243.06155999999999</v>
      </c>
      <c r="E14" s="269">
        <v>242.60226</v>
      </c>
      <c r="F14" s="270">
        <v>242.60226</v>
      </c>
      <c r="G14" s="23">
        <v>238.74413999999999</v>
      </c>
      <c r="H14" s="181">
        <f t="shared" si="3"/>
        <v>241.35296399999999</v>
      </c>
      <c r="I14" s="182">
        <f t="shared" si="4"/>
        <v>1.0927279722970473</v>
      </c>
      <c r="J14" s="23">
        <v>248.73938285714286</v>
      </c>
      <c r="K14" s="183">
        <v>240.65649818181816</v>
      </c>
      <c r="L14" s="184">
        <f t="shared" si="0"/>
        <v>-3.2495395712897164</v>
      </c>
    </row>
    <row r="15" spans="1:12" ht="15" customHeight="1">
      <c r="A15" s="41" t="s">
        <v>34</v>
      </c>
      <c r="B15" s="265">
        <v>242.05109999999999</v>
      </c>
      <c r="C15" s="266">
        <v>242.32667999999998</v>
      </c>
      <c r="D15" s="266">
        <v>246.00108</v>
      </c>
      <c r="E15" s="266">
        <v>245.54177999999999</v>
      </c>
      <c r="F15" s="267">
        <v>249.95105999999998</v>
      </c>
      <c r="G15" s="24">
        <v>241.40807999999998</v>
      </c>
      <c r="H15" s="178">
        <f t="shared" ref="H15" si="5">AVERAGEIF(B15:F15,"&lt;&gt;0")</f>
        <v>245.17434000000003</v>
      </c>
      <c r="I15" s="179">
        <f t="shared" ref="I15" si="6">(H15/G15-1)*100</f>
        <v>1.5601217656012301</v>
      </c>
      <c r="J15" s="24">
        <v>255.30081142857142</v>
      </c>
      <c r="K15" s="185">
        <v>243.84654545454541</v>
      </c>
      <c r="L15" s="186">
        <f t="shared" si="0"/>
        <v>-4.4865764076236445</v>
      </c>
    </row>
    <row r="16" spans="1:12" ht="15" customHeight="1">
      <c r="A16" s="42" t="s">
        <v>35</v>
      </c>
      <c r="B16" s="271" t="s">
        <v>106</v>
      </c>
      <c r="C16" s="272" t="s">
        <v>106</v>
      </c>
      <c r="D16" s="272" t="s">
        <v>106</v>
      </c>
      <c r="E16" s="272" t="s">
        <v>106</v>
      </c>
      <c r="F16" s="273" t="s">
        <v>106</v>
      </c>
      <c r="G16" s="15"/>
      <c r="H16" s="187"/>
      <c r="I16" s="188"/>
      <c r="J16" s="15"/>
      <c r="K16" s="172"/>
      <c r="L16" s="173" t="str">
        <f t="shared" si="0"/>
        <v/>
      </c>
    </row>
    <row r="17" spans="1:12" ht="15" customHeight="1">
      <c r="A17" s="43" t="s">
        <v>36</v>
      </c>
      <c r="B17" s="62" t="s">
        <v>106</v>
      </c>
      <c r="C17" s="8" t="s">
        <v>106</v>
      </c>
      <c r="D17" s="8" t="s">
        <v>106</v>
      </c>
      <c r="E17" s="8" t="s">
        <v>106</v>
      </c>
      <c r="F17" s="262" t="s">
        <v>106</v>
      </c>
      <c r="G17" s="14"/>
      <c r="H17" s="170"/>
      <c r="I17" s="171"/>
      <c r="J17" s="28"/>
      <c r="K17" s="189"/>
      <c r="L17" s="175" t="str">
        <f t="shared" si="0"/>
        <v/>
      </c>
    </row>
    <row r="18" spans="1:12" ht="15" customHeight="1">
      <c r="A18" s="42" t="s">
        <v>37</v>
      </c>
      <c r="B18" s="60">
        <v>260.5</v>
      </c>
      <c r="C18" s="7">
        <v>259.75</v>
      </c>
      <c r="D18" s="7">
        <v>261.25</v>
      </c>
      <c r="E18" s="7">
        <v>261.5</v>
      </c>
      <c r="F18" s="61">
        <v>260.75</v>
      </c>
      <c r="G18" s="13">
        <v>260.6875</v>
      </c>
      <c r="H18" s="167">
        <f t="shared" ref="H18" si="7">AVERAGEIF(B18:F18,"&lt;&gt;0")</f>
        <v>260.75</v>
      </c>
      <c r="I18" s="168">
        <f t="shared" ref="I18" si="8">(H18/G18-1)*100</f>
        <v>2.397506593143639E-2</v>
      </c>
      <c r="J18" s="15">
        <v>267.5</v>
      </c>
      <c r="K18" s="190">
        <v>259.44318181818181</v>
      </c>
      <c r="L18" s="173">
        <f t="shared" si="0"/>
        <v>-3.011894647408667</v>
      </c>
    </row>
    <row r="19" spans="1:12" ht="15" customHeight="1">
      <c r="A19" s="43" t="s">
        <v>24</v>
      </c>
      <c r="B19" s="274" t="s">
        <v>106</v>
      </c>
      <c r="C19" s="9" t="s">
        <v>106</v>
      </c>
      <c r="D19" s="9" t="s">
        <v>106</v>
      </c>
      <c r="E19" s="9" t="s">
        <v>106</v>
      </c>
      <c r="F19" s="64" t="s">
        <v>106</v>
      </c>
      <c r="G19" s="14"/>
      <c r="H19" s="170"/>
      <c r="I19" s="171"/>
      <c r="J19" s="14"/>
      <c r="K19" s="170"/>
      <c r="L19" s="175" t="str">
        <f t="shared" si="0"/>
        <v/>
      </c>
    </row>
    <row r="20" spans="1:12" ht="15" customHeight="1">
      <c r="A20" s="42" t="s">
        <v>38</v>
      </c>
      <c r="B20" s="60">
        <v>221</v>
      </c>
      <c r="C20" s="7">
        <v>222</v>
      </c>
      <c r="D20" s="7">
        <v>223</v>
      </c>
      <c r="E20" s="7">
        <v>222</v>
      </c>
      <c r="F20" s="61">
        <v>217</v>
      </c>
      <c r="G20" s="19">
        <v>217.66666666666666</v>
      </c>
      <c r="H20" s="167">
        <f t="shared" ref="H20" si="9">AVERAGEIF(B20:F20,"&lt;&gt;0")</f>
        <v>221</v>
      </c>
      <c r="I20" s="168">
        <f t="shared" ref="I20" si="10">(H20/G20-1)*100</f>
        <v>1.5313935681470214</v>
      </c>
      <c r="J20" s="25">
        <v>208.8125</v>
      </c>
      <c r="K20" s="190">
        <v>216.52631578947367</v>
      </c>
      <c r="L20" s="168">
        <f t="shared" si="0"/>
        <v>3.6941350682903078</v>
      </c>
    </row>
    <row r="21" spans="1:12" ht="15" customHeight="1">
      <c r="A21" s="43" t="s">
        <v>27</v>
      </c>
      <c r="B21" s="274" t="s">
        <v>106</v>
      </c>
      <c r="C21" s="9" t="s">
        <v>106</v>
      </c>
      <c r="D21" s="9" t="s">
        <v>106</v>
      </c>
      <c r="E21" s="9" t="s">
        <v>106</v>
      </c>
      <c r="F21" s="64" t="s">
        <v>106</v>
      </c>
      <c r="G21" s="14"/>
      <c r="H21" s="170"/>
      <c r="I21" s="171"/>
      <c r="J21" s="16"/>
      <c r="K21" s="174"/>
      <c r="L21" s="175" t="str">
        <f t="shared" si="0"/>
        <v/>
      </c>
    </row>
    <row r="22" spans="1:12" ht="15" customHeight="1">
      <c r="A22" s="44" t="s">
        <v>39</v>
      </c>
      <c r="B22" s="60">
        <v>216.72083999999998</v>
      </c>
      <c r="C22" s="7">
        <v>216.91767999999999</v>
      </c>
      <c r="D22" s="7">
        <v>218.00029999999998</v>
      </c>
      <c r="E22" s="7">
        <v>216.91767999999999</v>
      </c>
      <c r="F22" s="61">
        <v>218.00029999999998</v>
      </c>
      <c r="G22" s="25">
        <v>213.71902999999998</v>
      </c>
      <c r="H22" s="167">
        <f t="shared" ref="H22" si="11">AVERAGEIF(B22:F22,"&lt;&gt;0")</f>
        <v>217.31135999999998</v>
      </c>
      <c r="I22" s="191">
        <f t="shared" ref="I22" si="12">(H22/G22-1)*100</f>
        <v>1.6808657609947097</v>
      </c>
      <c r="J22" s="25">
        <v>207.42717999999999</v>
      </c>
      <c r="K22" s="190">
        <v>213.01219545454543</v>
      </c>
      <c r="L22" s="168">
        <f t="shared" si="0"/>
        <v>2.6925186248713686</v>
      </c>
    </row>
    <row r="23" spans="1:12" ht="15" customHeight="1">
      <c r="A23" s="45" t="s">
        <v>40</v>
      </c>
      <c r="B23" s="62" t="s">
        <v>106</v>
      </c>
      <c r="C23" s="8" t="s">
        <v>106</v>
      </c>
      <c r="D23" s="8" t="s">
        <v>106</v>
      </c>
      <c r="E23" s="8" t="s">
        <v>106</v>
      </c>
      <c r="F23" s="262" t="s">
        <v>106</v>
      </c>
      <c r="G23" s="26"/>
      <c r="H23" s="174"/>
      <c r="I23" s="192"/>
      <c r="J23" s="26"/>
      <c r="K23" s="193"/>
      <c r="L23" s="175" t="str">
        <f t="shared" si="0"/>
        <v/>
      </c>
    </row>
    <row r="24" spans="1:12" ht="15" customHeight="1">
      <c r="A24" s="46" t="s">
        <v>41</v>
      </c>
      <c r="B24" s="60">
        <v>218.69829960088674</v>
      </c>
      <c r="C24" s="7">
        <v>222.00522953436788</v>
      </c>
      <c r="D24" s="7">
        <v>222.88707751662952</v>
      </c>
      <c r="E24" s="7">
        <v>219.02899259423486</v>
      </c>
      <c r="F24" s="61">
        <v>220.0210715742792</v>
      </c>
      <c r="G24" s="18">
        <v>209.38378028824815</v>
      </c>
      <c r="H24" s="167">
        <f t="shared" ref="H24" si="13">AVERAGEIF(B24:F24,"&lt;&gt;0")</f>
        <v>220.52813416407966</v>
      </c>
      <c r="I24" s="168">
        <f t="shared" ref="I24" si="14">(H24/G24-1)*100</f>
        <v>5.3224532771782185</v>
      </c>
      <c r="J24" s="18">
        <v>323.11854907190343</v>
      </c>
      <c r="K24" s="194">
        <v>216.51372164482953</v>
      </c>
      <c r="L24" s="168">
        <f t="shared" si="0"/>
        <v>-32.992481469502749</v>
      </c>
    </row>
    <row r="25" spans="1:12" ht="15" customHeight="1">
      <c r="A25" s="47" t="s">
        <v>42</v>
      </c>
      <c r="B25" s="275" t="s">
        <v>106</v>
      </c>
      <c r="C25" s="276" t="s">
        <v>106</v>
      </c>
      <c r="D25" s="276" t="s">
        <v>106</v>
      </c>
      <c r="E25" s="276" t="s">
        <v>106</v>
      </c>
      <c r="F25" s="277" t="s">
        <v>106</v>
      </c>
      <c r="G25" s="17"/>
      <c r="H25" s="195"/>
      <c r="I25" s="196"/>
      <c r="J25" s="16"/>
      <c r="K25" s="174"/>
      <c r="L25" s="175" t="str">
        <f t="shared" si="0"/>
        <v/>
      </c>
    </row>
    <row r="26" spans="1:12" ht="15" customHeight="1">
      <c r="A26" s="46" t="s">
        <v>43</v>
      </c>
      <c r="B26" s="60">
        <v>430</v>
      </c>
      <c r="C26" s="7">
        <v>430</v>
      </c>
      <c r="D26" s="7">
        <v>430</v>
      </c>
      <c r="E26" s="7">
        <v>411</v>
      </c>
      <c r="F26" s="61">
        <v>411</v>
      </c>
      <c r="G26" s="18">
        <v>430</v>
      </c>
      <c r="H26" s="194">
        <f t="shared" ref="H26:H28" si="15">AVERAGEIF(B26:F26,"&lt;&gt;0")</f>
        <v>422.4</v>
      </c>
      <c r="I26" s="191">
        <f t="shared" ref="I26:I28" si="16">(H26/G26-1)*100</f>
        <v>-1.7674418604651243</v>
      </c>
      <c r="J26" s="18">
        <v>526.90476190476193</v>
      </c>
      <c r="K26" s="194">
        <v>418.95454545454544</v>
      </c>
      <c r="L26" s="168">
        <f t="shared" si="0"/>
        <v>-20.487614509304535</v>
      </c>
    </row>
    <row r="27" spans="1:12" ht="15" customHeight="1">
      <c r="A27" s="48" t="s">
        <v>44</v>
      </c>
      <c r="B27" s="108">
        <v>428</v>
      </c>
      <c r="C27" s="109">
        <v>428</v>
      </c>
      <c r="D27" s="109">
        <v>428</v>
      </c>
      <c r="E27" s="109">
        <v>410</v>
      </c>
      <c r="F27" s="110">
        <v>410</v>
      </c>
      <c r="G27" s="17">
        <v>428</v>
      </c>
      <c r="H27" s="197">
        <f t="shared" si="15"/>
        <v>420.8</v>
      </c>
      <c r="I27" s="192">
        <f t="shared" si="16"/>
        <v>-1.6822429906542036</v>
      </c>
      <c r="J27" s="16">
        <v>525.66666666666663</v>
      </c>
      <c r="K27" s="174">
        <v>417.22727272727275</v>
      </c>
      <c r="L27" s="175">
        <f t="shared" si="0"/>
        <v>-20.628927192021663</v>
      </c>
    </row>
    <row r="28" spans="1:12" ht="15" customHeight="1">
      <c r="A28" s="46" t="s">
        <v>45</v>
      </c>
      <c r="B28" s="60">
        <v>426</v>
      </c>
      <c r="C28" s="7">
        <v>426</v>
      </c>
      <c r="D28" s="7">
        <v>426</v>
      </c>
      <c r="E28" s="7">
        <v>408</v>
      </c>
      <c r="F28" s="61">
        <v>408</v>
      </c>
      <c r="G28" s="18">
        <v>426</v>
      </c>
      <c r="H28" s="194">
        <f t="shared" si="15"/>
        <v>418.8</v>
      </c>
      <c r="I28" s="191">
        <f t="shared" si="16"/>
        <v>-1.6901408450704203</v>
      </c>
      <c r="J28" s="18">
        <v>513.66666666666663</v>
      </c>
      <c r="K28" s="194">
        <v>413.5</v>
      </c>
      <c r="L28" s="191">
        <f t="shared" si="0"/>
        <v>-19.500324464633351</v>
      </c>
    </row>
    <row r="29" spans="1:12" ht="15" customHeight="1">
      <c r="A29" s="47" t="s">
        <v>46</v>
      </c>
      <c r="B29" s="275" t="s">
        <v>106</v>
      </c>
      <c r="C29" s="276" t="s">
        <v>106</v>
      </c>
      <c r="D29" s="276" t="s">
        <v>106</v>
      </c>
      <c r="E29" s="276" t="s">
        <v>106</v>
      </c>
      <c r="F29" s="277" t="s">
        <v>106</v>
      </c>
      <c r="G29" s="17"/>
      <c r="H29" s="197"/>
      <c r="I29" s="192"/>
      <c r="J29" s="16"/>
      <c r="K29" s="174"/>
      <c r="L29" s="192" t="str">
        <f t="shared" si="0"/>
        <v/>
      </c>
    </row>
    <row r="30" spans="1:12" ht="15" customHeight="1">
      <c r="A30" s="46" t="s">
        <v>47</v>
      </c>
      <c r="B30" s="60">
        <v>362.5</v>
      </c>
      <c r="C30" s="7">
        <v>362.5</v>
      </c>
      <c r="D30" s="7">
        <v>362.5</v>
      </c>
      <c r="E30" s="7">
        <v>362.5</v>
      </c>
      <c r="F30" s="61">
        <v>362.5</v>
      </c>
      <c r="G30" s="18">
        <v>362.5</v>
      </c>
      <c r="H30" s="194">
        <f t="shared" ref="H30:H31" si="17">AVERAGEIF(B30:F30,"&lt;&gt;0")</f>
        <v>362.5</v>
      </c>
      <c r="I30" s="191">
        <f t="shared" ref="I30:I31" si="18">(H30/G30-1)*100</f>
        <v>0</v>
      </c>
      <c r="J30" s="18">
        <v>491.23809523809524</v>
      </c>
      <c r="K30" s="194">
        <v>367.29545454545456</v>
      </c>
      <c r="L30" s="191">
        <f t="shared" si="0"/>
        <v>-25.230665515175005</v>
      </c>
    </row>
    <row r="31" spans="1:12" ht="15" customHeight="1" thickBot="1">
      <c r="A31" s="198" t="s">
        <v>48</v>
      </c>
      <c r="B31" s="278">
        <v>357.5</v>
      </c>
      <c r="C31" s="279">
        <v>357.5</v>
      </c>
      <c r="D31" s="279">
        <v>357.5</v>
      </c>
      <c r="E31" s="279">
        <v>357.5</v>
      </c>
      <c r="F31" s="280">
        <v>357.5</v>
      </c>
      <c r="G31" s="199">
        <v>357.5</v>
      </c>
      <c r="H31" s="200">
        <f t="shared" si="17"/>
        <v>357.5</v>
      </c>
      <c r="I31" s="201">
        <f t="shared" si="18"/>
        <v>0</v>
      </c>
      <c r="J31" s="199">
        <v>486.23809523809524</v>
      </c>
      <c r="K31" s="202">
        <v>362.29545454545456</v>
      </c>
      <c r="L31" s="201">
        <f t="shared" si="0"/>
        <v>-25.490113157824439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89" t="s">
        <v>50</v>
      </c>
      <c r="K32" s="289"/>
      <c r="L32" s="289"/>
    </row>
    <row r="33" spans="1:12">
      <c r="A33" s="49" t="s">
        <v>51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2"/>
  <sheetViews>
    <sheetView showOutlineSymbols="0" showWhiteSpace="0" topLeftCell="A3" zoomScale="60" zoomScaleNormal="6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M29" sqref="A29:M33"/>
    </sheetView>
  </sheetViews>
  <sheetFormatPr baseColWidth="10" defaultColWidth="10.90625" defaultRowHeight="18"/>
  <cols>
    <col min="1" max="1" width="38.1796875" customWidth="1"/>
    <col min="2" max="2" width="7.7265625" bestFit="1" customWidth="1"/>
    <col min="3" max="3" width="7.7265625" customWidth="1"/>
    <col min="4" max="4" width="8.26953125" customWidth="1"/>
    <col min="5" max="5" width="7.81640625" customWidth="1"/>
    <col min="6" max="6" width="7.90625" customWidth="1"/>
    <col min="7" max="7" width="7.7265625" bestFit="1" customWidth="1"/>
    <col min="8" max="8" width="7.81640625" customWidth="1"/>
    <col min="9" max="9" width="7.90625" customWidth="1"/>
    <col min="10" max="11" width="8" bestFit="1" customWidth="1"/>
    <col min="12" max="12" width="6.453125" bestFit="1" customWidth="1"/>
    <col min="13" max="13" width="10.9062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07" t="s">
        <v>12</v>
      </c>
      <c r="B2" s="302" t="s">
        <v>13</v>
      </c>
      <c r="C2" s="302"/>
      <c r="D2" s="302"/>
      <c r="E2" s="302"/>
      <c r="F2" s="302"/>
      <c r="G2" s="302"/>
      <c r="H2" s="302"/>
      <c r="I2" s="302"/>
      <c r="J2" s="302"/>
      <c r="K2" s="302"/>
      <c r="L2" s="303"/>
    </row>
    <row r="3" spans="1:12" s="31" customFormat="1" ht="15" customHeight="1">
      <c r="A3" s="308"/>
      <c r="B3" s="304" t="s">
        <v>110</v>
      </c>
      <c r="C3" s="305"/>
      <c r="D3" s="305"/>
      <c r="E3" s="305"/>
      <c r="F3" s="306"/>
      <c r="G3" s="292" t="s">
        <v>14</v>
      </c>
      <c r="H3" s="293"/>
      <c r="I3" s="294"/>
      <c r="J3" s="292" t="s">
        <v>15</v>
      </c>
      <c r="K3" s="293"/>
      <c r="L3" s="294"/>
    </row>
    <row r="4" spans="1:12" s="31" customFormat="1" ht="15" customHeight="1">
      <c r="A4" s="308"/>
      <c r="B4" s="154" t="s">
        <v>16</v>
      </c>
      <c r="C4" s="155" t="s">
        <v>17</v>
      </c>
      <c r="D4" s="155" t="s">
        <v>18</v>
      </c>
      <c r="E4" s="155" t="s">
        <v>19</v>
      </c>
      <c r="F4" s="156" t="s">
        <v>20</v>
      </c>
      <c r="G4" s="295"/>
      <c r="H4" s="296"/>
      <c r="I4" s="297"/>
      <c r="J4" s="298" t="s">
        <v>108</v>
      </c>
      <c r="K4" s="299"/>
      <c r="L4" s="300"/>
    </row>
    <row r="5" spans="1:12" s="31" customFormat="1" ht="15" customHeight="1">
      <c r="A5" s="308"/>
      <c r="B5" s="157">
        <v>5</v>
      </c>
      <c r="C5" s="158">
        <v>6</v>
      </c>
      <c r="D5" s="158">
        <v>7</v>
      </c>
      <c r="E5" s="158">
        <v>8</v>
      </c>
      <c r="F5" s="158">
        <v>9</v>
      </c>
      <c r="G5" s="203" t="s">
        <v>21</v>
      </c>
      <c r="H5" s="204" t="s">
        <v>22</v>
      </c>
      <c r="I5" s="161" t="s">
        <v>23</v>
      </c>
      <c r="J5" s="162">
        <v>2024</v>
      </c>
      <c r="K5" s="163">
        <v>2025</v>
      </c>
      <c r="L5" s="161" t="s">
        <v>23</v>
      </c>
    </row>
    <row r="6" spans="1:12" ht="15" customHeight="1">
      <c r="A6" s="51"/>
      <c r="B6" s="205"/>
      <c r="C6" s="206"/>
      <c r="D6" s="206"/>
      <c r="E6" s="206"/>
      <c r="F6" s="207"/>
      <c r="G6" s="58"/>
      <c r="I6" s="59"/>
      <c r="J6" s="58"/>
      <c r="L6" s="59"/>
    </row>
    <row r="7" spans="1:12" ht="15" customHeight="1">
      <c r="A7" s="52" t="s">
        <v>52</v>
      </c>
      <c r="B7" s="60"/>
      <c r="C7" s="7"/>
      <c r="D7" s="7"/>
      <c r="E7" s="7"/>
      <c r="F7" s="61"/>
      <c r="G7" s="15"/>
      <c r="H7" s="172"/>
      <c r="I7" s="173"/>
      <c r="J7" s="15"/>
      <c r="K7" s="172"/>
      <c r="L7" s="173"/>
    </row>
    <row r="8" spans="1:12" ht="15" customHeight="1">
      <c r="A8" s="53" t="s">
        <v>53</v>
      </c>
      <c r="B8" s="62">
        <v>209.78225465587047</v>
      </c>
      <c r="C8" s="9">
        <v>212.19354493927131</v>
      </c>
      <c r="D8" s="63">
        <v>212.71025000000003</v>
      </c>
      <c r="E8" s="9">
        <v>211.50460485829964</v>
      </c>
      <c r="F8" s="64">
        <v>209.09331457489881</v>
      </c>
      <c r="G8" s="16">
        <v>208.49049200404863</v>
      </c>
      <c r="H8" s="197">
        <f>AVERAGEIF(B8:F8,"&lt;&gt;0")</f>
        <v>211.05679380566806</v>
      </c>
      <c r="I8" s="192">
        <f>(H8/G8-1)*100</f>
        <v>1.2308963238331305</v>
      </c>
      <c r="J8" s="30">
        <v>235.95377606516294</v>
      </c>
      <c r="K8" s="112">
        <v>202.08648079683479</v>
      </c>
      <c r="L8" s="175">
        <f>IF(OR(OR(J8="",K8=""),OR(J8="s/i",K8="s/i")),"",K8/J8*100-100)</f>
        <v>-14.353360150920011</v>
      </c>
    </row>
    <row r="9" spans="1:12" ht="15" customHeight="1">
      <c r="A9" s="52" t="s">
        <v>54</v>
      </c>
      <c r="B9" s="60">
        <v>407</v>
      </c>
      <c r="C9" s="10">
        <v>404</v>
      </c>
      <c r="D9" s="10">
        <v>408</v>
      </c>
      <c r="E9" s="10">
        <v>405</v>
      </c>
      <c r="F9" s="10">
        <v>404</v>
      </c>
      <c r="G9" s="19">
        <v>404.33333333333331</v>
      </c>
      <c r="H9" s="169">
        <f>AVERAGEIF(B9:F9,"&lt;&gt;0")</f>
        <v>405.6</v>
      </c>
      <c r="I9" s="208">
        <f>(H9/G9-1)*100</f>
        <v>0.31327287716407248</v>
      </c>
      <c r="J9" s="29">
        <v>410.9375</v>
      </c>
      <c r="K9" s="209">
        <v>418.5263157894737</v>
      </c>
      <c r="L9" s="208">
        <f>IF(OR(OR(J9="",K9=""),OR(J9="s/i",K9="s/i")),"",K9/J9*100-100)</f>
        <v>1.8467080248149017</v>
      </c>
    </row>
    <row r="10" spans="1:12" ht="15" customHeight="1">
      <c r="A10" s="53" t="s">
        <v>55</v>
      </c>
      <c r="B10" s="62">
        <v>384.80151173891045</v>
      </c>
      <c r="C10" s="9">
        <v>382.87245188058694</v>
      </c>
      <c r="D10" s="63">
        <v>386.82243159048744</v>
      </c>
      <c r="E10" s="9">
        <v>384.70965174565697</v>
      </c>
      <c r="F10" s="64">
        <v>385.26081170517796</v>
      </c>
      <c r="G10" s="16">
        <v>381.74716696323162</v>
      </c>
      <c r="H10" s="197">
        <f>AVERAGEIF(B10:F10,"&lt;&gt;0")</f>
        <v>384.89337173216393</v>
      </c>
      <c r="I10" s="192">
        <f>(H10/G10-1)*100</f>
        <v>0.82415929735906168</v>
      </c>
      <c r="J10" s="30">
        <v>361.37721345926803</v>
      </c>
      <c r="K10" s="112">
        <v>395.54913094956993</v>
      </c>
      <c r="L10" s="175">
        <f t="shared" ref="L10:L29" si="0">IF(OR(OR(J10="",K10=""),OR(J10="s/i",K10="s/i")),"",K10/J10*100-100)</f>
        <v>9.4560244026436209</v>
      </c>
    </row>
    <row r="11" spans="1:12" ht="15" customHeight="1">
      <c r="A11" s="52" t="s">
        <v>56</v>
      </c>
      <c r="B11" s="60">
        <v>370.98435591521866</v>
      </c>
      <c r="C11" s="65">
        <v>372.77016635545738</v>
      </c>
      <c r="D11" s="65">
        <v>376.32020859749645</v>
      </c>
      <c r="E11" s="65">
        <v>379.2290929245824</v>
      </c>
      <c r="F11" s="66">
        <v>377.9555223766319</v>
      </c>
      <c r="G11" s="19">
        <v>367.46562388392857</v>
      </c>
      <c r="H11" s="169">
        <f>AVERAGEIF(B11:F11,"&lt;&gt;0")</f>
        <v>375.45186923387735</v>
      </c>
      <c r="I11" s="208">
        <f>(H11/G11-1)*100</f>
        <v>2.1733312807707295</v>
      </c>
      <c r="J11" s="29">
        <v>425.5292753994645</v>
      </c>
      <c r="K11" s="209">
        <v>376.41870258313696</v>
      </c>
      <c r="L11" s="208">
        <f t="shared" si="0"/>
        <v>-11.54105619883029</v>
      </c>
    </row>
    <row r="12" spans="1:12" ht="15" customHeight="1">
      <c r="A12" s="53" t="s">
        <v>57</v>
      </c>
      <c r="B12" s="108" t="s">
        <v>106</v>
      </c>
      <c r="C12" s="109" t="s">
        <v>106</v>
      </c>
      <c r="D12" s="109" t="s">
        <v>106</v>
      </c>
      <c r="E12" s="109" t="s">
        <v>106</v>
      </c>
      <c r="F12" s="110" t="s">
        <v>106</v>
      </c>
      <c r="G12" s="102"/>
      <c r="H12" s="210"/>
      <c r="I12" s="211"/>
      <c r="J12" s="102"/>
      <c r="K12" s="210"/>
      <c r="L12" s="211"/>
    </row>
    <row r="13" spans="1:12" ht="15" customHeight="1">
      <c r="A13" s="52" t="s">
        <v>58</v>
      </c>
      <c r="B13" s="60">
        <v>211</v>
      </c>
      <c r="C13" s="10">
        <v>211</v>
      </c>
      <c r="D13" s="10">
        <v>211</v>
      </c>
      <c r="E13" s="10">
        <v>211</v>
      </c>
      <c r="F13" s="10">
        <v>200</v>
      </c>
      <c r="G13" s="19">
        <v>204.33333333333334</v>
      </c>
      <c r="H13" s="169">
        <f t="shared" ref="H13:H22" si="1">AVERAGEIF(B13:F13,"&lt;&gt;0")</f>
        <v>208.8</v>
      </c>
      <c r="I13" s="208">
        <f t="shared" ref="I13:I22" si="2">(H13/G13-1)*100</f>
        <v>2.1859706362153286</v>
      </c>
      <c r="J13" s="29">
        <v>204.0625</v>
      </c>
      <c r="K13" s="209">
        <v>196.94736842105263</v>
      </c>
      <c r="L13" s="208">
        <f>IF(OR(OR(J13="",K13=""),OR(J13="s/i",K13="s/i")),"",K13/J13*100-100)</f>
        <v>-3.4867413556863056</v>
      </c>
    </row>
    <row r="14" spans="1:12" ht="15" customHeight="1">
      <c r="A14" s="54" t="s">
        <v>59</v>
      </c>
      <c r="B14" s="62">
        <v>1099.4439718846997</v>
      </c>
      <c r="C14" s="9">
        <v>1089.0822580931253</v>
      </c>
      <c r="D14" s="63">
        <v>1087.0981001330367</v>
      </c>
      <c r="E14" s="9">
        <v>1090.1845680709525</v>
      </c>
      <c r="F14" s="64">
        <v>1095.4756559645223</v>
      </c>
      <c r="G14" s="16">
        <v>1083.5155927050987</v>
      </c>
      <c r="H14" s="197">
        <f t="shared" si="1"/>
        <v>1092.2569108292673</v>
      </c>
      <c r="I14" s="192">
        <f t="shared" si="2"/>
        <v>0.80675517574648747</v>
      </c>
      <c r="J14" s="76">
        <v>914.01443723365981</v>
      </c>
      <c r="K14" s="212">
        <v>1100.9371008546657</v>
      </c>
      <c r="L14" s="175">
        <f>IF(OR(OR(J14="",K14=""),OR(J14="s/i",K14="s/i")),"",K14/J14*100-100)</f>
        <v>20.45073425609587</v>
      </c>
    </row>
    <row r="15" spans="1:12" ht="15" customHeight="1">
      <c r="A15" s="55" t="s">
        <v>60</v>
      </c>
      <c r="B15" s="60">
        <v>1090.6254920620834</v>
      </c>
      <c r="C15" s="65">
        <v>1080.263778270509</v>
      </c>
      <c r="D15" s="65">
        <v>1076.2954623503317</v>
      </c>
      <c r="E15" s="65">
        <v>1080.9251642572053</v>
      </c>
      <c r="F15" s="66">
        <v>1085.9957901552098</v>
      </c>
      <c r="G15" s="19">
        <v>1072.8231859201765</v>
      </c>
      <c r="H15" s="169">
        <f t="shared" si="1"/>
        <v>1082.8211374190678</v>
      </c>
      <c r="I15" s="208">
        <f t="shared" si="2"/>
        <v>0.93192910351913572</v>
      </c>
      <c r="J15" s="75">
        <v>904.40859314116688</v>
      </c>
      <c r="K15" s="213">
        <v>1096.427650945373</v>
      </c>
      <c r="L15" s="208">
        <f t="shared" si="0"/>
        <v>21.231449950877931</v>
      </c>
    </row>
    <row r="16" spans="1:12" ht="15" customHeight="1">
      <c r="A16" s="54" t="s">
        <v>61</v>
      </c>
      <c r="B16" s="62">
        <v>1302.352393100771</v>
      </c>
      <c r="C16" s="9">
        <v>1300.3754115385466</v>
      </c>
      <c r="D16" s="63">
        <v>1298.2427911955576</v>
      </c>
      <c r="E16" s="9">
        <v>1285.6533345247003</v>
      </c>
      <c r="F16" s="64">
        <v>1281.4548049370601</v>
      </c>
      <c r="G16" s="16">
        <v>1290.3013597382123</v>
      </c>
      <c r="H16" s="197">
        <f t="shared" si="1"/>
        <v>1293.6157470593273</v>
      </c>
      <c r="I16" s="192">
        <f t="shared" si="2"/>
        <v>0.25686924191008487</v>
      </c>
      <c r="J16" s="76">
        <v>1072.3441470651626</v>
      </c>
      <c r="K16" s="212">
        <v>1279.2308593142295</v>
      </c>
      <c r="L16" s="175">
        <f>IF(OR(OR(J16="",K16=""),OR(J16="s/i",K16="s/i")),"",K16/J16*100-100)</f>
        <v>19.292939940529678</v>
      </c>
    </row>
    <row r="17" spans="1:12" ht="15" customHeight="1">
      <c r="A17" s="55" t="s">
        <v>62</v>
      </c>
      <c r="B17" s="60">
        <v>1101</v>
      </c>
      <c r="C17" s="10">
        <v>1089</v>
      </c>
      <c r="D17" s="10">
        <v>1088</v>
      </c>
      <c r="E17" s="10">
        <v>1097</v>
      </c>
      <c r="F17" s="10">
        <v>1104</v>
      </c>
      <c r="G17" s="19">
        <v>1091</v>
      </c>
      <c r="H17" s="169">
        <f t="shared" si="1"/>
        <v>1095.8</v>
      </c>
      <c r="I17" s="208">
        <f t="shared" si="2"/>
        <v>0.43996333638862684</v>
      </c>
      <c r="J17" s="75">
        <v>1036</v>
      </c>
      <c r="K17" s="213">
        <v>1101.5263157894738</v>
      </c>
      <c r="L17" s="208">
        <f>IF(OR(OR(J17="",K17=""),OR(J17="s/i",K17="s/i")),"",K17/J17*100-100)</f>
        <v>6.3249339565129077</v>
      </c>
    </row>
    <row r="18" spans="1:12" ht="15" customHeight="1">
      <c r="A18" s="54" t="s">
        <v>63</v>
      </c>
      <c r="B18" s="62">
        <v>1654.3395263712496</v>
      </c>
      <c r="C18" s="9">
        <v>1698.6886006584618</v>
      </c>
      <c r="D18" s="63">
        <v>1672.5109832519347</v>
      </c>
      <c r="E18" s="9">
        <v>1677.1932136754046</v>
      </c>
      <c r="F18" s="64">
        <v>1660.0664518502824</v>
      </c>
      <c r="G18" s="16">
        <v>1692.9798423495595</v>
      </c>
      <c r="H18" s="197">
        <f t="shared" si="1"/>
        <v>1672.5597551614669</v>
      </c>
      <c r="I18" s="192">
        <f t="shared" si="2"/>
        <v>-1.206162452575521</v>
      </c>
      <c r="J18" s="76">
        <v>1261.1083095210467</v>
      </c>
      <c r="K18" s="212">
        <v>1610.164308263008</v>
      </c>
      <c r="L18" s="175">
        <f t="shared" si="0"/>
        <v>27.678510727958681</v>
      </c>
    </row>
    <row r="19" spans="1:12" ht="15" customHeight="1">
      <c r="A19" s="55" t="s">
        <v>64</v>
      </c>
      <c r="B19" s="60">
        <v>1207</v>
      </c>
      <c r="C19" s="10">
        <v>1214</v>
      </c>
      <c r="D19" s="10">
        <v>1224</v>
      </c>
      <c r="E19" s="10">
        <v>1231</v>
      </c>
      <c r="F19" s="10">
        <v>1230</v>
      </c>
      <c r="G19" s="19">
        <v>1208.3333333333333</v>
      </c>
      <c r="H19" s="169">
        <f t="shared" si="1"/>
        <v>1221.2</v>
      </c>
      <c r="I19" s="208">
        <f t="shared" si="2"/>
        <v>1.0648275862068957</v>
      </c>
      <c r="J19" s="75">
        <v>1134.0625</v>
      </c>
      <c r="K19" s="213">
        <v>1209.0526315789473</v>
      </c>
      <c r="L19" s="208">
        <f t="shared" si="0"/>
        <v>6.6125219358675054</v>
      </c>
    </row>
    <row r="20" spans="1:12" ht="15" customHeight="1">
      <c r="A20" s="54" t="s">
        <v>65</v>
      </c>
      <c r="B20" s="62">
        <v>1243.6878708890245</v>
      </c>
      <c r="C20" s="9">
        <v>1235.9423956515016</v>
      </c>
      <c r="D20" s="63">
        <v>1233.9154456858678</v>
      </c>
      <c r="E20" s="9">
        <v>1227.2145465917595</v>
      </c>
      <c r="F20" s="64">
        <v>1223.2068592581029</v>
      </c>
      <c r="G20" s="16">
        <v>1230.6389508571883</v>
      </c>
      <c r="H20" s="189">
        <f t="shared" si="1"/>
        <v>1232.7934236152512</v>
      </c>
      <c r="I20" s="214">
        <f t="shared" si="2"/>
        <v>0.17506944311831418</v>
      </c>
      <c r="J20" s="76">
        <v>1158.8133692438048</v>
      </c>
      <c r="K20" s="212">
        <v>1255.8932155074172</v>
      </c>
      <c r="L20" s="175">
        <f t="shared" si="0"/>
        <v>8.3775221135878724</v>
      </c>
    </row>
    <row r="21" spans="1:12">
      <c r="A21" s="55" t="s">
        <v>66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>
        <v>1212.5409756097552</v>
      </c>
      <c r="G21" s="19">
        <v>1212.5409756097552</v>
      </c>
      <c r="H21" s="169">
        <f t="shared" si="1"/>
        <v>1212.5409756097552</v>
      </c>
      <c r="I21" s="208">
        <f t="shared" si="2"/>
        <v>0</v>
      </c>
      <c r="J21" s="75">
        <v>1058.2175787139679</v>
      </c>
      <c r="K21" s="213">
        <v>1212.5409756097545</v>
      </c>
      <c r="L21" s="208">
        <f t="shared" si="0"/>
        <v>14.5833333333333</v>
      </c>
    </row>
    <row r="22" spans="1:12" ht="15" customHeight="1">
      <c r="A22" s="54" t="s">
        <v>67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>
        <v>1433.0029711751652</v>
      </c>
      <c r="G22" s="16">
        <v>1433.0029711751652</v>
      </c>
      <c r="H22" s="174">
        <f t="shared" si="1"/>
        <v>1433.0029711751652</v>
      </c>
      <c r="I22" s="175">
        <f t="shared" si="2"/>
        <v>0</v>
      </c>
      <c r="J22" s="76">
        <v>1234.587175166296</v>
      </c>
      <c r="K22" s="212">
        <v>1433.0029711751658</v>
      </c>
      <c r="L22" s="175">
        <f t="shared" si="0"/>
        <v>16.07142857142864</v>
      </c>
    </row>
    <row r="23" spans="1:12" s="103" customFormat="1" ht="15" customHeight="1">
      <c r="A23" s="113" t="s">
        <v>68</v>
      </c>
      <c r="B23" s="60" t="s">
        <v>106</v>
      </c>
      <c r="C23" s="10" t="s">
        <v>106</v>
      </c>
      <c r="D23" s="10" t="s">
        <v>106</v>
      </c>
      <c r="E23" s="10" t="s">
        <v>106</v>
      </c>
      <c r="F23" s="66" t="s">
        <v>106</v>
      </c>
      <c r="G23" s="15"/>
      <c r="H23" s="172"/>
      <c r="I23" s="173"/>
      <c r="J23" s="18"/>
      <c r="K23" s="194"/>
      <c r="L23" s="191" t="str">
        <f t="shared" si="0"/>
        <v/>
      </c>
    </row>
    <row r="24" spans="1:12" ht="15" customHeight="1">
      <c r="A24" s="54" t="s">
        <v>69</v>
      </c>
      <c r="B24" s="62">
        <v>319.89035556540995</v>
      </c>
      <c r="C24" s="9">
        <v>319.89035556540995</v>
      </c>
      <c r="D24" s="63">
        <v>324.74051946784897</v>
      </c>
      <c r="E24" s="9">
        <v>324.74051946784897</v>
      </c>
      <c r="F24" s="64">
        <v>323.41774749445648</v>
      </c>
      <c r="G24" s="16">
        <v>324.68540396895759</v>
      </c>
      <c r="H24" s="174">
        <f t="shared" ref="H24:H26" si="3">AVERAGEIF(B24:F24,"&lt;&gt;0")</f>
        <v>322.53589951219487</v>
      </c>
      <c r="I24" s="171">
        <f t="shared" ref="I24:I26" si="4">(H24/G24-1)*100</f>
        <v>-0.66202682057374673</v>
      </c>
      <c r="J24" s="16">
        <v>426.72623861640761</v>
      </c>
      <c r="K24" s="174">
        <v>323.11711750050375</v>
      </c>
      <c r="L24" s="214">
        <f t="shared" si="0"/>
        <v>-24.279997745589782</v>
      </c>
    </row>
    <row r="25" spans="1:12" ht="15" customHeight="1">
      <c r="A25" s="55" t="s">
        <v>70</v>
      </c>
      <c r="B25" s="60">
        <v>421.1</v>
      </c>
      <c r="C25" s="65">
        <v>423.6</v>
      </c>
      <c r="D25" s="65">
        <v>427.7</v>
      </c>
      <c r="E25" s="65">
        <v>427.9</v>
      </c>
      <c r="F25" s="66">
        <v>425.9</v>
      </c>
      <c r="G25" s="19">
        <v>426.67499999999995</v>
      </c>
      <c r="H25" s="172">
        <f t="shared" si="3"/>
        <v>425.24000000000007</v>
      </c>
      <c r="I25" s="173">
        <f t="shared" si="4"/>
        <v>-0.33632155621957649</v>
      </c>
      <c r="J25" s="18">
        <v>529.15499999999997</v>
      </c>
      <c r="K25" s="194">
        <v>425.86666666666662</v>
      </c>
      <c r="L25" s="208">
        <f>IF(OR(OR(J25="",K25=""),OR(J25="s/i",K25="s/i")),"",K25/J25*100-100)</f>
        <v>-19.51948546897097</v>
      </c>
    </row>
    <row r="26" spans="1:12" ht="15" customHeight="1">
      <c r="A26" s="54" t="s">
        <v>71</v>
      </c>
      <c r="B26" s="62">
        <v>324.74051946784897</v>
      </c>
      <c r="C26" s="9">
        <v>325.40190545454516</v>
      </c>
      <c r="D26" s="63">
        <v>330.25206935698424</v>
      </c>
      <c r="E26" s="9">
        <v>330.03160736141882</v>
      </c>
      <c r="F26" s="64">
        <v>328.2679113968955</v>
      </c>
      <c r="G26" s="16">
        <v>329.09464388026583</v>
      </c>
      <c r="H26" s="174">
        <f t="shared" si="3"/>
        <v>327.73880260753856</v>
      </c>
      <c r="I26" s="175">
        <f t="shared" si="4"/>
        <v>-0.41199129124099843</v>
      </c>
      <c r="J26" s="26">
        <v>448.60866640481424</v>
      </c>
      <c r="K26" s="193">
        <v>328.97940238258388</v>
      </c>
      <c r="L26" s="214">
        <f>IF(OR(OR(J26="",K26=""),OR(J26="s/i",K26="s/i")),"",K26/J26*100-100)</f>
        <v>-26.666730489392648</v>
      </c>
    </row>
    <row r="27" spans="1:12" ht="15" customHeight="1">
      <c r="A27" s="56" t="s">
        <v>72</v>
      </c>
      <c r="B27" s="67" t="s">
        <v>106</v>
      </c>
      <c r="C27" s="7" t="s">
        <v>106</v>
      </c>
      <c r="D27" s="11" t="s">
        <v>106</v>
      </c>
      <c r="E27" s="11" t="s">
        <v>106</v>
      </c>
      <c r="F27" s="68" t="s">
        <v>106</v>
      </c>
      <c r="G27" s="69"/>
      <c r="H27" s="215"/>
      <c r="I27" s="216"/>
      <c r="J27" s="69"/>
      <c r="K27" s="215"/>
      <c r="L27" s="216"/>
    </row>
    <row r="28" spans="1:12" s="103" customFormat="1" ht="15" customHeight="1">
      <c r="A28" s="104" t="s">
        <v>73</v>
      </c>
      <c r="B28" s="62" t="s">
        <v>106</v>
      </c>
      <c r="C28" s="9" t="s">
        <v>106</v>
      </c>
      <c r="D28" s="9" t="s">
        <v>106</v>
      </c>
      <c r="E28" s="8" t="s">
        <v>106</v>
      </c>
      <c r="F28" s="64" t="s">
        <v>106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74</v>
      </c>
      <c r="B29" s="60">
        <v>5200.147320399109</v>
      </c>
      <c r="C29" s="65">
        <v>5216.6819700665146</v>
      </c>
      <c r="D29" s="65">
        <v>5170.3849509977781</v>
      </c>
      <c r="E29" s="65">
        <v>5186.9196006651846</v>
      </c>
      <c r="F29" s="66">
        <v>5152.7479913525458</v>
      </c>
      <c r="G29" s="72">
        <v>5115.1316633591978</v>
      </c>
      <c r="H29" s="4">
        <f t="shared" ref="H29:H31" si="5">AVERAGEIF(B29:F29,"&lt;&gt;0")</f>
        <v>5185.3763666962259</v>
      </c>
      <c r="I29" s="73">
        <f t="shared" ref="I29:I31" si="6">(H29/G29-1)*100</f>
        <v>1.3732726342159829</v>
      </c>
      <c r="J29" s="77">
        <v>4207.2809760848868</v>
      </c>
      <c r="K29" s="5">
        <v>5013.1053591614536</v>
      </c>
      <c r="L29" s="78">
        <f t="shared" si="0"/>
        <v>19.153091691689966</v>
      </c>
    </row>
    <row r="30" spans="1:12" ht="15" customHeight="1">
      <c r="A30" s="57" t="s">
        <v>75</v>
      </c>
      <c r="B30" s="62">
        <v>7914.0344858093067</v>
      </c>
      <c r="C30" s="9">
        <v>7984.5823243902378</v>
      </c>
      <c r="D30" s="9">
        <v>7927.8133605321445</v>
      </c>
      <c r="E30" s="8">
        <v>7991.1961842572</v>
      </c>
      <c r="F30" s="64">
        <v>7952.6153350332534</v>
      </c>
      <c r="G30" s="70">
        <v>7732.1533394678427</v>
      </c>
      <c r="H30" s="2">
        <f t="shared" si="5"/>
        <v>7954.0483380044288</v>
      </c>
      <c r="I30" s="74">
        <f t="shared" si="6"/>
        <v>2.8697697626345553</v>
      </c>
      <c r="J30" s="79">
        <v>5679.4159514729135</v>
      </c>
      <c r="K30" s="6">
        <v>7505.6536915238794</v>
      </c>
      <c r="L30" s="80">
        <f>IF(OR(OR(J30="",K30=""),OR(J30="s/i",K30="s/i")),"",K30/J30*100-100)</f>
        <v>32.15537927940187</v>
      </c>
    </row>
    <row r="31" spans="1:12" ht="15" customHeight="1" thickBot="1">
      <c r="A31" s="217" t="s">
        <v>76</v>
      </c>
      <c r="B31" s="218">
        <v>1899.2800917960074</v>
      </c>
      <c r="C31" s="219">
        <v>1888.8081470066502</v>
      </c>
      <c r="D31" s="219">
        <v>1869.5177223946769</v>
      </c>
      <c r="E31" s="219">
        <v>1893.2173869179585</v>
      </c>
      <c r="F31" s="220">
        <v>1880.5408221729474</v>
      </c>
      <c r="G31" s="221">
        <v>1869.1043561529916</v>
      </c>
      <c r="H31" s="222">
        <f t="shared" si="5"/>
        <v>1886.272834057648</v>
      </c>
      <c r="I31" s="223">
        <f t="shared" si="6"/>
        <v>0.91854036122374083</v>
      </c>
      <c r="J31" s="224">
        <v>1838.574306588532</v>
      </c>
      <c r="K31" s="225">
        <v>1838.0517830276142</v>
      </c>
      <c r="L31" s="226">
        <f>IF(OR(OR(J31="",K31=""),OR(J31="s/i",K31="s/i")),"",K31/J31*100-100)</f>
        <v>-2.8420040410949809E-2</v>
      </c>
    </row>
    <row r="32" spans="1:12">
      <c r="A32" s="1" t="s">
        <v>49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/>
  <cols>
    <col min="1" max="1" width="7.90625" style="114"/>
    <col min="2" max="2" width="7.08984375" style="114" customWidth="1"/>
    <col min="3" max="4" width="8.1796875" style="114" customWidth="1"/>
    <col min="5" max="5" width="10.08984375" style="114" customWidth="1"/>
    <col min="6" max="6" width="11.26953125" style="114" customWidth="1"/>
    <col min="7" max="7" width="11.1796875" style="114" customWidth="1"/>
    <col min="8" max="8" width="11" style="114" customWidth="1"/>
    <col min="9" max="9" width="10.36328125" style="114" customWidth="1"/>
    <col min="10" max="10" width="8.54296875" style="114" customWidth="1"/>
    <col min="11" max="11" width="7.6328125" style="114" customWidth="1"/>
    <col min="12" max="16384" width="7.90625" style="114"/>
  </cols>
  <sheetData>
    <row r="1" spans="1:11" ht="90" customHeight="1">
      <c r="A1" s="152"/>
      <c r="B1" s="152"/>
      <c r="C1" s="152"/>
      <c r="D1" s="152"/>
      <c r="E1" s="153" t="s">
        <v>77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3" t="s">
        <v>78</v>
      </c>
      <c r="G2" s="313"/>
      <c r="H2" s="150"/>
      <c r="I2" s="314">
        <v>45091</v>
      </c>
      <c r="J2" s="314"/>
      <c r="K2" s="314"/>
    </row>
    <row r="3" spans="1:11" ht="20.100000000000001" customHeight="1">
      <c r="A3" s="227"/>
      <c r="B3" s="315" t="s">
        <v>79</v>
      </c>
      <c r="C3" s="316"/>
      <c r="D3" s="317" t="s">
        <v>79</v>
      </c>
      <c r="E3" s="318"/>
      <c r="F3" s="318"/>
      <c r="G3" s="318"/>
      <c r="H3" s="318"/>
      <c r="I3" s="316"/>
      <c r="J3" s="315" t="s">
        <v>80</v>
      </c>
      <c r="K3" s="316"/>
    </row>
    <row r="4" spans="1:11" ht="20.100000000000001" customHeight="1">
      <c r="A4" s="143"/>
      <c r="B4" s="309" t="s">
        <v>81</v>
      </c>
      <c r="C4" s="310"/>
      <c r="D4" s="311" t="s">
        <v>82</v>
      </c>
      <c r="E4" s="312"/>
      <c r="F4" s="312"/>
      <c r="G4" s="312"/>
      <c r="H4" s="312"/>
      <c r="I4" s="310"/>
      <c r="J4" s="309" t="s">
        <v>83</v>
      </c>
      <c r="K4" s="310"/>
    </row>
    <row r="5" spans="1:11" ht="20.100000000000001" customHeight="1" thickBot="1">
      <c r="A5" s="228"/>
      <c r="B5" s="229" t="s">
        <v>84</v>
      </c>
      <c r="C5" s="230" t="s">
        <v>85</v>
      </c>
      <c r="D5" s="231" t="s">
        <v>86</v>
      </c>
      <c r="E5" s="232" t="s">
        <v>87</v>
      </c>
      <c r="F5" s="232" t="s">
        <v>88</v>
      </c>
      <c r="G5" s="232" t="s">
        <v>89</v>
      </c>
      <c r="H5" s="232" t="s">
        <v>90</v>
      </c>
      <c r="I5" s="230" t="s">
        <v>91</v>
      </c>
      <c r="J5" s="229" t="s">
        <v>84</v>
      </c>
      <c r="K5" s="230" t="s">
        <v>85</v>
      </c>
    </row>
    <row r="6" spans="1:11" ht="19.5" customHeight="1">
      <c r="A6" s="233">
        <v>2023</v>
      </c>
      <c r="B6" s="234"/>
      <c r="C6" s="235"/>
      <c r="D6" s="236"/>
      <c r="E6" s="237"/>
      <c r="F6" s="238"/>
      <c r="G6" s="238"/>
      <c r="H6" s="239"/>
      <c r="I6" s="238"/>
      <c r="J6" s="238"/>
      <c r="K6" s="235"/>
    </row>
    <row r="7" spans="1:11" ht="19.5" customHeight="1">
      <c r="A7" s="124" t="s">
        <v>92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93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94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95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96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97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8" t="s">
        <v>98</v>
      </c>
      <c r="B13" s="240">
        <v>241.40807999999998</v>
      </c>
      <c r="C13" s="241"/>
      <c r="D13" s="242">
        <v>286.32761999999997</v>
      </c>
      <c r="E13" s="242"/>
      <c r="F13" s="243"/>
      <c r="G13" s="243"/>
      <c r="H13" s="243"/>
      <c r="I13" s="243"/>
      <c r="J13" s="244">
        <v>216.22873999999999</v>
      </c>
      <c r="K13" s="245"/>
    </row>
    <row r="14" spans="1:11" ht="19.5" customHeight="1">
      <c r="A14" s="233">
        <v>2024</v>
      </c>
      <c r="B14" s="236"/>
      <c r="C14" s="246"/>
      <c r="D14" s="247"/>
      <c r="E14" s="239"/>
      <c r="F14" s="239"/>
      <c r="G14" s="239"/>
      <c r="H14" s="239"/>
      <c r="I14" s="246"/>
      <c r="J14" s="248"/>
      <c r="K14" s="246"/>
    </row>
    <row r="15" spans="1:11" ht="19.5" customHeight="1">
      <c r="A15" s="133" t="s">
        <v>99</v>
      </c>
      <c r="B15" s="132">
        <v>246.55223999999998</v>
      </c>
      <c r="C15" s="134"/>
      <c r="D15" s="249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100</v>
      </c>
      <c r="B16" s="122">
        <v>249.58362</v>
      </c>
      <c r="C16" s="121"/>
      <c r="D16" s="250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93</v>
      </c>
      <c r="B17" s="132">
        <v>251.42081999999999</v>
      </c>
      <c r="C17" s="131"/>
      <c r="D17" s="249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95</v>
      </c>
      <c r="B18" s="122">
        <v>254.91149999999999</v>
      </c>
      <c r="C18" s="121"/>
      <c r="D18" s="250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51" t="s">
        <v>98</v>
      </c>
      <c r="B19" s="252">
        <v>259.22892000000002</v>
      </c>
      <c r="C19" s="253"/>
      <c r="D19" s="254">
        <v>281.27531999999997</v>
      </c>
      <c r="E19" s="255"/>
      <c r="F19" s="255"/>
      <c r="G19" s="256"/>
      <c r="H19" s="256"/>
      <c r="I19" s="257"/>
      <c r="J19" s="258">
        <v>203.63097999999999</v>
      </c>
      <c r="K19" s="253"/>
    </row>
    <row r="20" spans="1:11" ht="19.5" customHeight="1">
      <c r="A20" s="233">
        <v>2025</v>
      </c>
      <c r="B20" s="236"/>
      <c r="C20" s="246"/>
      <c r="D20" s="247"/>
      <c r="E20" s="239"/>
      <c r="F20" s="239"/>
      <c r="G20" s="239"/>
      <c r="H20" s="239"/>
      <c r="I20" s="246"/>
      <c r="J20" s="248"/>
      <c r="K20" s="246"/>
    </row>
    <row r="21" spans="1:11" ht="19.5" customHeight="1">
      <c r="A21" s="133" t="s">
        <v>99</v>
      </c>
      <c r="B21" s="132">
        <v>262.53588000000002</v>
      </c>
      <c r="C21" s="134"/>
      <c r="D21" s="249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100</v>
      </c>
      <c r="B22" s="122">
        <v>261.70913999999999</v>
      </c>
      <c r="C22" s="121"/>
      <c r="D22" s="250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93</v>
      </c>
      <c r="B23" s="132">
        <v>253.16615999999999</v>
      </c>
      <c r="C23" s="131"/>
      <c r="D23" s="249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95</v>
      </c>
      <c r="B24" s="122"/>
      <c r="C24" s="121"/>
      <c r="D24" s="250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51" t="s">
        <v>98</v>
      </c>
      <c r="B25" s="252"/>
      <c r="C25" s="253"/>
      <c r="D25" s="254"/>
      <c r="E25" s="255"/>
      <c r="F25" s="255"/>
      <c r="G25" s="256"/>
      <c r="H25" s="256"/>
      <c r="I25" s="257"/>
      <c r="J25" s="258">
        <v>191.72215999999997</v>
      </c>
      <c r="K25" s="253"/>
    </row>
    <row r="26" spans="1:11" ht="15" customHeight="1"/>
    <row r="27" spans="1:11" s="119" customFormat="1" ht="15" customHeight="1">
      <c r="A27" s="118" t="s">
        <v>101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102</v>
      </c>
    </row>
    <row r="29" spans="1:11" ht="15" customHeight="1">
      <c r="A29" s="117" t="s">
        <v>103</v>
      </c>
      <c r="B29" s="116">
        <v>0.36743999999999999</v>
      </c>
      <c r="D29" s="117" t="s">
        <v>104</v>
      </c>
      <c r="E29" s="116">
        <v>0.39367999999999997</v>
      </c>
    </row>
    <row r="30" spans="1:11" ht="15" customHeight="1">
      <c r="A30" s="115" t="s">
        <v>50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groups xmlns="http://grouplists.napkyn.com">
  <group xmlns="http://grouplists.napkyn.com">[]</group>
</group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3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2025-12-22T13:12:46Z</cp:lastPrinted>
  <dcterms:created xsi:type="dcterms:W3CDTF">2010-11-09T14:07:20Z</dcterms:created>
  <dcterms:modified xsi:type="dcterms:W3CDTF">2026-01-12T15:13:16Z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