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9 2026/"/>
    </mc:Choice>
  </mc:AlternateContent>
  <xr:revisionPtr revIDLastSave="62" documentId="8_{FDD28486-3E0B-4A64-9D93-F925E6AAEA9D}" xr6:coauthVersionLast="47" xr6:coauthVersionMax="47" xr10:uidLastSave="{ABC85C3F-A91A-4FBD-BA8D-E58CABDCE7E6}"/>
  <bookViews>
    <workbookView xWindow="-120" yWindow="-120" windowWidth="20730" windowHeight="1104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H20" i="3"/>
  <c r="I20" i="3" s="1"/>
  <c r="H19" i="3"/>
  <c r="H18" i="3"/>
  <c r="I18" i="3" s="1"/>
  <c r="H17" i="3"/>
  <c r="H16" i="3"/>
  <c r="I16" i="3" s="1"/>
  <c r="H15" i="3"/>
  <c r="I15" i="3" s="1"/>
  <c r="H14" i="3"/>
  <c r="I14" i="3" s="1"/>
  <c r="H13" i="3"/>
  <c r="H11" i="3"/>
  <c r="I11" i="3" s="1"/>
  <c r="H10" i="3"/>
  <c r="I10" i="3" s="1"/>
  <c r="H9" i="3"/>
  <c r="H8" i="3"/>
  <c r="I8" i="3" s="1"/>
  <c r="I21" i="3"/>
  <c r="I19" i="3"/>
  <c r="I17" i="3"/>
  <c r="I13" i="3"/>
  <c r="I9" i="3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 l="1"/>
</calcChain>
</file>

<file path=xl/sharedStrings.xml><?xml version="1.0" encoding="utf-8"?>
<sst xmlns="http://schemas.openxmlformats.org/spreadsheetml/2006/main" count="220" uniqueCount="112">
  <si>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</si>
  <si>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</si>
  <si>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</si>
  <si>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</si>
  <si>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</si>
  <si>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</si>
  <si>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</si>
  <si>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</si>
  <si>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</si>
  <si>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</si>
  <si>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</si>
  <si>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</si>
  <si>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</si>
  <si>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</si>
  <si>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</si>
  <si>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</si>
  <si>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</si>
  <si>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</si>
  <si>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</si>
  <si>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</si>
  <si>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</si>
  <si>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</si>
  <si>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</si>
  <si>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</si>
  <si>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</si>
  <si>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</si>
  <si>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</si>
  <si>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</si>
  <si>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</si>
  <si>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</si>
  <si>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</si>
  <si>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</si>
  <si>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</si>
  <si>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</si>
  <si>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</si>
  <si>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</si>
  <si>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</si>
  <si>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</si>
  <si>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</si>
  <si>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</si>
  <si>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</si>
  <si>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</si>
  <si>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</si>
  <si>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</si>
  <si>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</si>
  <si>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</si>
  <si>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</si>
  <si>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</si>
  <si>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</si>
  <si>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</si>
  <si>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</si>
  <si>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</si>
  <si>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</si>
  <si>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</si>
  <si>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</si>
  <si>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</si>
  <si>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</si>
  <si>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</si>
  <si>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</si>
  <si>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</si>
  <si>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</si>
  <si>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</si>
  <si>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</si>
  <si>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</si>
  <si>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</si>
  <si>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</si>
  <si>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</si>
  <si>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</si>
  <si>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</si>
  <si>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</si>
  <si>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</si>
  <si>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</si>
  <si>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</si>
  <si>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</si>
  <si>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</si>
  <si>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</si>
  <si>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</si>
  <si>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</si>
  <si>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</si>
  <si>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</si>
  <si>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</si>
  <si>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</si>
  <si>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</si>
  <si>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</si>
  <si>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</si>
  <si>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</si>
  <si>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</si>
  <si>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</si>
  <si>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</si>
  <si>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</si>
  <si>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</si>
  <si>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</si>
  <si>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</si>
  <si>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</si>
  <si>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</si>
  <si>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</si>
  <si>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</si>
  <si>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</si>
  <si>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</si>
  <si>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</si>
  <si>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</si>
  <si>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</si>
  <si>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</si>
  <si>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</si>
  <si>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</si>
  <si>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</si>
  <si>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</si>
  <si>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</si>
  <si>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Enero</t>
  </si>
  <si>
    <t>Febrero 2026</t>
  </si>
  <si>
    <t>** Feriado en los países de origen, mercados cerrados</t>
  </si>
  <si>
    <t>Período del 23 de febrero al 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</si>
</sst>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5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7" fontId="28" fillId="0" borderId="35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0" borderId="34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3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3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3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3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3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3" xfId="206" applyNumberFormat="1" applyFont="1" applyFill="1" applyBorder="1" applyAlignment="1">
      <alignment horizontal="right" vertical="center"/>
    </xf>
    <xf numFmtId="167" fontId="37" fillId="0" borderId="23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3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3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3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3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3" xfId="206" applyNumberFormat="1" applyFont="1" applyFill="1" applyBorder="1" applyAlignment="1">
      <alignment horizontal="right" vertical="center"/>
    </xf>
    <xf numFmtId="167" fontId="28" fillId="30" borderId="23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3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2" xfId="0" applyNumberFormat="1" applyFont="1" applyFill="1" applyBorder="1" applyAlignment="1">
      <alignment vertical="center"/>
    </xf>
    <xf numFmtId="167" fontId="28" fillId="31" borderId="43" xfId="206" applyNumberFormat="1" applyFont="1" applyFill="1" applyBorder="1" applyAlignment="1">
      <alignment horizontal="right" vertical="center"/>
    </xf>
    <xf numFmtId="167" fontId="28" fillId="30" borderId="44" xfId="206" applyNumberFormat="1" applyFont="1" applyFill="1" applyBorder="1" applyAlignment="1">
      <alignment horizontal="right"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5" fontId="0" fillId="0" borderId="41" xfId="0" applyBorder="1"/>
    <xf numFmtId="165" fontId="0" fillId="0" borderId="21" xfId="0" applyBorder="1"/>
    <xf numFmtId="165" fontId="0" fillId="0" borderId="50" xfId="0" applyBorder="1"/>
    <xf numFmtId="167" fontId="28" fillId="12" borderId="23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3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3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3" xfId="206" applyNumberFormat="1" applyFont="1" applyFill="1" applyBorder="1" applyAlignment="1">
      <alignment horizontal="center" vertical="center"/>
    </xf>
    <xf numFmtId="165" fontId="28" fillId="28" borderId="51" xfId="0" applyFont="1" applyFill="1" applyBorder="1"/>
    <xf numFmtId="167" fontId="28" fillId="12" borderId="42" xfId="206" applyNumberFormat="1" applyFont="1" applyFill="1" applyBorder="1" applyAlignment="1">
      <alignment horizontal="center" vertical="center"/>
    </xf>
    <xf numFmtId="167" fontId="28" fillId="12" borderId="52" xfId="206" applyNumberFormat="1" applyFont="1" applyFill="1" applyBorder="1" applyAlignment="1">
      <alignment vertical="center"/>
    </xf>
    <xf numFmtId="167" fontId="28" fillId="12" borderId="53" xfId="206" applyNumberFormat="1" applyFont="1" applyFill="1" applyBorder="1" applyAlignment="1">
      <alignment horizontal="right" vertical="center"/>
    </xf>
    <xf numFmtId="167" fontId="28" fillId="28" borderId="54" xfId="206" applyNumberFormat="1" applyFont="1" applyFill="1" applyBorder="1" applyAlignment="1">
      <alignment horizontal="right" vertical="center"/>
    </xf>
    <xf numFmtId="167" fontId="28" fillId="28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4" xfId="206" applyNumberFormat="1" applyFont="1" applyFill="1" applyBorder="1" applyAlignment="1">
      <alignment horizontal="right"/>
    </xf>
    <xf numFmtId="167" fontId="28" fillId="28" borderId="55" xfId="206" applyNumberFormat="1" applyFont="1" applyFill="1" applyBorder="1" applyAlignment="1">
      <alignment horizontal="right"/>
    </xf>
    <xf numFmtId="167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7" fontId="28" fillId="0" borderId="70" xfId="206" applyNumberFormat="1" applyFont="1" applyBorder="1" applyAlignment="1">
      <alignment horizontal="right" vertical="center"/>
    </xf>
    <xf numFmtId="167" fontId="28" fillId="0" borderId="71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2" xfId="206" applyNumberFormat="1" applyFont="1" applyFill="1" applyBorder="1" applyAlignment="1">
      <alignment horizontal="center" vertical="center"/>
    </xf>
    <xf numFmtId="167" fontId="28" fillId="0" borderId="73" xfId="206" applyNumberFormat="1" applyFont="1" applyFill="1" applyBorder="1" applyAlignment="1">
      <alignment horizontal="center" vertical="center"/>
    </xf>
    <xf numFmtId="167" fontId="28" fillId="0" borderId="74" xfId="206" applyNumberFormat="1" applyFont="1" applyFill="1" applyBorder="1" applyAlignment="1">
      <alignment horizontal="center" vertical="center"/>
    </xf>
    <xf numFmtId="167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7" fontId="28" fillId="0" borderId="17" xfId="206" applyNumberFormat="1" applyFont="1" applyBorder="1" applyAlignment="1">
      <alignment vertical="center"/>
    </xf>
    <xf numFmtId="165" fontId="31" fillId="0" borderId="79" xfId="0" applyFont="1" applyBorder="1" applyAlignment="1">
      <alignment horizontal="center" vertical="center"/>
    </xf>
    <xf numFmtId="165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5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5" xfId="0" applyFont="1" applyFill="1" applyBorder="1" applyAlignment="1">
      <alignment horizontal="center" vertical="center"/>
    </xf>
    <xf numFmtId="165" fontId="54" fillId="3" borderId="29" xfId="0" applyFont="1" applyFill="1" applyBorder="1" applyAlignment="1">
      <alignment horizontal="center" vertical="center"/>
    </xf>
    <xf numFmtId="165" fontId="31" fillId="3" borderId="31" xfId="0" applyFont="1" applyFill="1" applyBorder="1" applyAlignment="1">
      <alignment horizontal="center" vertical="center"/>
    </xf>
    <xf numFmtId="165" fontId="31" fillId="3" borderId="32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75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3" xfId="0" applyFont="1" applyFill="1" applyBorder="1" applyAlignment="1">
      <alignment horizontal="center" vertical="center"/>
    </xf>
    <xf numFmtId="165" fontId="31" fillId="2" borderId="26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5" fontId="54" fillId="3" borderId="46" xfId="0" applyFont="1" applyFill="1" applyBorder="1" applyAlignment="1">
      <alignment horizontal="center" vertical="center"/>
    </xf>
    <xf numFmtId="165" fontId="54" fillId="3" borderId="47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zoomScale="80" zoomScaleNormal="80" workbookViewId="0">
      <selection activeCell="F22" sqref="F22"/>
    </sheetView>
  </sheetViews>
  <sheetFormatPr baseColWidth="10" defaultColWidth="7.90625" defaultRowHeight="1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7" width="27.453125" style="84" customWidth="1"/>
    <col min="8" max="8" width="1.08984375" style="84" customWidth="1"/>
    <col min="9" max="16384" width="7.90625" style="84"/>
  </cols>
  <sheetData>
    <row r="1" spans="1:8" ht="15.7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7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75">
      <c r="A5" s="81"/>
      <c r="B5" s="82"/>
      <c r="C5" s="82"/>
      <c r="D5" s="86"/>
      <c r="E5" s="82"/>
      <c r="F5" s="82"/>
      <c r="G5" s="82"/>
      <c r="H5" s="83"/>
    </row>
    <row r="6" spans="1:8" ht="15.75">
      <c r="A6" s="81"/>
      <c r="B6" s="82"/>
      <c r="C6" s="82"/>
      <c r="D6" s="82"/>
      <c r="E6" s="82"/>
      <c r="F6" s="82"/>
      <c r="G6" s="82"/>
      <c r="H6" s="83"/>
    </row>
    <row r="7" spans="1:8" ht="15.7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75">
      <c r="A9" s="87"/>
      <c r="B9" s="82"/>
      <c r="C9" s="82"/>
      <c r="D9" s="82"/>
      <c r="E9" s="82"/>
      <c r="F9" s="82"/>
      <c r="G9" s="82"/>
      <c r="H9" s="83"/>
    </row>
    <row r="10" spans="1:8" ht="15.7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75">
      <c r="A12" s="81"/>
      <c r="B12" s="82"/>
      <c r="C12" s="82"/>
      <c r="D12" s="82"/>
      <c r="E12" s="82"/>
      <c r="F12" s="82"/>
      <c r="G12" s="82"/>
      <c r="H12" s="83"/>
    </row>
    <row r="13" spans="1:8" ht="15.75">
      <c r="A13" s="81"/>
      <c r="B13" s="82"/>
      <c r="C13" s="82"/>
      <c r="D13" s="82"/>
      <c r="E13" s="82"/>
      <c r="F13" s="82"/>
      <c r="G13" s="82"/>
      <c r="H13" s="83"/>
    </row>
    <row r="14" spans="1:8" ht="15.75">
      <c r="A14" s="81"/>
      <c r="B14" s="82"/>
      <c r="C14" s="82"/>
      <c r="D14" s="82"/>
      <c r="E14" s="82"/>
      <c r="F14" s="82"/>
      <c r="G14" s="82"/>
      <c r="H14" s="83"/>
    </row>
    <row r="15" spans="1:8" ht="15.75">
      <c r="A15" s="81"/>
      <c r="B15" s="82"/>
      <c r="C15" s="82"/>
      <c r="D15" s="82"/>
      <c r="E15" s="82"/>
      <c r="F15" s="82"/>
      <c r="G15" s="82"/>
      <c r="H15" s="83"/>
    </row>
    <row r="16" spans="1:8" ht="15.75">
      <c r="A16" s="81"/>
      <c r="B16" s="82"/>
      <c r="C16" s="82"/>
      <c r="D16" s="82"/>
      <c r="E16" s="82"/>
      <c r="F16" s="82"/>
      <c r="G16" s="82"/>
      <c r="H16" s="83"/>
    </row>
    <row r="17" spans="1:8" ht="15.75">
      <c r="A17" s="81"/>
      <c r="B17" s="82"/>
      <c r="C17" s="82"/>
      <c r="D17" s="82"/>
      <c r="E17" s="82"/>
      <c r="F17" s="82"/>
      <c r="G17" s="82"/>
      <c r="H17" s="83"/>
    </row>
    <row r="18" spans="1:8" ht="15.75">
      <c r="A18" s="81"/>
      <c r="B18" s="82"/>
      <c r="C18" s="82"/>
      <c r="D18" s="82"/>
      <c r="E18" s="82"/>
      <c r="F18" s="82"/>
      <c r="G18" s="82"/>
      <c r="H18" s="83"/>
    </row>
    <row r="19" spans="1:8" ht="15.7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90" t="s">
        <v>0</v>
      </c>
      <c r="B20" s="290"/>
      <c r="C20" s="290"/>
      <c r="D20" s="290"/>
      <c r="E20" s="290"/>
      <c r="F20" s="290"/>
      <c r="G20" s="290"/>
      <c r="H20" s="290"/>
    </row>
    <row r="21" spans="1:8" ht="19.5">
      <c r="A21" s="290" t="s">
        <v>1</v>
      </c>
      <c r="B21" s="290"/>
      <c r="C21" s="290"/>
      <c r="D21" s="290"/>
      <c r="E21" s="290"/>
      <c r="F21" s="290"/>
      <c r="G21" s="290"/>
      <c r="H21" s="290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90" t="s">
        <v>111</v>
      </c>
      <c r="B28" s="290"/>
      <c r="C28" s="290"/>
      <c r="D28" s="290"/>
      <c r="E28" s="290"/>
      <c r="F28" s="290"/>
      <c r="G28" s="290"/>
      <c r="H28" s="290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75">
      <c r="A34" s="81"/>
      <c r="B34" s="82"/>
      <c r="C34" s="82"/>
      <c r="D34" s="82"/>
      <c r="E34" s="82"/>
      <c r="F34" s="82"/>
      <c r="G34" s="82"/>
      <c r="H34" s="83"/>
    </row>
    <row r="35" spans="1:8" ht="15.75">
      <c r="A35" s="91"/>
      <c r="B35" s="82"/>
      <c r="C35" s="91"/>
      <c r="D35" s="92"/>
      <c r="E35" s="82"/>
      <c r="F35" s="82"/>
      <c r="G35" s="82"/>
      <c r="H35" s="83"/>
    </row>
    <row r="36" spans="1:8" ht="15.75">
      <c r="A36" s="81"/>
      <c r="B36" s="291"/>
      <c r="C36" s="291"/>
      <c r="D36" s="291"/>
      <c r="E36" s="291"/>
      <c r="F36" s="82"/>
      <c r="G36" s="82"/>
      <c r="H36" s="83"/>
    </row>
    <row r="37" spans="1:8">
      <c r="A37" s="83"/>
      <c r="B37" s="83"/>
      <c r="C37" s="291">
        <f ca="1">TODAY()-3</f>
        <v>46080</v>
      </c>
      <c r="D37" s="291"/>
      <c r="E37" s="291"/>
      <c r="F37" s="291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9" t="s">
        <v>2</v>
      </c>
      <c r="B42" s="289"/>
      <c r="C42" s="289"/>
      <c r="D42" s="289"/>
      <c r="E42" s="289"/>
      <c r="F42" s="289"/>
      <c r="G42" s="289"/>
      <c r="H42" s="289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107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7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105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8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9.9499999999999993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9.9499999999999993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9.9499999999999993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42:H42"/>
    <mergeCell ref="A20:H20"/>
    <mergeCell ref="A21:H21"/>
    <mergeCell ref="A28:H28"/>
    <mergeCell ref="B36:E36"/>
    <mergeCell ref="C37:F37"/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7" sqref="O7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9.453125" style="31" bestFit="1" customWidth="1"/>
    <col min="5" max="5" width="7.36328125" style="31" bestFit="1" customWidth="1"/>
    <col min="6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3" t="s">
        <v>12</v>
      </c>
      <c r="B1" s="304" t="s">
        <v>13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109</v>
      </c>
      <c r="C2" s="308"/>
      <c r="D2" s="309"/>
      <c r="E2" s="309"/>
      <c r="F2" s="310"/>
      <c r="G2" s="295" t="s">
        <v>14</v>
      </c>
      <c r="H2" s="296"/>
      <c r="I2" s="297"/>
      <c r="J2" s="295" t="s">
        <v>15</v>
      </c>
      <c r="K2" s="296"/>
      <c r="L2" s="297"/>
    </row>
    <row r="3" spans="1:12" ht="15" customHeight="1">
      <c r="A3" s="294"/>
      <c r="B3" s="154" t="s">
        <v>16</v>
      </c>
      <c r="C3" s="279" t="s">
        <v>17</v>
      </c>
      <c r="D3" s="280" t="s">
        <v>18</v>
      </c>
      <c r="E3" s="280" t="s">
        <v>19</v>
      </c>
      <c r="F3" s="283" t="s">
        <v>20</v>
      </c>
      <c r="G3" s="298"/>
      <c r="H3" s="299"/>
      <c r="I3" s="300"/>
      <c r="J3" s="301" t="s">
        <v>108</v>
      </c>
      <c r="K3" s="302"/>
      <c r="L3" s="303"/>
    </row>
    <row r="4" spans="1:12" ht="15" customHeight="1">
      <c r="A4" s="294"/>
      <c r="B4" s="155">
        <v>23</v>
      </c>
      <c r="C4" s="282">
        <v>24</v>
      </c>
      <c r="D4" s="281">
        <v>25</v>
      </c>
      <c r="E4" s="282">
        <v>26</v>
      </c>
      <c r="F4" s="284">
        <v>27</v>
      </c>
      <c r="G4" s="277" t="s">
        <v>21</v>
      </c>
      <c r="H4" s="156" t="s">
        <v>22</v>
      </c>
      <c r="I4" s="157" t="s">
        <v>23</v>
      </c>
      <c r="J4" s="158">
        <v>2025</v>
      </c>
      <c r="K4" s="159">
        <v>2026</v>
      </c>
      <c r="L4" s="157" t="s">
        <v>23</v>
      </c>
    </row>
    <row r="5" spans="1:12" ht="15" customHeight="1">
      <c r="A5" s="32" t="s">
        <v>24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25</v>
      </c>
      <c r="B6" s="60">
        <v>206</v>
      </c>
      <c r="C6" s="7">
        <v>207</v>
      </c>
      <c r="D6" s="7">
        <v>206</v>
      </c>
      <c r="E6" s="7">
        <v>206</v>
      </c>
      <c r="F6" s="61">
        <v>211</v>
      </c>
      <c r="G6" s="19">
        <v>205.66666666666666</v>
      </c>
      <c r="H6" s="163">
        <f>IFERROR(AVERAGEIF(B6:F6,"&lt;&gt;0"),"")</f>
        <v>207.2</v>
      </c>
      <c r="I6" s="164">
        <f>(H6/G6-1)*100</f>
        <v>0.74554294975688329</v>
      </c>
      <c r="J6" s="25">
        <v>229.35</v>
      </c>
      <c r="K6" s="165">
        <v>208.66666666666666</v>
      </c>
      <c r="L6" s="164">
        <f>IF(OR(OR(J6="",K6=""),OR(J6="s/i",K6="s/i")),"",K6/J6*100-100)</f>
        <v>-9.0182399534917579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 t="s">
        <v>106</v>
      </c>
      <c r="F7" s="257" t="s">
        <v>106</v>
      </c>
      <c r="G7" s="14"/>
      <c r="H7" s="166" t="str">
        <f t="shared" ref="H7:H31" si="0">IFERROR(AVERAGEIF(B7:F7,"&lt;&gt;0"),"")</f>
        <v/>
      </c>
      <c r="I7" s="167"/>
      <c r="J7" s="14"/>
      <c r="K7" s="166"/>
      <c r="L7" s="167"/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 t="s">
        <v>106</v>
      </c>
      <c r="F8" s="61" t="s">
        <v>106</v>
      </c>
      <c r="G8" s="15"/>
      <c r="H8" s="168" t="str">
        <f t="shared" si="0"/>
        <v/>
      </c>
      <c r="I8" s="169"/>
      <c r="J8" s="15"/>
      <c r="K8" s="168"/>
      <c r="L8" s="169"/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 t="s">
        <v>106</v>
      </c>
      <c r="F9" s="257" t="s">
        <v>106</v>
      </c>
      <c r="G9" s="14"/>
      <c r="H9" s="166" t="str">
        <f t="shared" si="0"/>
        <v/>
      </c>
      <c r="I9" s="167"/>
      <c r="J9" s="14"/>
      <c r="K9" s="166"/>
      <c r="L9" s="167"/>
    </row>
    <row r="10" spans="1:12" ht="15" customHeight="1">
      <c r="A10" s="36" t="s">
        <v>29</v>
      </c>
      <c r="B10" s="60">
        <v>247.83828</v>
      </c>
      <c r="C10" s="7">
        <v>247.10339999999999</v>
      </c>
      <c r="D10" s="7">
        <v>246.46037999999999</v>
      </c>
      <c r="E10" s="7">
        <v>248.66502</v>
      </c>
      <c r="F10" s="61">
        <v>255.83009999999999</v>
      </c>
      <c r="G10" s="20">
        <v>242.30371499999998</v>
      </c>
      <c r="H10" s="163">
        <f t="shared" si="0"/>
        <v>249.17943599999998</v>
      </c>
      <c r="I10" s="164">
        <f t="shared" ref="I10:I31" si="1">(H10/G10-1)*100</f>
        <v>2.8376457207847539</v>
      </c>
      <c r="J10" s="25">
        <v>233.82306857142859</v>
      </c>
      <c r="K10" s="165">
        <v>227.69797499999999</v>
      </c>
      <c r="L10" s="164">
        <f t="shared" ref="L10:L11" si="2">IF(OR(OR(J10="",K10=""),OR(J10="s/i",K10="s/i")),"",K10/J10*100-100)</f>
        <v>-2.619542036143244</v>
      </c>
    </row>
    <row r="11" spans="1:12" ht="13.5" customHeight="1">
      <c r="A11" s="37" t="s">
        <v>30</v>
      </c>
      <c r="B11" s="108">
        <v>259.04519999999997</v>
      </c>
      <c r="C11" s="109">
        <v>256.93241999999998</v>
      </c>
      <c r="D11" s="109">
        <v>256.2894</v>
      </c>
      <c r="E11" s="109">
        <v>255.92195999999998</v>
      </c>
      <c r="F11" s="110">
        <v>263.73005999999998</v>
      </c>
      <c r="G11" s="16">
        <v>256.05975000000001</v>
      </c>
      <c r="H11" s="170">
        <f t="shared" si="0"/>
        <v>258.38380799999993</v>
      </c>
      <c r="I11" s="171">
        <f t="shared" si="1"/>
        <v>0.90762331838563082</v>
      </c>
      <c r="J11" s="16">
        <v>243.91891999999999</v>
      </c>
      <c r="K11" s="170">
        <v>250.281756</v>
      </c>
      <c r="L11" s="171">
        <f t="shared" si="2"/>
        <v>2.6085864925935169</v>
      </c>
    </row>
    <row r="12" spans="1:12" ht="15" customHeight="1">
      <c r="A12" s="38" t="s">
        <v>31</v>
      </c>
      <c r="B12" s="111" t="s">
        <v>106</v>
      </c>
      <c r="C12" s="258" t="s">
        <v>106</v>
      </c>
      <c r="D12" s="258" t="s">
        <v>106</v>
      </c>
      <c r="E12" s="258" t="s">
        <v>106</v>
      </c>
      <c r="F12" s="259" t="s">
        <v>106</v>
      </c>
      <c r="G12" s="21"/>
      <c r="H12" s="172" t="str">
        <f t="shared" si="0"/>
        <v/>
      </c>
      <c r="I12" s="173"/>
      <c r="J12" s="21"/>
      <c r="K12" s="172"/>
      <c r="L12" s="173"/>
    </row>
    <row r="13" spans="1:12" ht="15" customHeight="1">
      <c r="A13" s="39" t="s">
        <v>32</v>
      </c>
      <c r="B13" s="260">
        <v>262.71960000000001</v>
      </c>
      <c r="C13" s="261">
        <v>260.60681999999997</v>
      </c>
      <c r="D13" s="261">
        <v>259.96379999999999</v>
      </c>
      <c r="E13" s="261">
        <v>259.59636</v>
      </c>
      <c r="F13" s="262">
        <v>267.40445999999997</v>
      </c>
      <c r="G13" s="22">
        <v>259.73415</v>
      </c>
      <c r="H13" s="174">
        <f t="shared" si="0"/>
        <v>262.05820799999998</v>
      </c>
      <c r="I13" s="175">
        <f t="shared" si="1"/>
        <v>0.89478337754198556</v>
      </c>
      <c r="J13" s="27">
        <v>245.31869142857136</v>
      </c>
      <c r="K13" s="174">
        <v>253.95615599999996</v>
      </c>
      <c r="L13" s="176">
        <f t="shared" ref="L13:L15" si="3">IF(OR(OR(J13="",K13=""),OR(J13="s/i",K13="s/i")),"",K13/J13*100-100)</f>
        <v>3.5209158018615767</v>
      </c>
    </row>
    <row r="14" spans="1:12" ht="15" customHeight="1">
      <c r="A14" s="40" t="s">
        <v>33</v>
      </c>
      <c r="B14" s="263">
        <v>257.20799999999997</v>
      </c>
      <c r="C14" s="264">
        <v>255.09521999999998</v>
      </c>
      <c r="D14" s="264">
        <v>254.4522</v>
      </c>
      <c r="E14" s="264">
        <v>254.08475999999999</v>
      </c>
      <c r="F14" s="265">
        <v>261.89285999999998</v>
      </c>
      <c r="G14" s="23">
        <v>254.22254999999998</v>
      </c>
      <c r="H14" s="177">
        <f t="shared" si="0"/>
        <v>256.54660799999999</v>
      </c>
      <c r="I14" s="178">
        <f t="shared" si="1"/>
        <v>0.91418247515808737</v>
      </c>
      <c r="J14" s="23">
        <v>239.71960571428576</v>
      </c>
      <c r="K14" s="179">
        <v>248.44455600000001</v>
      </c>
      <c r="L14" s="180">
        <f t="shared" si="3"/>
        <v>3.6396481880223206</v>
      </c>
    </row>
    <row r="15" spans="1:12" ht="15" customHeight="1">
      <c r="A15" s="41" t="s">
        <v>34</v>
      </c>
      <c r="B15" s="260">
        <v>266.39400000000001</v>
      </c>
      <c r="C15" s="261">
        <v>264.28122000000002</v>
      </c>
      <c r="D15" s="261">
        <v>263.63819999999998</v>
      </c>
      <c r="E15" s="261">
        <v>263.27076</v>
      </c>
      <c r="F15" s="262">
        <v>271.07886000000002</v>
      </c>
      <c r="G15" s="24">
        <v>265.24574999999993</v>
      </c>
      <c r="H15" s="174">
        <f t="shared" si="0"/>
        <v>265.73260800000003</v>
      </c>
      <c r="I15" s="175">
        <f t="shared" si="1"/>
        <v>0.18354978354981899</v>
      </c>
      <c r="J15" s="24">
        <v>257.74166285714284</v>
      </c>
      <c r="K15" s="181">
        <v>249.27129599999998</v>
      </c>
      <c r="L15" s="182">
        <f t="shared" si="3"/>
        <v>-3.2863786022198838</v>
      </c>
    </row>
    <row r="16" spans="1:12" ht="15" customHeight="1">
      <c r="A16" s="42" t="s">
        <v>35</v>
      </c>
      <c r="B16" s="266" t="s">
        <v>106</v>
      </c>
      <c r="C16" s="267" t="s">
        <v>106</v>
      </c>
      <c r="D16" s="267" t="s">
        <v>106</v>
      </c>
      <c r="E16" s="267" t="s">
        <v>106</v>
      </c>
      <c r="F16" s="268" t="s">
        <v>106</v>
      </c>
      <c r="G16" s="15"/>
      <c r="H16" s="183" t="str">
        <f t="shared" si="0"/>
        <v/>
      </c>
      <c r="I16" s="184"/>
      <c r="J16" s="15"/>
      <c r="K16" s="168"/>
      <c r="L16" s="169"/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 t="s">
        <v>106</v>
      </c>
      <c r="F17" s="257" t="s">
        <v>106</v>
      </c>
      <c r="G17" s="14"/>
      <c r="H17" s="166" t="str">
        <f t="shared" si="0"/>
        <v/>
      </c>
      <c r="I17" s="167"/>
      <c r="J17" s="28"/>
      <c r="K17" s="185"/>
      <c r="L17" s="171"/>
    </row>
    <row r="18" spans="1:12" ht="15" customHeight="1">
      <c r="A18" s="42" t="s">
        <v>37</v>
      </c>
      <c r="B18" s="60">
        <v>265.5</v>
      </c>
      <c r="C18" s="7">
        <v>264.5</v>
      </c>
      <c r="D18" s="7">
        <v>264.25</v>
      </c>
      <c r="E18" s="7">
        <v>268</v>
      </c>
      <c r="F18" s="61">
        <v>270.75</v>
      </c>
      <c r="G18" s="13">
        <v>263.125</v>
      </c>
      <c r="H18" s="163">
        <f t="shared" si="0"/>
        <v>266.60000000000002</v>
      </c>
      <c r="I18" s="164">
        <f t="shared" si="1"/>
        <v>1.3206650831353972</v>
      </c>
      <c r="J18" s="15">
        <v>267.11904761904759</v>
      </c>
      <c r="K18" s="186">
        <v>260.01249999999999</v>
      </c>
      <c r="L18" s="169">
        <f>IF(OR(OR(J18="",K18=""),OR(J18="s/i",K18="s/i")),"",K18/J18*100-100)</f>
        <v>-2.6604421071396729</v>
      </c>
    </row>
    <row r="19" spans="1:12" ht="15" customHeight="1">
      <c r="A19" s="43" t="s">
        <v>24</v>
      </c>
      <c r="B19" s="269" t="s">
        <v>106</v>
      </c>
      <c r="C19" s="9" t="s">
        <v>106</v>
      </c>
      <c r="D19" s="9" t="s">
        <v>106</v>
      </c>
      <c r="E19" s="9" t="s">
        <v>106</v>
      </c>
      <c r="F19" s="64" t="s">
        <v>106</v>
      </c>
      <c r="G19" s="14"/>
      <c r="H19" s="166" t="str">
        <f t="shared" si="0"/>
        <v/>
      </c>
      <c r="I19" s="167"/>
      <c r="J19" s="14"/>
      <c r="K19" s="166"/>
      <c r="L19" s="171" t="s">
        <v>106</v>
      </c>
    </row>
    <row r="20" spans="1:12" ht="15" customHeight="1">
      <c r="A20" s="42" t="s">
        <v>38</v>
      </c>
      <c r="B20" s="60">
        <v>209</v>
      </c>
      <c r="C20" s="7">
        <v>209</v>
      </c>
      <c r="D20" s="7">
        <v>210</v>
      </c>
      <c r="E20" s="7">
        <v>212</v>
      </c>
      <c r="F20" s="61">
        <v>211</v>
      </c>
      <c r="G20" s="19">
        <v>209.33333333333334</v>
      </c>
      <c r="H20" s="163">
        <f t="shared" si="0"/>
        <v>210.2</v>
      </c>
      <c r="I20" s="164">
        <f t="shared" si="1"/>
        <v>0.41401273885348644</v>
      </c>
      <c r="J20" s="25">
        <v>224.55</v>
      </c>
      <c r="K20" s="186">
        <v>216</v>
      </c>
      <c r="L20" s="164">
        <f>IF(OR(OR(J20="",K20=""),OR(J20="s/i",K20="s/i")),"",K20/J20*100-100)</f>
        <v>-3.8076152304609252</v>
      </c>
    </row>
    <row r="21" spans="1:12" ht="15" customHeight="1">
      <c r="A21" s="43" t="s">
        <v>27</v>
      </c>
      <c r="B21" s="269" t="s">
        <v>106</v>
      </c>
      <c r="C21" s="9" t="s">
        <v>106</v>
      </c>
      <c r="D21" s="9" t="s">
        <v>106</v>
      </c>
      <c r="E21" s="9" t="s">
        <v>106</v>
      </c>
      <c r="F21" s="64" t="s">
        <v>106</v>
      </c>
      <c r="G21" s="14"/>
      <c r="H21" s="166" t="str">
        <f t="shared" si="0"/>
        <v/>
      </c>
      <c r="I21" s="167"/>
      <c r="J21" s="16"/>
      <c r="K21" s="170"/>
      <c r="L21" s="171"/>
    </row>
    <row r="22" spans="1:12" ht="15" customHeight="1">
      <c r="A22" s="44" t="s">
        <v>39</v>
      </c>
      <c r="B22" s="60">
        <v>218.29555999999999</v>
      </c>
      <c r="C22" s="7">
        <v>218.00029999999998</v>
      </c>
      <c r="D22" s="7">
        <v>218.68923999999998</v>
      </c>
      <c r="E22" s="7">
        <v>219.77185999999998</v>
      </c>
      <c r="F22" s="61">
        <v>221.14973999999998</v>
      </c>
      <c r="G22" s="25">
        <v>217.95108999999999</v>
      </c>
      <c r="H22" s="163">
        <f t="shared" si="0"/>
        <v>219.18133999999995</v>
      </c>
      <c r="I22" s="187">
        <f t="shared" si="1"/>
        <v>0.56446150372542192</v>
      </c>
      <c r="J22" s="25">
        <v>219.18602666666663</v>
      </c>
      <c r="K22" s="186">
        <v>212.63640999999998</v>
      </c>
      <c r="L22" s="164">
        <f>IF(OR(OR(J22="",K22=""),OR(J22="s/i",K22="s/i")),"",K22/J22*100-100)</f>
        <v>-2.9881542935340235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 t="s">
        <v>106</v>
      </c>
      <c r="F23" s="257" t="s">
        <v>106</v>
      </c>
      <c r="G23" s="26"/>
      <c r="H23" s="170" t="str">
        <f t="shared" si="0"/>
        <v/>
      </c>
      <c r="I23" s="188"/>
      <c r="J23" s="26"/>
      <c r="K23" s="189"/>
      <c r="L23" s="171"/>
    </row>
    <row r="24" spans="1:12" ht="15" customHeight="1">
      <c r="A24" s="46" t="s">
        <v>41</v>
      </c>
      <c r="B24" s="60">
        <v>220.13130257206188</v>
      </c>
      <c r="C24" s="7">
        <v>217.37552762749425</v>
      </c>
      <c r="D24" s="7">
        <v>218.36760660753859</v>
      </c>
      <c r="E24" s="7">
        <v>219.24945458980025</v>
      </c>
      <c r="F24" s="61">
        <v>229.17024439024371</v>
      </c>
      <c r="G24" s="18">
        <v>227.95770341463395</v>
      </c>
      <c r="H24" s="163">
        <f t="shared" si="0"/>
        <v>220.85882715742773</v>
      </c>
      <c r="I24" s="164">
        <f t="shared" si="1"/>
        <v>-3.114119922630576</v>
      </c>
      <c r="J24" s="18">
        <v>316.3629636363633</v>
      </c>
      <c r="K24" s="190">
        <v>230.47097016407966</v>
      </c>
      <c r="L24" s="164">
        <f>IF(OR(OR(J24="",K24=""),OR(J24="s/i",K24="s/i")),"",K24/J24*100-100)</f>
        <v>-27.149825783972105</v>
      </c>
    </row>
    <row r="25" spans="1:12" ht="15" customHeight="1">
      <c r="A25" s="47" t="s">
        <v>42</v>
      </c>
      <c r="B25" s="270" t="s">
        <v>106</v>
      </c>
      <c r="C25" s="271" t="s">
        <v>106</v>
      </c>
      <c r="D25" s="271" t="s">
        <v>106</v>
      </c>
      <c r="E25" s="271" t="s">
        <v>106</v>
      </c>
      <c r="F25" s="272" t="s">
        <v>106</v>
      </c>
      <c r="G25" s="17"/>
      <c r="H25" s="191" t="str">
        <f t="shared" si="0"/>
        <v/>
      </c>
      <c r="I25" s="192"/>
      <c r="J25" s="16"/>
      <c r="K25" s="170"/>
      <c r="L25" s="171"/>
    </row>
    <row r="26" spans="1:12" ht="15" customHeight="1">
      <c r="A26" s="46" t="s">
        <v>43</v>
      </c>
      <c r="B26" s="60">
        <v>410</v>
      </c>
      <c r="C26" s="7">
        <v>410</v>
      </c>
      <c r="D26" s="7">
        <v>410</v>
      </c>
      <c r="E26" s="7">
        <v>404</v>
      </c>
      <c r="F26" s="61">
        <v>404</v>
      </c>
      <c r="G26" s="18">
        <v>410</v>
      </c>
      <c r="H26" s="190">
        <f t="shared" si="0"/>
        <v>407.6</v>
      </c>
      <c r="I26" s="187">
        <f t="shared" si="1"/>
        <v>-0.585365853658526</v>
      </c>
      <c r="J26" s="18">
        <v>489</v>
      </c>
      <c r="K26" s="190">
        <v>411.61904761904759</v>
      </c>
      <c r="L26" s="164">
        <f t="shared" ref="L26:L28" si="4">IF(OR(OR(J26="",K26=""),OR(J26="s/i",K26="s/i")),"",K26/J26*100-100)</f>
        <v>-15.82432564027657</v>
      </c>
    </row>
    <row r="27" spans="1:12" ht="15" customHeight="1">
      <c r="A27" s="48" t="s">
        <v>44</v>
      </c>
      <c r="B27" s="108">
        <v>408</v>
      </c>
      <c r="C27" s="109">
        <v>408</v>
      </c>
      <c r="D27" s="109">
        <v>408</v>
      </c>
      <c r="E27" s="109">
        <v>403</v>
      </c>
      <c r="F27" s="110">
        <v>403</v>
      </c>
      <c r="G27" s="17">
        <v>408</v>
      </c>
      <c r="H27" s="193">
        <f t="shared" si="0"/>
        <v>406</v>
      </c>
      <c r="I27" s="188">
        <f t="shared" si="1"/>
        <v>-0.49019607843137081</v>
      </c>
      <c r="J27" s="16">
        <v>487.45454545454544</v>
      </c>
      <c r="K27" s="170">
        <v>409.95238095238096</v>
      </c>
      <c r="L27" s="171">
        <f t="shared" si="4"/>
        <v>-15.899362355908423</v>
      </c>
    </row>
    <row r="28" spans="1:12" ht="15" customHeight="1">
      <c r="A28" s="46" t="s">
        <v>45</v>
      </c>
      <c r="B28" s="60">
        <v>406</v>
      </c>
      <c r="C28" s="7">
        <v>406</v>
      </c>
      <c r="D28" s="7">
        <v>406</v>
      </c>
      <c r="E28" s="7">
        <v>402</v>
      </c>
      <c r="F28" s="61">
        <v>402</v>
      </c>
      <c r="G28" s="18">
        <v>406</v>
      </c>
      <c r="H28" s="190">
        <f t="shared" si="0"/>
        <v>404.4</v>
      </c>
      <c r="I28" s="187">
        <f t="shared" si="1"/>
        <v>-0.39408866995074288</v>
      </c>
      <c r="J28" s="18">
        <v>478.63636363636363</v>
      </c>
      <c r="K28" s="190">
        <v>408.42857142857144</v>
      </c>
      <c r="L28" s="187">
        <f t="shared" si="4"/>
        <v>-14.668294668294664</v>
      </c>
    </row>
    <row r="29" spans="1:12" ht="15" customHeight="1">
      <c r="A29" s="47" t="s">
        <v>46</v>
      </c>
      <c r="B29" s="270" t="s">
        <v>106</v>
      </c>
      <c r="C29" s="271" t="s">
        <v>106</v>
      </c>
      <c r="D29" s="271" t="s">
        <v>106</v>
      </c>
      <c r="E29" s="271" t="s">
        <v>106</v>
      </c>
      <c r="F29" s="272" t="s">
        <v>106</v>
      </c>
      <c r="G29" s="17"/>
      <c r="H29" s="193" t="str">
        <f t="shared" si="0"/>
        <v/>
      </c>
      <c r="I29" s="188"/>
      <c r="J29" s="16"/>
      <c r="K29" s="170"/>
      <c r="L29" s="188" t="s">
        <v>106</v>
      </c>
    </row>
    <row r="30" spans="1:12" ht="15" customHeight="1">
      <c r="A30" s="46" t="s">
        <v>47</v>
      </c>
      <c r="B30" s="60">
        <v>362.5</v>
      </c>
      <c r="C30" s="7">
        <v>362.5</v>
      </c>
      <c r="D30" s="7">
        <v>362.5</v>
      </c>
      <c r="E30" s="7">
        <v>362.5</v>
      </c>
      <c r="F30" s="61">
        <v>362.5</v>
      </c>
      <c r="G30" s="18">
        <v>362.5</v>
      </c>
      <c r="H30" s="190">
        <f t="shared" si="0"/>
        <v>362.5</v>
      </c>
      <c r="I30" s="187">
        <f t="shared" si="1"/>
        <v>0</v>
      </c>
      <c r="J30" s="18">
        <v>442.45454545454544</v>
      </c>
      <c r="K30" s="190">
        <v>362.95238095238096</v>
      </c>
      <c r="L30" s="187">
        <f t="shared" ref="L30:L31" si="5">IF(OR(OR(J30="",K30=""),OR(J30="s/i",K30="s/i")),"",K30/J30*100-100)</f>
        <v>-17.96843660414649</v>
      </c>
    </row>
    <row r="31" spans="1:12" ht="15" customHeight="1" thickBot="1">
      <c r="A31" s="194" t="s">
        <v>48</v>
      </c>
      <c r="B31" s="273">
        <v>357.5</v>
      </c>
      <c r="C31" s="274">
        <v>357.5</v>
      </c>
      <c r="D31" s="274">
        <v>357.5</v>
      </c>
      <c r="E31" s="274">
        <v>357.5</v>
      </c>
      <c r="F31" s="275">
        <v>357.5</v>
      </c>
      <c r="G31" s="195">
        <v>357.5</v>
      </c>
      <c r="H31" s="196">
        <f t="shared" si="0"/>
        <v>357.5</v>
      </c>
      <c r="I31" s="197">
        <f t="shared" si="1"/>
        <v>0</v>
      </c>
      <c r="J31" s="195">
        <v>437.45454545454544</v>
      </c>
      <c r="K31" s="198">
        <v>357.95238095238096</v>
      </c>
      <c r="L31" s="197">
        <f t="shared" si="5"/>
        <v>-18.173811502988556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92" t="s">
        <v>50</v>
      </c>
      <c r="K32" s="292"/>
      <c r="L32" s="292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view="pageBreakPreview" topLeftCell="A3" zoomScale="60" zoomScaleNormal="7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N28" sqref="N28"/>
    </sheetView>
  </sheetViews>
  <sheetFormatPr baseColWidth="10" defaultColWidth="10.90625" defaultRowHeight="18"/>
  <cols>
    <col min="1" max="1" width="38.1796875" customWidth="1"/>
    <col min="2" max="3" width="8.26953125" bestFit="1" customWidth="1"/>
    <col min="4" max="4" width="9.453125" bestFit="1" customWidth="1"/>
    <col min="5" max="5" width="8.26953125" bestFit="1" customWidth="1"/>
    <col min="6" max="6" width="7.90625" customWidth="1"/>
    <col min="7" max="8" width="8.26953125" bestFit="1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11" t="s">
        <v>12</v>
      </c>
      <c r="B2" s="305" t="s">
        <v>13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2"/>
      <c r="B3" s="307" t="s">
        <v>109</v>
      </c>
      <c r="C3" s="308"/>
      <c r="D3" s="309"/>
      <c r="E3" s="309"/>
      <c r="F3" s="310"/>
      <c r="G3" s="295" t="s">
        <v>14</v>
      </c>
      <c r="H3" s="296"/>
      <c r="I3" s="297"/>
      <c r="J3" s="295" t="s">
        <v>15</v>
      </c>
      <c r="K3" s="296"/>
      <c r="L3" s="297"/>
    </row>
    <row r="4" spans="1:12" s="31" customFormat="1" ht="15" customHeight="1">
      <c r="A4" s="312"/>
      <c r="B4" s="154" t="s">
        <v>16</v>
      </c>
      <c r="C4" s="279" t="s">
        <v>17</v>
      </c>
      <c r="D4" s="280" t="s">
        <v>18</v>
      </c>
      <c r="E4" s="280" t="s">
        <v>19</v>
      </c>
      <c r="F4" s="280" t="s">
        <v>20</v>
      </c>
      <c r="G4" s="313"/>
      <c r="H4" s="299"/>
      <c r="I4" s="300"/>
      <c r="J4" s="301" t="s">
        <v>108</v>
      </c>
      <c r="K4" s="302"/>
      <c r="L4" s="303"/>
    </row>
    <row r="5" spans="1:12" s="31" customFormat="1" ht="15" customHeight="1">
      <c r="A5" s="312"/>
      <c r="B5" s="155">
        <v>23</v>
      </c>
      <c r="C5" s="282">
        <v>24</v>
      </c>
      <c r="D5" s="281">
        <v>25</v>
      </c>
      <c r="E5" s="282">
        <v>26</v>
      </c>
      <c r="F5" s="281">
        <v>27</v>
      </c>
      <c r="G5" s="199" t="s">
        <v>21</v>
      </c>
      <c r="H5" s="200" t="s">
        <v>22</v>
      </c>
      <c r="I5" s="157" t="s">
        <v>23</v>
      </c>
      <c r="J5" s="158">
        <v>2025</v>
      </c>
      <c r="K5" s="159">
        <v>2026</v>
      </c>
      <c r="L5" s="157" t="s">
        <v>23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53</v>
      </c>
      <c r="B8" s="62">
        <v>226.83352165991906</v>
      </c>
      <c r="C8" s="9">
        <v>226.83352165991906</v>
      </c>
      <c r="D8" s="63">
        <v>216.15495040485834</v>
      </c>
      <c r="E8" s="9">
        <v>211.84907489878546</v>
      </c>
      <c r="F8" s="64">
        <v>217.18836052631582</v>
      </c>
      <c r="G8" s="16">
        <v>222.69988117408911</v>
      </c>
      <c r="H8" s="193">
        <f>IFERROR(AVERAGEIF(B8:F8,"&lt;&gt;0"),"")</f>
        <v>219.77188582995956</v>
      </c>
      <c r="I8" s="188">
        <f>(H8/G8-1)*100</f>
        <v>-1.3147718484145421</v>
      </c>
      <c r="J8" s="30">
        <v>238.06980631386165</v>
      </c>
      <c r="K8" s="112">
        <v>206.32894250000004</v>
      </c>
      <c r="L8" s="171">
        <v>-13.332586901850007</v>
      </c>
    </row>
    <row r="9" spans="1:12" ht="15" customHeight="1">
      <c r="A9" s="52" t="s">
        <v>54</v>
      </c>
      <c r="B9" s="60">
        <v>437</v>
      </c>
      <c r="C9" s="10">
        <v>439</v>
      </c>
      <c r="D9" s="10">
        <v>442</v>
      </c>
      <c r="E9" s="10">
        <v>442</v>
      </c>
      <c r="F9" s="10">
        <v>436</v>
      </c>
      <c r="G9" s="19">
        <v>439.33333333333331</v>
      </c>
      <c r="H9" s="165">
        <f t="shared" ref="H9:H11" si="0">IFERROR(AVERAGEIF(B9:F9,"&lt;&gt;0"),"")</f>
        <v>439.2</v>
      </c>
      <c r="I9" s="204">
        <f>(H9/G9-1)*100</f>
        <v>-3.0349013657049451E-2</v>
      </c>
      <c r="J9" s="29">
        <v>416.7</v>
      </c>
      <c r="K9" s="205">
        <v>407.85714285714283</v>
      </c>
      <c r="L9" s="204">
        <v>-2.1221159450101226</v>
      </c>
    </row>
    <row r="10" spans="1:12" ht="15" customHeight="1">
      <c r="A10" s="53" t="s">
        <v>55</v>
      </c>
      <c r="B10" s="62">
        <v>416.76878939112834</v>
      </c>
      <c r="C10" s="9">
        <v>418.69784924945185</v>
      </c>
      <c r="D10" s="63">
        <v>421.91294901332435</v>
      </c>
      <c r="E10" s="9">
        <v>421.72922902681734</v>
      </c>
      <c r="F10" s="64">
        <v>425.21990877045033</v>
      </c>
      <c r="G10" s="16">
        <v>417.59552933040982</v>
      </c>
      <c r="H10" s="193">
        <f t="shared" si="0"/>
        <v>420.8657450902345</v>
      </c>
      <c r="I10" s="188">
        <f>(H10/G10-1)*100</f>
        <v>0.78310602727675871</v>
      </c>
      <c r="J10" s="30">
        <v>378.28382650330497</v>
      </c>
      <c r="K10" s="112">
        <v>386.80865259149948</v>
      </c>
      <c r="L10" s="171">
        <v>2.2535528856716809</v>
      </c>
    </row>
    <row r="11" spans="1:12" ht="15" customHeight="1">
      <c r="A11" s="52" t="s">
        <v>56</v>
      </c>
      <c r="B11" s="60">
        <v>419.84785649222812</v>
      </c>
      <c r="C11" s="65">
        <v>421.10404698845809</v>
      </c>
      <c r="D11" s="65">
        <v>420.84791100826584</v>
      </c>
      <c r="E11" s="65">
        <v>421.15421829491044</v>
      </c>
      <c r="F11" s="66">
        <v>418.28234267802225</v>
      </c>
      <c r="G11" s="19">
        <v>414.94205427532546</v>
      </c>
      <c r="H11" s="165">
        <f t="shared" si="0"/>
        <v>420.24727509237692</v>
      </c>
      <c r="I11" s="204">
        <f>(H11/G11-1)*100</f>
        <v>1.2785449829414652</v>
      </c>
      <c r="J11" s="29">
        <v>427.23979010834574</v>
      </c>
      <c r="K11" s="205">
        <v>388.63721745339001</v>
      </c>
      <c r="L11" s="204">
        <v>-9.0353411710941742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 t="s">
        <v>106</v>
      </c>
      <c r="F12" s="110" t="s">
        <v>106</v>
      </c>
      <c r="G12" s="102"/>
      <c r="H12" s="206"/>
      <c r="I12" s="207"/>
      <c r="J12" s="102"/>
      <c r="K12" s="206"/>
      <c r="L12" s="207"/>
    </row>
    <row r="13" spans="1:12" ht="15" customHeight="1">
      <c r="A13" s="52" t="s">
        <v>58</v>
      </c>
      <c r="B13" s="60">
        <v>204</v>
      </c>
      <c r="C13" s="10">
        <v>204</v>
      </c>
      <c r="D13" s="10">
        <v>204</v>
      </c>
      <c r="E13" s="10">
        <v>204</v>
      </c>
      <c r="F13" s="10">
        <v>221</v>
      </c>
      <c r="G13" s="19">
        <v>200.66666666666666</v>
      </c>
      <c r="H13" s="165">
        <f t="shared" ref="H13:H22" si="1">IFERROR(AVERAGEIF(B13:F13,"&lt;&gt;0"),"")</f>
        <v>207.4</v>
      </c>
      <c r="I13" s="204">
        <f t="shared" ref="I13:I26" si="2">(H13/G13-1)*100</f>
        <v>3.3554817275747606</v>
      </c>
      <c r="J13" s="29">
        <v>206.75</v>
      </c>
      <c r="K13" s="205">
        <v>202</v>
      </c>
      <c r="L13" s="204">
        <v>-2.2974607013301096</v>
      </c>
    </row>
    <row r="14" spans="1:12" ht="15" customHeight="1">
      <c r="A14" s="54" t="s">
        <v>59</v>
      </c>
      <c r="B14" s="62">
        <v>1287.277592106429</v>
      </c>
      <c r="C14" s="9">
        <v>1301.3871598226153</v>
      </c>
      <c r="D14" s="63">
        <v>1328.5039852771606</v>
      </c>
      <c r="E14" s="9">
        <v>1339.5270850554311</v>
      </c>
      <c r="F14" s="64">
        <v>1341.51124301552</v>
      </c>
      <c r="G14" s="16">
        <v>1275.8135683370278</v>
      </c>
      <c r="H14" s="193">
        <f t="shared" si="1"/>
        <v>1319.6414130554313</v>
      </c>
      <c r="I14" s="188">
        <f t="shared" si="2"/>
        <v>3.4352859858302942</v>
      </c>
      <c r="J14" s="76">
        <v>972.46836062928855</v>
      </c>
      <c r="K14" s="208">
        <v>1136.2501020443449</v>
      </c>
      <c r="L14" s="171">
        <v>16.841858105190425</v>
      </c>
    </row>
    <row r="15" spans="1:12" ht="15" customHeight="1">
      <c r="A15" s="55" t="s">
        <v>60</v>
      </c>
      <c r="B15" s="60">
        <v>1309.3237916629701</v>
      </c>
      <c r="C15" s="65">
        <v>1323.4333593791564</v>
      </c>
      <c r="D15" s="65">
        <v>1328.5039852771606</v>
      </c>
      <c r="E15" s="65">
        <v>1351.211570820398</v>
      </c>
      <c r="F15" s="66">
        <v>1351.211570820398</v>
      </c>
      <c r="G15" s="19">
        <v>1292.3482180044336</v>
      </c>
      <c r="H15" s="165">
        <f t="shared" si="1"/>
        <v>1332.7368555920168</v>
      </c>
      <c r="I15" s="204">
        <f t="shared" si="2"/>
        <v>3.125213237802793</v>
      </c>
      <c r="J15" s="75">
        <v>968.84648498785691</v>
      </c>
      <c r="K15" s="209">
        <v>1141.8608598314847</v>
      </c>
      <c r="L15" s="204">
        <v>17.85776978339311</v>
      </c>
    </row>
    <row r="16" spans="1:12" ht="15" customHeight="1">
      <c r="A16" s="54" t="s">
        <v>61</v>
      </c>
      <c r="B16" s="62">
        <v>1295.1795001902829</v>
      </c>
      <c r="C16" s="9">
        <v>1285.9835810397906</v>
      </c>
      <c r="D16" s="63">
        <v>1290.5122145696589</v>
      </c>
      <c r="E16" s="9">
        <v>1299.1615942535973</v>
      </c>
      <c r="F16" s="64">
        <v>1301.6876647429719</v>
      </c>
      <c r="G16" s="16">
        <v>1287.9495248268402</v>
      </c>
      <c r="H16" s="193">
        <f t="shared" si="1"/>
        <v>1294.5049109592603</v>
      </c>
      <c r="I16" s="188">
        <f t="shared" si="2"/>
        <v>0.50897849690976216</v>
      </c>
      <c r="J16" s="76">
        <v>1095.5315719618327</v>
      </c>
      <c r="K16" s="208">
        <v>1298.7543892399215</v>
      </c>
      <c r="L16" s="171">
        <v>18.550156150604209</v>
      </c>
    </row>
    <row r="17" spans="1:12" ht="15" customHeight="1">
      <c r="A17" s="55" t="s">
        <v>62</v>
      </c>
      <c r="B17" s="60">
        <v>1132</v>
      </c>
      <c r="C17" s="10">
        <v>1129</v>
      </c>
      <c r="D17" s="10">
        <v>1149</v>
      </c>
      <c r="E17" s="10">
        <v>1153</v>
      </c>
      <c r="F17" s="10">
        <v>1126</v>
      </c>
      <c r="G17" s="19">
        <v>1153</v>
      </c>
      <c r="H17" s="165">
        <f t="shared" si="1"/>
        <v>1137.8</v>
      </c>
      <c r="I17" s="204">
        <f t="shared" si="2"/>
        <v>-1.318300086730273</v>
      </c>
      <c r="J17" s="75">
        <v>1015.65</v>
      </c>
      <c r="K17" s="209">
        <v>1136.7619047619048</v>
      </c>
      <c r="L17" s="204">
        <v>11.924570940964401</v>
      </c>
    </row>
    <row r="18" spans="1:12" ht="15" customHeight="1">
      <c r="A18" s="54" t="s">
        <v>63</v>
      </c>
      <c r="B18" s="62">
        <v>1683.7333502473678</v>
      </c>
      <c r="C18" s="9">
        <v>1675.3180597032135</v>
      </c>
      <c r="D18" s="63">
        <v>1667.6482042155865</v>
      </c>
      <c r="E18" s="9">
        <v>1668.2415926210965</v>
      </c>
      <c r="F18" s="64">
        <v>1678.6469884694434</v>
      </c>
      <c r="G18" s="16">
        <v>1697.2327485786632</v>
      </c>
      <c r="H18" s="193">
        <f t="shared" si="1"/>
        <v>1674.7176390513414</v>
      </c>
      <c r="I18" s="188">
        <f t="shared" si="2"/>
        <v>-1.326577603818746</v>
      </c>
      <c r="J18" s="76">
        <v>1252.2106658732373</v>
      </c>
      <c r="K18" s="208">
        <v>1748.8630714514227</v>
      </c>
      <c r="L18" s="171">
        <v>39.662048816030619</v>
      </c>
    </row>
    <row r="19" spans="1:12" ht="15" customHeight="1">
      <c r="A19" s="55" t="s">
        <v>64</v>
      </c>
      <c r="B19" s="60">
        <v>1313</v>
      </c>
      <c r="C19" s="10">
        <v>1313</v>
      </c>
      <c r="D19" s="10">
        <v>1307</v>
      </c>
      <c r="E19" s="10">
        <v>1307</v>
      </c>
      <c r="F19" s="10">
        <v>1303</v>
      </c>
      <c r="G19" s="19">
        <v>1315</v>
      </c>
      <c r="H19" s="165">
        <f t="shared" si="1"/>
        <v>1308.5999999999999</v>
      </c>
      <c r="I19" s="204">
        <f t="shared" si="2"/>
        <v>-0.48669201520913363</v>
      </c>
      <c r="J19" s="75">
        <v>1074.25</v>
      </c>
      <c r="K19" s="209">
        <v>1277.6666666666667</v>
      </c>
      <c r="L19" s="204">
        <v>18.935691567760472</v>
      </c>
    </row>
    <row r="20" spans="1:12" ht="15" customHeight="1">
      <c r="A20" s="54" t="s">
        <v>65</v>
      </c>
      <c r="B20" s="62">
        <v>1298.7118079180746</v>
      </c>
      <c r="C20" s="9">
        <v>1297.7815955447429</v>
      </c>
      <c r="D20" s="63">
        <v>1288.1551146343718</v>
      </c>
      <c r="E20" s="9">
        <v>1299.1615942535973</v>
      </c>
      <c r="F20" s="64">
        <v>1295.7976753097457</v>
      </c>
      <c r="G20" s="16">
        <v>1282.531450596588</v>
      </c>
      <c r="H20" s="185">
        <f t="shared" si="1"/>
        <v>1295.9215575321064</v>
      </c>
      <c r="I20" s="210">
        <f t="shared" si="2"/>
        <v>1.0440373161445526</v>
      </c>
      <c r="J20" s="76">
        <v>1121.3740278460552</v>
      </c>
      <c r="K20" s="208">
        <v>1223.7631469843768</v>
      </c>
      <c r="L20" s="171">
        <v>9.1306840176235795</v>
      </c>
    </row>
    <row r="21" spans="1:12">
      <c r="A21" s="55" t="s">
        <v>66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5">
        <f t="shared" si="1"/>
        <v>1212.5409756097552</v>
      </c>
      <c r="I21" s="204">
        <f t="shared" si="2"/>
        <v>0</v>
      </c>
      <c r="J21" s="75">
        <v>1026.7230079189096</v>
      </c>
      <c r="K21" s="209">
        <v>1212.5409756097547</v>
      </c>
      <c r="L21" s="204">
        <v>18.098159509202389</v>
      </c>
    </row>
    <row r="22" spans="1:12" ht="15" customHeight="1">
      <c r="A22" s="54" t="s">
        <v>67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0">
        <f t="shared" si="1"/>
        <v>1433.0029711751652</v>
      </c>
      <c r="I22" s="171">
        <f t="shared" si="2"/>
        <v>0</v>
      </c>
      <c r="J22" s="76">
        <v>1203.0926043712382</v>
      </c>
      <c r="K22" s="208">
        <v>1433.0029711751658</v>
      </c>
      <c r="L22" s="171">
        <v>19.109947643979069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 t="s">
        <v>106</v>
      </c>
      <c r="F23" s="66" t="s">
        <v>106</v>
      </c>
      <c r="G23" s="15"/>
      <c r="H23" s="168"/>
      <c r="I23" s="169"/>
      <c r="J23" s="18"/>
      <c r="K23" s="190"/>
      <c r="L23" s="187" t="s">
        <v>106</v>
      </c>
    </row>
    <row r="24" spans="1:12" ht="15" customHeight="1">
      <c r="A24" s="54" t="s">
        <v>69</v>
      </c>
      <c r="B24" s="62">
        <v>311.73326172948975</v>
      </c>
      <c r="C24" s="9">
        <v>312.83557170731677</v>
      </c>
      <c r="D24" s="63">
        <v>312.83557170731677</v>
      </c>
      <c r="E24" s="9">
        <v>310.85141374722809</v>
      </c>
      <c r="F24" s="64">
        <v>309.08771778270483</v>
      </c>
      <c r="G24" s="16">
        <v>303.79662988913503</v>
      </c>
      <c r="H24" s="170">
        <f t="shared" ref="H24:H26" si="3">IFERROR(AVERAGEIF(B24:F24,"&lt;&gt;0"),"")</f>
        <v>311.46870733481126</v>
      </c>
      <c r="I24" s="167">
        <f t="shared" si="2"/>
        <v>2.5253991291726896</v>
      </c>
      <c r="J24" s="16">
        <v>396.87358477879803</v>
      </c>
      <c r="K24" s="170">
        <v>319.96751726385781</v>
      </c>
      <c r="L24" s="210">
        <v>-19.377975875568708</v>
      </c>
    </row>
    <row r="25" spans="1:12" ht="15" customHeight="1">
      <c r="A25" s="55" t="s">
        <v>70</v>
      </c>
      <c r="B25" s="60">
        <v>408.2</v>
      </c>
      <c r="C25" s="65">
        <v>407.2</v>
      </c>
      <c r="D25" s="65">
        <v>407.1</v>
      </c>
      <c r="E25" s="65">
        <v>407.9</v>
      </c>
      <c r="F25" s="66">
        <v>407.7</v>
      </c>
      <c r="G25" s="19">
        <v>405.26000000000005</v>
      </c>
      <c r="H25" s="168">
        <f t="shared" si="3"/>
        <v>407.62</v>
      </c>
      <c r="I25" s="169">
        <f t="shared" si="2"/>
        <v>0.58234220006907478</v>
      </c>
      <c r="J25" s="18">
        <v>497.79090909090917</v>
      </c>
      <c r="K25" s="190">
        <v>420.76666666666671</v>
      </c>
      <c r="L25" s="204">
        <v>-15.473211948548439</v>
      </c>
    </row>
    <row r="26" spans="1:12" ht="15" customHeight="1">
      <c r="A26" s="54" t="s">
        <v>71</v>
      </c>
      <c r="B26" s="62">
        <v>318.56758359201746</v>
      </c>
      <c r="C26" s="9">
        <v>320.77220354767161</v>
      </c>
      <c r="D26" s="63">
        <v>321.65405152993321</v>
      </c>
      <c r="E26" s="9">
        <v>317.68573560975585</v>
      </c>
      <c r="F26" s="64">
        <v>315.26065365853634</v>
      </c>
      <c r="G26" s="16">
        <v>310.85141374722809</v>
      </c>
      <c r="H26" s="170">
        <f t="shared" si="3"/>
        <v>318.78804558758287</v>
      </c>
      <c r="I26" s="171">
        <f t="shared" si="2"/>
        <v>2.5531914893617058</v>
      </c>
      <c r="J26" s="26">
        <v>417.73348883539194</v>
      </c>
      <c r="K26" s="189">
        <v>325.53418265188441</v>
      </c>
      <c r="L26" s="210">
        <v>-22.071322660903235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 t="s">
        <v>106</v>
      </c>
      <c r="F27" s="68" t="s">
        <v>106</v>
      </c>
      <c r="G27" s="69"/>
      <c r="H27" s="211"/>
      <c r="I27" s="212"/>
      <c r="J27" s="69"/>
      <c r="K27" s="211"/>
      <c r="L27" s="212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 t="s">
        <v>106</v>
      </c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5400.7677363636321</v>
      </c>
      <c r="C29" s="65">
        <v>5401.8700463414589</v>
      </c>
      <c r="D29" s="65">
        <v>5423.3650909090866</v>
      </c>
      <c r="E29" s="65">
        <v>5423.3650909090866</v>
      </c>
      <c r="F29" s="66">
        <v>5379.2726917960044</v>
      </c>
      <c r="G29" s="72">
        <v>5441.1398393015479</v>
      </c>
      <c r="H29" s="4">
        <f t="shared" ref="H29:H31" si="4">IFERROR(AVERAGEIF(B29:F29,"&lt;&gt;0"),"")</f>
        <v>5405.7281312638534</v>
      </c>
      <c r="I29" s="73">
        <f t="shared" ref="I29:I31" si="5">(H29/G29-1)*100</f>
        <v>-0.65081415077617999</v>
      </c>
      <c r="J29" s="77">
        <v>4397.1407470277654</v>
      </c>
      <c r="K29" s="5">
        <v>5181.3253775277126</v>
      </c>
      <c r="L29" s="78">
        <v>17.833967016634958</v>
      </c>
    </row>
    <row r="30" spans="1:12" ht="15" customHeight="1">
      <c r="A30" s="57" t="s">
        <v>75</v>
      </c>
      <c r="B30" s="62">
        <v>8031.4304984478867</v>
      </c>
      <c r="C30" s="9">
        <v>8049.06745809312</v>
      </c>
      <c r="D30" s="9">
        <v>8075.5228975609689</v>
      </c>
      <c r="E30" s="8">
        <v>7973.0080696230525</v>
      </c>
      <c r="F30" s="64">
        <v>7835.7704773835858</v>
      </c>
      <c r="G30" s="70">
        <v>8156.2671034367995</v>
      </c>
      <c r="H30" s="2">
        <f t="shared" si="4"/>
        <v>7992.9598802217224</v>
      </c>
      <c r="I30" s="74">
        <f t="shared" si="5"/>
        <v>-2.0022299557387546</v>
      </c>
      <c r="J30" s="79">
        <v>6034.5959736141858</v>
      </c>
      <c r="K30" s="6">
        <v>8012.6361133259361</v>
      </c>
      <c r="L30" s="80">
        <v>32.778335921088683</v>
      </c>
    </row>
    <row r="31" spans="1:12" ht="15" customHeight="1" thickBot="1">
      <c r="A31" s="213" t="s">
        <v>76</v>
      </c>
      <c r="B31" s="214">
        <v>2065.7288984478919</v>
      </c>
      <c r="C31" s="215">
        <v>2112.0259175166279</v>
      </c>
      <c r="D31" s="215">
        <v>2120.8443973392446</v>
      </c>
      <c r="E31" s="215">
        <v>2110.3724525498874</v>
      </c>
      <c r="F31" s="216">
        <v>2110.3724525498874</v>
      </c>
      <c r="G31" s="217">
        <v>2050.1587700110849</v>
      </c>
      <c r="H31" s="218">
        <f t="shared" si="4"/>
        <v>2103.8688236807075</v>
      </c>
      <c r="I31" s="219">
        <f t="shared" si="5"/>
        <v>2.6197997177229482</v>
      </c>
      <c r="J31" s="220">
        <v>1810.3079292999669</v>
      </c>
      <c r="K31" s="221">
        <v>1913.0589665188454</v>
      </c>
      <c r="L31" s="222">
        <v>5.6758872651356995</v>
      </c>
    </row>
    <row r="32" spans="1:12">
      <c r="A32" s="1" t="s">
        <v>49</v>
      </c>
    </row>
    <row r="33" spans="1:1">
      <c r="A33" s="49" t="s">
        <v>110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8" t="s">
        <v>78</v>
      </c>
      <c r="G2" s="318"/>
      <c r="H2" s="150"/>
      <c r="I2" s="319">
        <v>45091</v>
      </c>
      <c r="J2" s="319"/>
      <c r="K2" s="319"/>
    </row>
    <row r="3" spans="1:11" ht="20.100000000000001" customHeight="1">
      <c r="A3" s="223"/>
      <c r="B3" s="320" t="s">
        <v>79</v>
      </c>
      <c r="C3" s="321"/>
      <c r="D3" s="322" t="s">
        <v>79</v>
      </c>
      <c r="E3" s="323"/>
      <c r="F3" s="323"/>
      <c r="G3" s="323"/>
      <c r="H3" s="323"/>
      <c r="I3" s="321"/>
      <c r="J3" s="320" t="s">
        <v>80</v>
      </c>
      <c r="K3" s="321"/>
    </row>
    <row r="4" spans="1:11" ht="20.100000000000001" customHeight="1">
      <c r="A4" s="143"/>
      <c r="B4" s="314" t="s">
        <v>81</v>
      </c>
      <c r="C4" s="315"/>
      <c r="D4" s="316" t="s">
        <v>82</v>
      </c>
      <c r="E4" s="317"/>
      <c r="F4" s="317"/>
      <c r="G4" s="317"/>
      <c r="H4" s="317"/>
      <c r="I4" s="315"/>
      <c r="J4" s="314" t="s">
        <v>83</v>
      </c>
      <c r="K4" s="315"/>
    </row>
    <row r="5" spans="1:11" ht="20.100000000000001" customHeight="1" thickBot="1">
      <c r="A5" s="224"/>
      <c r="B5" s="225" t="s">
        <v>84</v>
      </c>
      <c r="C5" s="226" t="s">
        <v>85</v>
      </c>
      <c r="D5" s="227" t="s">
        <v>86</v>
      </c>
      <c r="E5" s="228" t="s">
        <v>87</v>
      </c>
      <c r="F5" s="228" t="s">
        <v>88</v>
      </c>
      <c r="G5" s="228" t="s">
        <v>89</v>
      </c>
      <c r="H5" s="228" t="s">
        <v>90</v>
      </c>
      <c r="I5" s="226" t="s">
        <v>91</v>
      </c>
      <c r="J5" s="225" t="s">
        <v>84</v>
      </c>
      <c r="K5" s="226" t="s">
        <v>85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98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99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98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99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98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groups xmlns="http://grouplists.napkyn.com">
  <group xmlns="http://grouplists.napkyn.com">[]</group>
</group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2026-02-23T11:59:24Z</cp:lastPrinted>
  <dcterms:created xsi:type="dcterms:W3CDTF">2010-11-09T14:07:20Z</dcterms:created>
  <dcterms:modified xsi:type="dcterms:W3CDTF">2026-03-02T12:55:59Z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