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AF60CC15-87E8-4CBF-B4F6-9B5960FE5DB1}" xr6:coauthVersionLast="47" xr6:coauthVersionMax="47" xr10:uidLastSave="{43A5BC8B-6CD2-458F-9305-09CA2C43B41B}"/>
  <bookViews>
    <workbookView xWindow="38280" yWindow="3225" windowWidth="29040" windowHeight="1572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<sst xmlns="http://schemas.openxmlformats.org/spreadsheetml/2006/main" count="194" uniqueCount="106">
  <si>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</si>
  <si>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</si>
  <si>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</si>
  <si>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</si>
  <si>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</si>
  <si>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</si>
  <si>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</si>
  <si>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</si>
  <si>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</si>
  <si>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</si>
  <si>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</si>
  <si>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</si>
  <si>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</si>
  <si>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</si>
  <si>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</si>
  <si>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</si>
  <si>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</si>
  <si>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</si>
  <si>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</si>
  <si>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</si>
  <si>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</si>
  <si>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</si>
  <si>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</si>
  <si>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</si>
  <si>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</si>
  <si>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</si>
  <si>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</si>
  <si>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</si>
  <si>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</si>
  <si>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</si>
  <si>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</si>
  <si>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</si>
  <si>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</si>
  <si>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</si>
  <si>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</si>
  <si>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</si>
  <si>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</si>
  <si>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</si>
  <si>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</si>
  <si>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</si>
  <si>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</si>
  <si>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</si>
  <si>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</si>
  <si>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</si>
  <si>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</si>
  <si>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</si>
  <si>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</si>
  <si>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</si>
  <si>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</si>
  <si>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</si>
  <si>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</si>
  <si>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</si>
  <si>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</si>
  <si>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</si>
  <si>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</si>
  <si>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</si>
  <si>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</si>
  <si>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</si>
  <si>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</si>
  <si>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</si>
  <si>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</si>
  <si>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</si>
  <si>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</si>
  <si>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</si>
  <si>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</si>
  <si>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</si>
  <si>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</si>
  <si>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</si>
  <si>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</si>
  <si>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</si>
  <si>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</si>
  <si>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</si>
  <si>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</si>
  <si>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</si>
  <si>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</si>
  <si>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</si>
  <si>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</si>
  <si>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</si>
  <si>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</si>
  <si>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</si>
  <si>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</si>
  <si>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</si>
  <si>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</si>
  <si>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</si>
  <si>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</si>
  <si>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</si>
  <si>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</si>
  <si>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</si>
  <si>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</si>
  <si>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</si>
  <si>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</si>
  <si>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</si>
  <si>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</si>
  <si>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</si>
  <si>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</si>
  <si>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</si>
  <si>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</si>
  <si>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</si>
  <si>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</si>
  <si>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</si>
  <si>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</si>
  <si>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</si>
  <si>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</si>
  <si>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</si>
  <si>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20 de febrero de 2026. </t>
  </si>
  <si>
    <t>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</si>
</sst>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46078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670.75</v>
      </c>
      <c r="D8" s="74">
        <f>C8*$B$23</f>
        <v>246.46037999999999</v>
      </c>
      <c r="E8" s="83"/>
      <c r="F8" s="20">
        <f>$E$9+'Primas HRW'!B6</f>
        <v>717.5</v>
      </c>
      <c r="G8" s="20">
        <f>F8*$B$23</f>
        <v>263.63819999999998</v>
      </c>
      <c r="H8" s="20"/>
      <c r="I8" s="21">
        <f>$E$9+'Primas HRW'!E6</f>
        <v>707.5</v>
      </c>
      <c r="J8" s="21">
        <f>$E$9+'Primas HRW'!F6</f>
        <v>692.5</v>
      </c>
      <c r="K8" s="84">
        <f>$E$9+'Primas HRW'!G6</f>
        <v>697.5</v>
      </c>
      <c r="L8" s="83"/>
      <c r="M8" s="20">
        <f>$L$9+'Primas maíz'!B6</f>
        <v>555.5</v>
      </c>
      <c r="N8" s="74">
        <f>M8*$F$23</f>
        <v>218.68923999999998</v>
      </c>
      <c r="O8"/>
      <c r="P8"/>
      <c r="Q8"/>
    </row>
    <row r="9" spans="1:17" ht="19.5" customHeight="1" x14ac:dyDescent="0.35">
      <c r="A9" s="72" t="s">
        <v>16</v>
      </c>
      <c r="B9" s="22">
        <f>Datos!E3</f>
        <v>565.75</v>
      </c>
      <c r="C9" s="22">
        <f>$B$9+'Primas SRW'!B7</f>
        <v>670.75</v>
      </c>
      <c r="D9" s="73">
        <f>C9*$B$23</f>
        <v>246.46037999999999</v>
      </c>
      <c r="E9" s="79">
        <f>Datos!I3</f>
        <v>552.5</v>
      </c>
      <c r="F9" s="22">
        <f>$E$9+'Primas HRW'!B7</f>
        <v>717.5</v>
      </c>
      <c r="G9" s="22">
        <f>F9*$B$23</f>
        <v>263.63819999999998</v>
      </c>
      <c r="H9" s="22"/>
      <c r="I9" s="31">
        <f>$E$9+'Primas HRW'!E7</f>
        <v>707.5</v>
      </c>
      <c r="J9" s="31">
        <f>$E$9+'Primas HRW'!F7</f>
        <v>692.5</v>
      </c>
      <c r="K9" s="82">
        <f>$E$9+'Primas HRW'!G7</f>
        <v>697.5</v>
      </c>
      <c r="L9" s="97">
        <f>Datos!M3</f>
        <v>430.5</v>
      </c>
      <c r="M9" s="85">
        <f>$L$9+'Primas maíz'!B7</f>
        <v>553.5</v>
      </c>
      <c r="N9" s="86">
        <f>M9*$F$23</f>
        <v>217.90187999999998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669.75</v>
      </c>
      <c r="D10" s="74">
        <f>C10*$B$23</f>
        <v>246.09294</v>
      </c>
      <c r="E10" s="83"/>
      <c r="F10" s="20">
        <f>$E$11+'Primas HRW'!B8</f>
        <v>699.25</v>
      </c>
      <c r="G10" s="20">
        <f>F10*$B$23</f>
        <v>256.93241999999998</v>
      </c>
      <c r="H10" s="20"/>
      <c r="I10" s="21">
        <f>$E$11+'Primas HRW'!E8</f>
        <v>719.25</v>
      </c>
      <c r="J10" s="21">
        <f>$E$11+'Primas HRW'!F8</f>
        <v>704.25</v>
      </c>
      <c r="K10" s="84">
        <f>$E$11+'Primas HRW'!G8</f>
        <v>709.25</v>
      </c>
      <c r="L10" s="83"/>
      <c r="M10" s="20">
        <f>$L$11+'Primas maíz'!B8</f>
        <v>547</v>
      </c>
      <c r="N10" s="74">
        <f>M10*$F$23</f>
        <v>215.34295999999998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569.75</v>
      </c>
      <c r="C11" s="22">
        <f>$B$11+'Primas SRW'!B9</f>
        <v>669.75</v>
      </c>
      <c r="D11" s="73">
        <f>C11*$B$23</f>
        <v>246.09294</v>
      </c>
      <c r="E11" s="79">
        <f>Datos!I5</f>
        <v>564.25</v>
      </c>
      <c r="F11" s="22">
        <f>$E$11+'Primas HRW'!B9</f>
        <v>699.25</v>
      </c>
      <c r="G11" s="22">
        <f>F11*$B$23</f>
        <v>256.93241999999998</v>
      </c>
      <c r="H11" s="22"/>
      <c r="I11" s="31">
        <f>$E$11+'Primas HRW'!E9</f>
        <v>719.25</v>
      </c>
      <c r="J11" s="31">
        <f>$E$11+'Primas HRW'!F9</f>
        <v>704.25</v>
      </c>
      <c r="K11" s="82">
        <f>$E$11+'Primas HRW'!G9</f>
        <v>709.25</v>
      </c>
      <c r="L11" s="97">
        <f>Datos!M5</f>
        <v>442</v>
      </c>
      <c r="M11" s="85">
        <f>$L$11+'Primas maíz'!B9</f>
        <v>544</v>
      </c>
      <c r="N11" s="86">
        <f>M11*$F$23</f>
        <v>214.16191999999998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577.75</v>
      </c>
      <c r="C13" s="22"/>
      <c r="D13" s="73"/>
      <c r="E13" s="79">
        <f>Datos!I6</f>
        <v>577.25</v>
      </c>
      <c r="F13" s="22"/>
      <c r="G13" s="22"/>
      <c r="H13" s="22"/>
      <c r="I13" s="31"/>
      <c r="J13" s="31"/>
      <c r="K13" s="82"/>
      <c r="L13" s="97">
        <f>Datos!M6</f>
        <v>450.25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589.25</v>
      </c>
      <c r="C14" s="20"/>
      <c r="D14" s="74"/>
      <c r="E14" s="83">
        <f>Datos!I7</f>
        <v>591.75</v>
      </c>
      <c r="F14" s="20"/>
      <c r="G14" s="20"/>
      <c r="H14" s="20"/>
      <c r="I14" s="21"/>
      <c r="J14" s="21"/>
      <c r="K14" s="84"/>
      <c r="L14" s="83">
        <f>Datos!M7</f>
        <v>452.25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606.5</v>
      </c>
      <c r="C15" s="22"/>
      <c r="D15" s="73"/>
      <c r="E15" s="79">
        <f>Datos!I8</f>
        <v>613.25</v>
      </c>
      <c r="F15" s="22"/>
      <c r="G15" s="22"/>
      <c r="H15" s="22"/>
      <c r="I15" s="31"/>
      <c r="J15" s="31"/>
      <c r="K15" s="82"/>
      <c r="L15" s="97">
        <f>Datos!M8</f>
        <v>467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621</v>
      </c>
      <c r="C17" s="20"/>
      <c r="D17" s="74"/>
      <c r="E17" s="20">
        <f>Datos!I9</f>
        <v>630</v>
      </c>
      <c r="F17" s="20"/>
      <c r="G17" s="20"/>
      <c r="H17" s="20"/>
      <c r="I17" s="21"/>
      <c r="J17" s="21"/>
      <c r="K17" s="84"/>
      <c r="L17" s="20">
        <f>Datos!M9</f>
        <v>478.75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628.25</v>
      </c>
      <c r="C18" s="22"/>
      <c r="D18" s="73"/>
      <c r="E18" s="22">
        <f>Datos!I10</f>
        <v>637.25</v>
      </c>
      <c r="F18" s="22"/>
      <c r="G18" s="22"/>
      <c r="H18" s="22"/>
      <c r="I18" s="31"/>
      <c r="J18" s="31"/>
      <c r="K18" s="82"/>
      <c r="L18" s="85">
        <f>Datos!M10</f>
        <v>485.25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625</v>
      </c>
      <c r="C19" s="20"/>
      <c r="D19" s="74"/>
      <c r="E19" s="20">
        <f>Datos!I11</f>
        <v>631.5</v>
      </c>
      <c r="F19" s="20"/>
      <c r="G19" s="20"/>
      <c r="H19" s="20"/>
      <c r="I19" s="21"/>
      <c r="J19" s="21"/>
      <c r="K19" s="84"/>
      <c r="L19" s="20">
        <f>Datos!M11</f>
        <v>489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631</v>
      </c>
      <c r="C20" s="22"/>
      <c r="D20" s="73"/>
      <c r="E20" s="22">
        <f>Datos!I12</f>
        <v>637</v>
      </c>
      <c r="F20" s="22"/>
      <c r="G20" s="22"/>
      <c r="H20" s="22"/>
      <c r="I20" s="31"/>
      <c r="J20" s="31"/>
      <c r="K20" s="82"/>
      <c r="L20" s="85">
        <f>Datos!M12</f>
        <v>470.75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641.5</v>
      </c>
      <c r="C21" s="139"/>
      <c r="D21" s="140"/>
      <c r="E21" s="139">
        <f>Datos!I13</f>
        <v>647.75</v>
      </c>
      <c r="F21" s="139"/>
      <c r="G21" s="139"/>
      <c r="H21" s="139"/>
      <c r="I21" s="141"/>
      <c r="J21" s="141"/>
      <c r="K21" s="142"/>
      <c r="L21" s="139">
        <f>Datos!M13</f>
        <v>476.75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F25" sqref="F25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46078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246.5</v>
      </c>
      <c r="D7" s="117"/>
      <c r="E7" s="99">
        <f>ROUND(BUSHEL!G8,1)</f>
        <v>263.60000000000002</v>
      </c>
      <c r="F7" s="100"/>
      <c r="G7" s="114">
        <f>BUSHEL!I8*$B$23</f>
        <v>259.96379999999999</v>
      </c>
      <c r="H7" s="114">
        <f>BUSHEL!J8*$B$23</f>
        <v>254.4522</v>
      </c>
      <c r="I7" s="101">
        <f>BUSHEL!K8*$B$23</f>
        <v>256.2894</v>
      </c>
      <c r="J7" s="117"/>
      <c r="K7" s="118">
        <f>ROUND(BUSHEL!N8,1)</f>
        <v>218.7</v>
      </c>
    </row>
    <row r="8" spans="1:11" ht="19.5" customHeight="1" x14ac:dyDescent="0.35">
      <c r="A8" s="72" t="s">
        <v>16</v>
      </c>
      <c r="B8" s="110">
        <f>BUSHEL!B9*$B$23</f>
        <v>207.87917999999999</v>
      </c>
      <c r="C8" s="119">
        <f>ROUND(BUSHEL!D9,1)</f>
        <v>246.5</v>
      </c>
      <c r="D8" s="112">
        <f>BUSHEL!E9*$B$23</f>
        <v>203.01059999999998</v>
      </c>
      <c r="E8" s="106">
        <f>ROUND(BUSHEL!G9,1)</f>
        <v>263.60000000000002</v>
      </c>
      <c r="F8" s="106"/>
      <c r="G8" s="113">
        <f>BUSHEL!I9*$B$23</f>
        <v>259.96379999999999</v>
      </c>
      <c r="H8" s="113">
        <f>BUSHEL!J9*$B$23</f>
        <v>254.4522</v>
      </c>
      <c r="I8" s="107">
        <f>BUSHEL!K9*$B$23</f>
        <v>256.2894</v>
      </c>
      <c r="J8" s="115">
        <f>BUSHEL!L9*$E$23</f>
        <v>169.47923999999998</v>
      </c>
      <c r="K8" s="116">
        <f>ROUND(BUSHEL!N9,1)</f>
        <v>217.9</v>
      </c>
    </row>
    <row r="9" spans="1:11" ht="19.5" customHeight="1" x14ac:dyDescent="0.35">
      <c r="A9" s="71" t="s">
        <v>99</v>
      </c>
      <c r="B9" s="109"/>
      <c r="C9" s="120">
        <f>ROUND(BUSHEL!D10,1)</f>
        <v>246.1</v>
      </c>
      <c r="D9" s="117"/>
      <c r="E9" s="99">
        <f>ROUND(BUSHEL!G10,1)</f>
        <v>256.89999999999998</v>
      </c>
      <c r="F9" s="100"/>
      <c r="G9" s="114">
        <f>BUSHEL!I10*$B$23</f>
        <v>264.28122000000002</v>
      </c>
      <c r="H9" s="114">
        <f>BUSHEL!J10*$B$23</f>
        <v>258.76961999999997</v>
      </c>
      <c r="I9" s="101">
        <f>BUSHEL!K10*$B$23</f>
        <v>260.60681999999997</v>
      </c>
      <c r="J9" s="117"/>
      <c r="K9" s="118">
        <f>ROUND(BUSHEL!N10,1)</f>
        <v>215.3</v>
      </c>
    </row>
    <row r="10" spans="1:11" ht="19.5" customHeight="1" x14ac:dyDescent="0.35">
      <c r="A10" s="105" t="s">
        <v>17</v>
      </c>
      <c r="B10" s="106">
        <f>BUSHEL!B11*$B$23</f>
        <v>209.34894</v>
      </c>
      <c r="C10" s="119">
        <f>ROUND(BUSHEL!D11,1)</f>
        <v>246.1</v>
      </c>
      <c r="D10" s="112">
        <f>BUSHEL!E11*$B$23</f>
        <v>207.32801999999998</v>
      </c>
      <c r="E10" s="106">
        <f>ROUND(BUSHEL!G11,1)</f>
        <v>256.89999999999998</v>
      </c>
      <c r="F10" s="106"/>
      <c r="G10" s="113">
        <f>BUSHEL!I11*$B$23</f>
        <v>264.28122000000002</v>
      </c>
      <c r="H10" s="113">
        <f>BUSHEL!J11*$B$23</f>
        <v>258.76961999999997</v>
      </c>
      <c r="I10" s="107">
        <f>BUSHEL!K11*$B$23</f>
        <v>260.60681999999997</v>
      </c>
      <c r="J10" s="115">
        <f>BUSHEL!L11*$E$23</f>
        <v>174.00655999999998</v>
      </c>
      <c r="K10" s="116">
        <f>ROUND(BUSHEL!N11,1)</f>
        <v>214.2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212.28845999999999</v>
      </c>
      <c r="C12" s="119"/>
      <c r="D12" s="112">
        <f>BUSHEL!E13*$B$23</f>
        <v>212.10473999999999</v>
      </c>
      <c r="E12" s="106"/>
      <c r="F12" s="106"/>
      <c r="G12" s="113"/>
      <c r="H12" s="113"/>
      <c r="I12" s="107"/>
      <c r="J12" s="115">
        <f>BUSHEL!L13*$E$23</f>
        <v>177.25441999999998</v>
      </c>
      <c r="K12" s="116"/>
    </row>
    <row r="13" spans="1:11" ht="19.5" customHeight="1" x14ac:dyDescent="0.35">
      <c r="A13" s="98" t="s">
        <v>19</v>
      </c>
      <c r="B13" s="99">
        <f>BUSHEL!B14*$B$23</f>
        <v>216.51401999999999</v>
      </c>
      <c r="C13" s="120"/>
      <c r="D13" s="111">
        <f>BUSHEL!E14*$B$23</f>
        <v>217.43261999999999</v>
      </c>
      <c r="E13" s="99"/>
      <c r="F13" s="100"/>
      <c r="G13" s="100"/>
      <c r="H13" s="100"/>
      <c r="I13" s="101"/>
      <c r="J13" s="117">
        <f>BUSHEL!L14*$E$23</f>
        <v>178.04177999999999</v>
      </c>
      <c r="K13" s="118"/>
    </row>
    <row r="14" spans="1:11" ht="19.5" customHeight="1" x14ac:dyDescent="0.35">
      <c r="A14" s="105" t="s">
        <v>20</v>
      </c>
      <c r="B14" s="106">
        <f>BUSHEL!B15*$B$23</f>
        <v>222.85236</v>
      </c>
      <c r="C14" s="119"/>
      <c r="D14" s="112">
        <f>BUSHEL!E15*$B$23</f>
        <v>225.33258000000001</v>
      </c>
      <c r="E14" s="106"/>
      <c r="F14" s="106"/>
      <c r="G14" s="106"/>
      <c r="H14" s="106"/>
      <c r="I14" s="107"/>
      <c r="J14" s="115">
        <f>BUSHEL!L15*$E$23</f>
        <v>183.84855999999999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228.18024</v>
      </c>
      <c r="C16" s="120"/>
      <c r="D16" s="117">
        <f>BUSHEL!E17*$B$23</f>
        <v>231.4872</v>
      </c>
      <c r="E16" s="99"/>
      <c r="F16" s="100"/>
      <c r="G16" s="114"/>
      <c r="H16" s="114"/>
      <c r="I16" s="101"/>
      <c r="J16" s="117">
        <f>BUSHEL!L17*$E$23</f>
        <v>188.4743</v>
      </c>
      <c r="K16" s="118"/>
    </row>
    <row r="17" spans="1:11" ht="19.5" customHeight="1" x14ac:dyDescent="0.35">
      <c r="A17" s="72" t="s">
        <v>17</v>
      </c>
      <c r="B17" s="110">
        <f>BUSHEL!B18*$B$23</f>
        <v>230.84417999999999</v>
      </c>
      <c r="C17" s="119"/>
      <c r="D17" s="112">
        <f>BUSHEL!E18*$B$23</f>
        <v>234.15114</v>
      </c>
      <c r="E17" s="106"/>
      <c r="F17" s="106"/>
      <c r="G17" s="113"/>
      <c r="H17" s="113"/>
      <c r="I17" s="107"/>
      <c r="J17" s="115">
        <f>BUSHEL!L18*$E$23</f>
        <v>191.03322</v>
      </c>
      <c r="K17" s="116"/>
    </row>
    <row r="18" spans="1:11" ht="19.5" customHeight="1" x14ac:dyDescent="0.35">
      <c r="A18" s="71" t="s">
        <v>18</v>
      </c>
      <c r="B18" s="109">
        <f>BUSHEL!B19*$B$23</f>
        <v>229.65</v>
      </c>
      <c r="C18" s="120"/>
      <c r="D18" s="117">
        <f>BUSHEL!E19*$B$23</f>
        <v>232.03835999999998</v>
      </c>
      <c r="E18" s="99"/>
      <c r="F18" s="100"/>
      <c r="G18" s="114"/>
      <c r="H18" s="114"/>
      <c r="I18" s="101"/>
      <c r="J18" s="117">
        <f>BUSHEL!L19*$E$23</f>
        <v>192.50951999999998</v>
      </c>
      <c r="K18" s="118"/>
    </row>
    <row r="19" spans="1:11" ht="19.5" customHeight="1" x14ac:dyDescent="0.35">
      <c r="A19" s="72" t="s">
        <v>19</v>
      </c>
      <c r="B19" s="110">
        <f>BUSHEL!B20*$B$23</f>
        <v>231.85463999999999</v>
      </c>
      <c r="C19" s="119"/>
      <c r="D19" s="112">
        <f>BUSHEL!E20*$B$23</f>
        <v>234.05928</v>
      </c>
      <c r="E19" s="106"/>
      <c r="F19" s="106"/>
      <c r="G19" s="113"/>
      <c r="H19" s="113"/>
      <c r="I19" s="107"/>
      <c r="J19" s="115">
        <f>BUSHEL!L20*$E$23</f>
        <v>185.32486</v>
      </c>
      <c r="K19" s="116"/>
    </row>
    <row r="20" spans="1:11" ht="19.5" customHeight="1" thickBot="1" x14ac:dyDescent="0.4">
      <c r="A20" s="138" t="s">
        <v>20</v>
      </c>
      <c r="B20" s="143">
        <f>BUSHEL!B21*$B$23</f>
        <v>235.71276</v>
      </c>
      <c r="C20" s="144"/>
      <c r="D20" s="145">
        <f>BUSHEL!E21*$B$23</f>
        <v>238.00925999999998</v>
      </c>
      <c r="E20" s="146"/>
      <c r="F20" s="147"/>
      <c r="G20" s="148"/>
      <c r="H20" s="148"/>
      <c r="I20" s="149"/>
      <c r="J20" s="145">
        <f>BUSHEL!L21*$E$23</f>
        <v>187.68693999999999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46078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46078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155</v>
      </c>
      <c r="F6" s="52">
        <v>140</v>
      </c>
      <c r="G6" s="52">
        <v>145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155</v>
      </c>
      <c r="F7" s="5">
        <v>140</v>
      </c>
      <c r="G7" s="11">
        <v>145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155</v>
      </c>
      <c r="F8" s="52">
        <v>140</v>
      </c>
      <c r="G8" s="52">
        <v>145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155</v>
      </c>
      <c r="F9" s="58">
        <v>140</v>
      </c>
      <c r="G9" s="60">
        <v>145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46078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125</v>
      </c>
      <c r="C6" s="34" t="s">
        <v>87</v>
      </c>
    </row>
    <row r="7" spans="1:3" x14ac:dyDescent="0.35">
      <c r="A7" s="35" t="s">
        <v>93</v>
      </c>
      <c r="B7" s="133">
        <v>123</v>
      </c>
      <c r="C7" s="36" t="s">
        <v>87</v>
      </c>
    </row>
    <row r="8" spans="1:3" x14ac:dyDescent="0.35">
      <c r="A8" s="33" t="s">
        <v>94</v>
      </c>
      <c r="B8" s="132">
        <v>105</v>
      </c>
      <c r="C8" s="34" t="s">
        <v>95</v>
      </c>
    </row>
    <row r="9" spans="1:3" x14ac:dyDescent="0.35">
      <c r="A9" s="35" t="s">
        <v>100</v>
      </c>
      <c r="B9" s="133">
        <v>102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46078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46078</v>
      </c>
      <c r="E3" s="48">
        <v>565.75</v>
      </c>
      <c r="F3" s="91"/>
      <c r="G3" s="47" t="s">
        <v>54</v>
      </c>
      <c r="H3" s="45">
        <v>46078</v>
      </c>
      <c r="I3" s="48">
        <v>552.5</v>
      </c>
      <c r="J3" s="91"/>
      <c r="K3" s="47" t="s">
        <v>55</v>
      </c>
      <c r="L3" s="45">
        <v>46078</v>
      </c>
      <c r="M3" s="48">
        <v>430.5</v>
      </c>
    </row>
    <row r="4" spans="1:13" x14ac:dyDescent="0.35">
      <c r="C4" s="47" t="s">
        <v>56</v>
      </c>
      <c r="D4" s="45">
        <v>46078</v>
      </c>
      <c r="E4" s="48">
        <v>565.75</v>
      </c>
      <c r="F4" s="91"/>
      <c r="G4" s="47" t="s">
        <v>57</v>
      </c>
      <c r="H4" s="45">
        <v>46078</v>
      </c>
      <c r="I4" s="48">
        <v>552.5</v>
      </c>
      <c r="J4" s="91"/>
      <c r="K4" s="47" t="s">
        <v>58</v>
      </c>
      <c r="L4" s="45">
        <v>46078</v>
      </c>
      <c r="M4" s="48">
        <v>430.5</v>
      </c>
    </row>
    <row r="5" spans="1:13" x14ac:dyDescent="0.35">
      <c r="C5" s="47" t="s">
        <v>59</v>
      </c>
      <c r="D5" s="45">
        <v>46078</v>
      </c>
      <c r="E5" s="48">
        <v>569.75</v>
      </c>
      <c r="F5" s="91"/>
      <c r="G5" s="47" t="s">
        <v>60</v>
      </c>
      <c r="H5" s="45">
        <v>46078</v>
      </c>
      <c r="I5" s="48">
        <v>564.25</v>
      </c>
      <c r="J5" s="91"/>
      <c r="K5" s="47" t="s">
        <v>61</v>
      </c>
      <c r="L5" s="45">
        <v>46078</v>
      </c>
      <c r="M5" s="48">
        <v>442</v>
      </c>
    </row>
    <row r="6" spans="1:13" x14ac:dyDescent="0.35">
      <c r="C6" s="47" t="s">
        <v>62</v>
      </c>
      <c r="D6" s="45">
        <v>46078</v>
      </c>
      <c r="E6" s="48">
        <v>577.75</v>
      </c>
      <c r="F6" s="91"/>
      <c r="G6" s="47" t="s">
        <v>63</v>
      </c>
      <c r="H6" s="45">
        <v>46078</v>
      </c>
      <c r="I6" s="48">
        <v>577.25</v>
      </c>
      <c r="J6" s="91"/>
      <c r="K6" s="47" t="s">
        <v>64</v>
      </c>
      <c r="L6" s="45">
        <v>46078</v>
      </c>
      <c r="M6" s="48">
        <v>450.25</v>
      </c>
    </row>
    <row r="7" spans="1:13" x14ac:dyDescent="0.35">
      <c r="C7" s="47" t="s">
        <v>65</v>
      </c>
      <c r="D7" s="45">
        <v>46078</v>
      </c>
      <c r="E7" s="48">
        <v>589.25</v>
      </c>
      <c r="F7" s="91"/>
      <c r="G7" s="47" t="s">
        <v>66</v>
      </c>
      <c r="H7" s="45">
        <v>46078</v>
      </c>
      <c r="I7" s="48">
        <v>591.75</v>
      </c>
      <c r="J7" s="91"/>
      <c r="K7" s="47" t="s">
        <v>67</v>
      </c>
      <c r="L7" s="45">
        <v>46078</v>
      </c>
      <c r="M7" s="48">
        <v>452.25</v>
      </c>
    </row>
    <row r="8" spans="1:13" x14ac:dyDescent="0.35">
      <c r="C8" s="47" t="s">
        <v>68</v>
      </c>
      <c r="D8" s="45">
        <v>46078</v>
      </c>
      <c r="E8" s="48">
        <v>606.5</v>
      </c>
      <c r="F8" s="91"/>
      <c r="G8" s="47" t="s">
        <v>69</v>
      </c>
      <c r="H8" s="45">
        <v>46078</v>
      </c>
      <c r="I8" s="48">
        <v>613.25</v>
      </c>
      <c r="J8" s="91"/>
      <c r="K8" s="47" t="s">
        <v>70</v>
      </c>
      <c r="L8" s="45">
        <v>46078</v>
      </c>
      <c r="M8" s="48">
        <v>467</v>
      </c>
    </row>
    <row r="9" spans="1:13" x14ac:dyDescent="0.35">
      <c r="C9" s="47" t="s">
        <v>78</v>
      </c>
      <c r="D9" s="45">
        <v>46078</v>
      </c>
      <c r="E9" s="48">
        <v>621</v>
      </c>
      <c r="F9" s="91"/>
      <c r="G9" s="47" t="s">
        <v>79</v>
      </c>
      <c r="H9" s="45">
        <v>46078</v>
      </c>
      <c r="I9" s="48">
        <v>630</v>
      </c>
      <c r="J9" s="91"/>
      <c r="K9" s="47" t="s">
        <v>80</v>
      </c>
      <c r="L9" s="45">
        <v>46078</v>
      </c>
      <c r="M9" s="48">
        <v>478.75</v>
      </c>
    </row>
    <row r="10" spans="1:13" x14ac:dyDescent="0.35">
      <c r="C10" s="47" t="s">
        <v>81</v>
      </c>
      <c r="D10" s="45">
        <v>46078</v>
      </c>
      <c r="E10" s="48">
        <v>628.25</v>
      </c>
      <c r="F10" s="91"/>
      <c r="G10" s="47" t="s">
        <v>82</v>
      </c>
      <c r="H10" s="45">
        <v>46078</v>
      </c>
      <c r="I10" s="48">
        <v>637.25</v>
      </c>
      <c r="J10" s="91"/>
      <c r="K10" s="47" t="s">
        <v>83</v>
      </c>
      <c r="L10" s="45">
        <v>46078</v>
      </c>
      <c r="M10" s="48">
        <v>485.25</v>
      </c>
    </row>
    <row r="11" spans="1:13" x14ac:dyDescent="0.35">
      <c r="C11" s="47" t="s">
        <v>84</v>
      </c>
      <c r="D11" s="45">
        <v>46078</v>
      </c>
      <c r="E11" s="48">
        <v>625</v>
      </c>
      <c r="F11" s="91"/>
      <c r="G11" s="47" t="s">
        <v>85</v>
      </c>
      <c r="H11" s="45">
        <v>46078</v>
      </c>
      <c r="I11" s="48">
        <v>631.5</v>
      </c>
      <c r="J11" s="91"/>
      <c r="K11" s="47" t="s">
        <v>86</v>
      </c>
      <c r="L11" s="45">
        <v>46078</v>
      </c>
      <c r="M11" s="48">
        <v>489</v>
      </c>
    </row>
    <row r="12" spans="1:13" x14ac:dyDescent="0.35">
      <c r="C12" s="47" t="s">
        <v>88</v>
      </c>
      <c r="D12" s="45">
        <v>46078</v>
      </c>
      <c r="E12" s="48">
        <v>631</v>
      </c>
      <c r="F12" s="91"/>
      <c r="G12" s="47" t="s">
        <v>89</v>
      </c>
      <c r="H12" s="45">
        <v>46078</v>
      </c>
      <c r="I12" s="48">
        <v>637</v>
      </c>
      <c r="J12" s="91"/>
      <c r="K12" s="47" t="s">
        <v>90</v>
      </c>
      <c r="L12" s="45">
        <v>46078</v>
      </c>
      <c r="M12" s="48">
        <v>470.75</v>
      </c>
    </row>
    <row r="13" spans="1:13" ht="16" thickBot="1" x14ac:dyDescent="0.4">
      <c r="C13" s="49" t="s">
        <v>96</v>
      </c>
      <c r="D13" s="50">
        <v>46078</v>
      </c>
      <c r="E13" s="51">
        <v>641.5</v>
      </c>
      <c r="F13" s="91"/>
      <c r="G13" s="49" t="s">
        <v>97</v>
      </c>
      <c r="H13" s="50">
        <v>46078</v>
      </c>
      <c r="I13" s="51">
        <v>647.75</v>
      </c>
      <c r="J13" s="91"/>
      <c r="K13" s="49" t="s">
        <v>98</v>
      </c>
      <c r="L13" s="50">
        <v>46078</v>
      </c>
      <c r="M13" s="51">
        <v>476.75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roups xmlns="http://grouplists.napkyn.com">
  <group xmlns="http://grouplists.napkyn.com">[]</group>
</group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2026-02-26T13:09:54Z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