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ausa\Downloads\"/>
    </mc:Choice>
  </mc:AlternateContent>
  <xr:revisionPtr revIDLastSave="0" documentId="13_ncr:1_{3FA5B451-30FB-4813-9BBF-BDD11FEEF05C}" xr6:coauthVersionLast="47" xr6:coauthVersionMax="47" xr10:uidLastSave="{00000000-0000-0000-0000-000000000000}"/>
  <bookViews>
    <workbookView xWindow="-120" yWindow="-120" windowWidth="29040" windowHeight="1572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" l="1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B4" i="3" l="1"/>
  <c r="B5" i="3"/>
  <c r="F4" i="3"/>
  <c r="E4" i="3"/>
  <c r="D4" i="3"/>
  <c r="C4" i="3"/>
  <c r="C4" i="2" l="1"/>
  <c r="C5" i="3" s="1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H20" i="3"/>
  <c r="I20" i="3" s="1"/>
  <c r="H19" i="3"/>
  <c r="H18" i="3"/>
  <c r="I18" i="3" s="1"/>
  <c r="H17" i="3"/>
  <c r="I17" i="3" s="1"/>
  <c r="H16" i="3"/>
  <c r="I16" i="3" s="1"/>
  <c r="H15" i="3"/>
  <c r="I15" i="3" s="1"/>
  <c r="H14" i="3"/>
  <c r="I14" i="3" s="1"/>
  <c r="H13" i="3"/>
  <c r="H11" i="3"/>
  <c r="I11" i="3" s="1"/>
  <c r="H10" i="3"/>
  <c r="I10" i="3" s="1"/>
  <c r="H9" i="3"/>
  <c r="I9" i="3" s="1"/>
  <c r="H8" i="3"/>
  <c r="I8" i="3" s="1"/>
  <c r="I21" i="3"/>
  <c r="I19" i="3"/>
  <c r="I13" i="3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2"/>
  <c r="I31" i="2" s="1"/>
  <c r="H30" i="2"/>
  <c r="I30" i="2" s="1"/>
  <c r="H29" i="2"/>
  <c r="H28" i="2"/>
  <c r="I28" i="2" s="1"/>
  <c r="H27" i="2"/>
  <c r="I27" i="2" s="1"/>
  <c r="H26" i="2"/>
  <c r="I26" i="2" s="1"/>
  <c r="H25" i="2"/>
  <c r="H24" i="2"/>
  <c r="I24" i="2" s="1"/>
  <c r="H23" i="2"/>
  <c r="H22" i="2"/>
  <c r="I22" i="2" s="1"/>
  <c r="H21" i="2"/>
  <c r="H20" i="2"/>
  <c r="I20" i="2" s="1"/>
  <c r="H19" i="2"/>
  <c r="H18" i="2"/>
  <c r="I18" i="2" s="1"/>
  <c r="H17" i="2"/>
  <c r="H16" i="2"/>
  <c r="H15" i="2"/>
  <c r="I15" i="2" s="1"/>
  <c r="H14" i="2"/>
  <c r="I14" i="2" s="1"/>
  <c r="H13" i="2"/>
  <c r="I13" i="2" s="1"/>
  <c r="H12" i="2"/>
  <c r="H11" i="2"/>
  <c r="I11" i="2" s="1"/>
  <c r="H10" i="2"/>
  <c r="I10" i="2" s="1"/>
  <c r="H9" i="2"/>
  <c r="H8" i="2"/>
  <c r="H7" i="2"/>
  <c r="H6" i="2"/>
  <c r="I6" i="2" s="1"/>
  <c r="D4" i="2" l="1"/>
  <c r="C37" i="9"/>
  <c r="E4" i="2" l="1"/>
  <c r="D5" i="3"/>
  <c r="F4" i="2" l="1"/>
  <c r="F5" i="3" s="1"/>
  <c r="E5" i="3"/>
</calcChain>
</file>

<file path=xl/sharedStrings.xml><?xml version="1.0" encoding="utf-8"?>
<sst xmlns="http://schemas.openxmlformats.org/spreadsheetml/2006/main" count="225" uniqueCount="112">
  <si>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</si>
  <si>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</si>
  <si>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</si>
  <si>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</si>
  <si>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</si>
  <si>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</si>
  <si>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</si>
  <si>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</si>
  <si>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</si>
  <si>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</si>
  <si>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</si>
  <si>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</si>
  <si>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</si>
  <si>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</si>
  <si>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</si>
  <si>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</si>
  <si>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</si>
  <si>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</si>
  <si>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</si>
  <si>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</si>
  <si>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</si>
  <si>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</si>
  <si>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</si>
  <si>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</si>
  <si>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</si>
  <si>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</si>
  <si>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</si>
  <si>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</si>
  <si>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</si>
  <si>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</si>
  <si>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</si>
  <si>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</si>
  <si>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</si>
  <si>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</si>
  <si>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</si>
  <si>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</si>
  <si>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</si>
  <si>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</si>
  <si>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</si>
  <si>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</si>
  <si>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</si>
  <si>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</si>
  <si>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</si>
  <si>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</si>
  <si>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</si>
  <si>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</si>
  <si>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</si>
  <si>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</si>
  <si>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</si>
  <si>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</si>
  <si>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</si>
  <si>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</si>
  <si>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</si>
  <si>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</si>
  <si>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</si>
  <si>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</si>
  <si>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</si>
  <si>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</si>
  <si>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</si>
  <si>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</si>
  <si>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</si>
  <si>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</si>
  <si>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</si>
  <si>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</si>
  <si>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</si>
  <si>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</si>
  <si>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</si>
  <si>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</si>
  <si>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</si>
  <si>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</si>
  <si>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</si>
  <si>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</si>
  <si>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</si>
  <si>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</si>
  <si>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</si>
  <si>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</si>
  <si>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</si>
  <si>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</si>
  <si>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</si>
  <si>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</si>
  <si>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</si>
  <si>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</si>
  <si>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</si>
  <si>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</si>
  <si>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</si>
  <si>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</si>
  <si>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</si>
  <si>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</si>
  <si>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</si>
  <si>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</si>
  <si>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</si>
  <si>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</si>
  <si>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</si>
  <si>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</si>
  <si>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</si>
  <si>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</si>
  <si>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</si>
  <si>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</si>
  <si>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</si>
  <si>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</si>
  <si>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</si>
  <si>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</si>
  <si>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</si>
  <si>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</si>
  <si>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/>
  </si>
  <si>
    <t>Wilson Mejías C.</t>
  </si>
  <si>
    <t>** Feriado en los países de origen, mercados cerrados</t>
  </si>
  <si>
    <t>Marzo 2026</t>
  </si>
  <si>
    <t>Febrero</t>
  </si>
  <si>
    <t>Período del 9 al 15 de marzo de 2026</t>
  </si>
  <si>
    <t>Daniela Acuña Reyes</t>
  </si>
  <si>
    <t>Directora (S) y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</si>
</sst>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mmmm\ yyyy"/>
    <numFmt numFmtId="168" formatCode="[$-340A]dddd\ d&quot; de &quot;mmmm&quot; de &quot;yyyy;@"/>
    <numFmt numFmtId="169" formatCode="0.00000"/>
  </numFmts>
  <fonts count="64" x14ac:knownFonts="1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218">
    <xf numFmtId="164" fontId="0" fillId="0" borderId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4" borderId="0" applyBorder="0" applyAlignment="0" applyProtection="0"/>
    <xf numFmtId="164" fontId="4" fillId="4" borderId="0" applyBorder="0" applyAlignment="0" applyProtection="0"/>
    <xf numFmtId="164" fontId="34" fillId="4" borderId="0" applyBorder="0" applyAlignment="0" applyProtection="0"/>
    <xf numFmtId="164" fontId="34" fillId="4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6" borderId="0" applyBorder="0" applyAlignment="0" applyProtection="0"/>
    <xf numFmtId="164" fontId="4" fillId="6" borderId="0" applyBorder="0" applyAlignment="0" applyProtection="0"/>
    <xf numFmtId="164" fontId="34" fillId="6" borderId="0" applyBorder="0" applyAlignment="0" applyProtection="0"/>
    <xf numFmtId="164" fontId="34" fillId="6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4" fontId="5" fillId="8" borderId="0" applyBorder="0" applyAlignment="0" applyProtection="0"/>
    <xf numFmtId="164" fontId="4" fillId="8" borderId="0" applyBorder="0" applyAlignment="0" applyProtection="0"/>
    <xf numFmtId="164" fontId="34" fillId="8" borderId="0" applyBorder="0" applyAlignment="0" applyProtection="0"/>
    <xf numFmtId="164" fontId="34" fillId="8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4" fontId="5" fillId="10" borderId="0" applyBorder="0" applyAlignment="0" applyProtection="0"/>
    <xf numFmtId="164" fontId="4" fillId="10" borderId="0" applyBorder="0" applyAlignment="0" applyProtection="0"/>
    <xf numFmtId="164" fontId="34" fillId="10" borderId="0" applyBorder="0" applyAlignment="0" applyProtection="0"/>
    <xf numFmtId="164" fontId="34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5" borderId="0" applyBorder="0" applyAlignment="0" applyProtection="0"/>
    <xf numFmtId="164" fontId="4" fillId="5" borderId="0" applyBorder="0" applyAlignment="0" applyProtection="0"/>
    <xf numFmtId="164" fontId="34" fillId="5" borderId="0" applyBorder="0" applyAlignment="0" applyProtection="0"/>
    <xf numFmtId="164" fontId="34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4" fontId="5" fillId="13" borderId="0" applyBorder="0" applyAlignment="0" applyProtection="0"/>
    <xf numFmtId="164" fontId="4" fillId="13" borderId="0" applyBorder="0" applyAlignment="0" applyProtection="0"/>
    <xf numFmtId="164" fontId="34" fillId="13" borderId="0" applyBorder="0" applyAlignment="0" applyProtection="0"/>
    <xf numFmtId="164" fontId="34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4" fontId="5" fillId="14" borderId="0" applyBorder="0" applyAlignment="0" applyProtection="0"/>
    <xf numFmtId="164" fontId="4" fillId="14" borderId="0" applyBorder="0" applyAlignment="0" applyProtection="0"/>
    <xf numFmtId="164" fontId="34" fillId="14" borderId="0" applyBorder="0" applyAlignment="0" applyProtection="0"/>
    <xf numFmtId="164" fontId="34" fillId="14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15" borderId="0" applyBorder="0" applyAlignment="0" applyProtection="0"/>
    <xf numFmtId="164" fontId="4" fillId="15" borderId="0" applyBorder="0" applyAlignment="0" applyProtection="0"/>
    <xf numFmtId="164" fontId="34" fillId="15" borderId="0" applyBorder="0" applyAlignment="0" applyProtection="0"/>
    <xf numFmtId="164" fontId="34" fillId="1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6" fillId="16" borderId="0" applyBorder="0" applyAlignment="0" applyProtection="0"/>
    <xf numFmtId="164" fontId="6" fillId="17" borderId="0" applyBorder="0" applyAlignment="0" applyProtection="0"/>
    <xf numFmtId="165" fontId="6" fillId="13" borderId="0" applyBorder="0" applyAlignment="0" applyProtection="0"/>
    <xf numFmtId="164" fontId="6" fillId="13" borderId="0" applyBorder="0" applyAlignment="0" applyProtection="0"/>
    <xf numFmtId="165" fontId="6" fillId="7" borderId="0" applyBorder="0" applyAlignment="0" applyProtection="0"/>
    <xf numFmtId="164" fontId="6" fillId="14" borderId="0" applyBorder="0" applyAlignment="0" applyProtection="0"/>
    <xf numFmtId="165" fontId="6" fillId="11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5" borderId="0" applyBorder="0" applyAlignment="0" applyProtection="0"/>
    <xf numFmtId="164" fontId="6" fillId="19" borderId="0" applyBorder="0" applyAlignment="0" applyProtection="0"/>
    <xf numFmtId="165" fontId="7" fillId="8" borderId="0" applyBorder="0" applyAlignment="0" applyProtection="0"/>
    <xf numFmtId="164" fontId="7" fillId="8" borderId="0" applyBorder="0" applyAlignment="0" applyProtection="0"/>
    <xf numFmtId="165" fontId="10" fillId="2" borderId="1" applyAlignment="0" applyProtection="0"/>
    <xf numFmtId="165" fontId="10" fillId="3" borderId="1" applyAlignment="0" applyProtection="0"/>
    <xf numFmtId="164" fontId="10" fillId="11" borderId="1" applyAlignment="0" applyProtection="0"/>
    <xf numFmtId="165" fontId="8" fillId="20" borderId="2" applyAlignment="0" applyProtection="0"/>
    <xf numFmtId="165" fontId="35" fillId="20" borderId="2" applyAlignment="0" applyProtection="0"/>
    <xf numFmtId="164" fontId="8" fillId="20" borderId="2" applyAlignment="0" applyProtection="0"/>
    <xf numFmtId="164" fontId="35" fillId="20" borderId="2" applyAlignment="0" applyProtection="0"/>
    <xf numFmtId="165" fontId="9" fillId="0" borderId="3" applyFill="0" applyAlignment="0" applyProtection="0"/>
    <xf numFmtId="164" fontId="9" fillId="0" borderId="3" applyFill="0" applyAlignment="0" applyProtection="0"/>
    <xf numFmtId="165" fontId="11" fillId="0" borderId="0" applyFill="0" applyBorder="0" applyAlignment="0" applyProtection="0"/>
    <xf numFmtId="164" fontId="12" fillId="0" borderId="0" applyFill="0" applyBorder="0" applyAlignment="0" applyProtection="0"/>
    <xf numFmtId="165" fontId="6" fillId="16" borderId="0" applyBorder="0" applyAlignment="0" applyProtection="0"/>
    <xf numFmtId="164" fontId="6" fillId="21" borderId="0" applyBorder="0" applyAlignment="0" applyProtection="0"/>
    <xf numFmtId="165" fontId="6" fillId="22" borderId="0" applyBorder="0" applyAlignment="0" applyProtection="0"/>
    <xf numFmtId="164" fontId="6" fillId="22" borderId="0" applyBorder="0" applyAlignment="0" applyProtection="0"/>
    <xf numFmtId="165" fontId="6" fillId="23" borderId="0" applyBorder="0" applyAlignment="0" applyProtection="0"/>
    <xf numFmtId="164" fontId="6" fillId="23" borderId="0" applyBorder="0" applyAlignment="0" applyProtection="0"/>
    <xf numFmtId="165" fontId="6" fillId="24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25" borderId="0" applyBorder="0" applyAlignment="0" applyProtection="0"/>
    <xf numFmtId="164" fontId="6" fillId="25" borderId="0" applyBorder="0" applyAlignment="0" applyProtection="0"/>
    <xf numFmtId="165" fontId="13" fillId="5" borderId="1" applyAlignment="0" applyProtection="0"/>
    <xf numFmtId="164" fontId="13" fillId="5" borderId="1" applyAlignment="0" applyProtection="0"/>
    <xf numFmtId="164" fontId="27" fillId="0" borderId="0" applyFill="0" applyBorder="0" applyAlignment="0" applyProtection="0"/>
    <xf numFmtId="165" fontId="14" fillId="6" borderId="0" applyBorder="0" applyAlignment="0" applyProtection="0"/>
    <xf numFmtId="164" fontId="14" fillId="6" borderId="0" applyBorder="0" applyAlignment="0" applyProtection="0"/>
    <xf numFmtId="165" fontId="15" fillId="7" borderId="0" applyBorder="0" applyAlignment="0" applyProtection="0"/>
    <xf numFmtId="164" fontId="15" fillId="7" borderId="0" applyBorder="0" applyAlignment="0" applyProtection="0"/>
    <xf numFmtId="0" fontId="16" fillId="0" borderId="0"/>
    <xf numFmtId="165" fontId="29" fillId="0" borderId="0"/>
    <xf numFmtId="165" fontId="29" fillId="0" borderId="0"/>
    <xf numFmtId="0" fontId="29" fillId="0" borderId="0"/>
    <xf numFmtId="165" fontId="29" fillId="0" borderId="0"/>
    <xf numFmtId="164" fontId="29" fillId="0" borderId="0"/>
    <xf numFmtId="165" fontId="29" fillId="0" borderId="0"/>
    <xf numFmtId="165" fontId="29" fillId="7" borderId="5" applyAlignment="0" applyProtection="0"/>
    <xf numFmtId="165" fontId="29" fillId="2" borderId="5" applyAlignment="0" applyProtection="0"/>
    <xf numFmtId="164" fontId="29" fillId="2" borderId="5" applyAlignment="0" applyProtection="0"/>
    <xf numFmtId="165" fontId="17" fillId="2" borderId="6" applyAlignment="0" applyProtection="0"/>
    <xf numFmtId="165" fontId="17" fillId="3" borderId="6" applyAlignment="0" applyProtection="0"/>
    <xf numFmtId="164" fontId="17" fillId="11" borderId="6" applyAlignment="0" applyProtection="0"/>
    <xf numFmtId="165" fontId="18" fillId="0" borderId="0" applyFill="0" applyBorder="0" applyAlignment="0" applyProtection="0"/>
    <xf numFmtId="164" fontId="18" fillId="0" borderId="0" applyFill="0" applyBorder="0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1" fillId="0" borderId="4" applyFill="0" applyAlignment="0" applyProtection="0"/>
    <xf numFmtId="164" fontId="22" fillId="0" borderId="7" applyFill="0" applyAlignment="0" applyProtection="0"/>
    <xf numFmtId="165" fontId="23" fillId="0" borderId="8" applyFill="0" applyAlignment="0" applyProtection="0"/>
    <xf numFmtId="164" fontId="24" fillId="0" borderId="8" applyFill="0" applyAlignment="0" applyProtection="0"/>
    <xf numFmtId="165" fontId="11" fillId="0" borderId="9" applyFill="0" applyAlignment="0" applyProtection="0"/>
    <xf numFmtId="164" fontId="12" fillId="0" borderId="10" applyFill="0" applyAlignment="0" applyProtection="0"/>
    <xf numFmtId="165" fontId="25" fillId="0" borderId="0" applyFill="0" applyBorder="0" applyAlignment="0" applyProtection="0"/>
    <xf numFmtId="164" fontId="26" fillId="0" borderId="0" applyFill="0" applyBorder="0" applyAlignment="0" applyProtection="0"/>
    <xf numFmtId="165" fontId="20" fillId="0" borderId="11" applyFill="0" applyAlignment="0" applyProtection="0"/>
    <xf numFmtId="165" fontId="36" fillId="0" borderId="11" applyFill="0" applyAlignment="0" applyProtection="0"/>
    <xf numFmtId="164" fontId="20" fillId="0" borderId="12" applyFill="0" applyAlignment="0" applyProtection="0"/>
    <xf numFmtId="164" fontId="36" fillId="0" borderId="12" applyFill="0" applyAlignment="0" applyProtection="0"/>
    <xf numFmtId="41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24">
    <xf numFmtId="164" fontId="0" fillId="0" borderId="0" xfId="0"/>
    <xf numFmtId="164" fontId="30" fillId="0" borderId="0" xfId="0" applyFont="1"/>
    <xf numFmtId="166" fontId="28" fillId="0" borderId="13" xfId="206" applyNumberFormat="1" applyFont="1" applyBorder="1" applyAlignment="1">
      <alignment horizontal="right" vertical="center"/>
    </xf>
    <xf numFmtId="166" fontId="28" fillId="0" borderId="13" xfId="206" applyNumberFormat="1" applyFont="1" applyBorder="1" applyAlignment="1">
      <alignment vertical="center"/>
    </xf>
    <xf numFmtId="166" fontId="28" fillId="28" borderId="13" xfId="206" applyNumberFormat="1" applyFont="1" applyFill="1" applyBorder="1" applyAlignment="1">
      <alignment horizontal="right" vertical="center"/>
    </xf>
    <xf numFmtId="166" fontId="28" fillId="28" borderId="13" xfId="206" applyNumberFormat="1" applyFont="1" applyFill="1" applyBorder="1" applyAlignment="1">
      <alignment horizontal="right"/>
    </xf>
    <xf numFmtId="166" fontId="28" fillId="0" borderId="13" xfId="206" applyNumberFormat="1" applyFont="1" applyBorder="1" applyAlignment="1">
      <alignment horizontal="right"/>
    </xf>
    <xf numFmtId="166" fontId="28" fillId="12" borderId="0" xfId="206" applyNumberFormat="1" applyFont="1" applyFill="1" applyBorder="1" applyAlignment="1">
      <alignment horizontal="center" vertical="center"/>
    </xf>
    <xf numFmtId="166" fontId="28" fillId="0" borderId="0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horizontal="right" vertical="center"/>
    </xf>
    <xf numFmtId="166" fontId="28" fillId="26" borderId="0" xfId="206" applyNumberFormat="1" applyFont="1" applyFill="1" applyBorder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6" fontId="28" fillId="29" borderId="14" xfId="206" applyNumberFormat="1" applyFont="1" applyFill="1" applyBorder="1" applyAlignment="1" applyProtection="1">
      <alignment horizontal="right" vertical="center"/>
      <protection locked="0"/>
    </xf>
    <xf numFmtId="166" fontId="28" fillId="0" borderId="14" xfId="206" applyNumberFormat="1" applyFont="1" applyBorder="1" applyAlignment="1">
      <alignment horizontal="center" vertical="center"/>
    </xf>
    <xf numFmtId="166" fontId="28" fillId="12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horizontal="right" vertical="center"/>
    </xf>
    <xf numFmtId="166" fontId="28" fillId="30" borderId="14" xfId="206" applyNumberFormat="1" applyFont="1" applyFill="1" applyBorder="1" applyAlignment="1">
      <alignment horizontal="right" vertical="center"/>
    </xf>
    <xf numFmtId="166" fontId="28" fillId="28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vertical="center"/>
    </xf>
    <xf numFmtId="166" fontId="37" fillId="28" borderId="14" xfId="206" applyNumberFormat="1" applyFont="1" applyFill="1" applyBorder="1" applyAlignment="1">
      <alignment horizontal="center" vertical="center"/>
    </xf>
    <xf numFmtId="166" fontId="37" fillId="31" borderId="14" xfId="206" applyNumberFormat="1" applyFont="1" applyFill="1" applyBorder="1" applyAlignment="1">
      <alignment horizontal="right" vertical="center"/>
    </xf>
    <xf numFmtId="166" fontId="37" fillId="12" borderId="14" xfId="206" applyNumberFormat="1" applyFont="1" applyFill="1" applyBorder="1" applyAlignment="1">
      <alignment horizontal="right" vertical="center"/>
    </xf>
    <xf numFmtId="166" fontId="37" fillId="0" borderId="14" xfId="206" applyNumberFormat="1" applyFont="1" applyBorder="1" applyAlignment="1">
      <alignment horizontal="right" vertical="center"/>
    </xf>
    <xf numFmtId="166" fontId="28" fillId="29" borderId="14" xfId="206" applyNumberFormat="1" applyFont="1" applyFill="1" applyBorder="1" applyAlignment="1">
      <alignment horizontal="right" vertical="center"/>
    </xf>
    <xf numFmtId="166" fontId="28" fillId="31" borderId="14" xfId="206" applyNumberFormat="1" applyFont="1" applyFill="1" applyBorder="1" applyAlignment="1">
      <alignment horizontal="right" vertical="center"/>
    </xf>
    <xf numFmtId="166" fontId="37" fillId="31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vertical="center"/>
    </xf>
    <xf numFmtId="166" fontId="28" fillId="12" borderId="14" xfId="206" applyNumberFormat="1" applyFont="1" applyFill="1" applyBorder="1" applyAlignment="1">
      <alignment horizontal="right"/>
    </xf>
    <xf numFmtId="166" fontId="28" fillId="0" borderId="14" xfId="206" applyNumberFormat="1" applyFont="1" applyBorder="1" applyAlignment="1">
      <alignment horizontal="right"/>
    </xf>
    <xf numFmtId="164" fontId="28" fillId="0" borderId="0" xfId="0" applyFont="1" applyAlignment="1">
      <alignment vertical="center"/>
    </xf>
    <xf numFmtId="164" fontId="31" fillId="0" borderId="15" xfId="0" applyFont="1" applyBorder="1" applyAlignment="1">
      <alignment vertical="center"/>
    </xf>
    <xf numFmtId="164" fontId="28" fillId="12" borderId="15" xfId="0" applyFont="1" applyFill="1" applyBorder="1" applyAlignment="1">
      <alignment vertical="center"/>
    </xf>
    <xf numFmtId="164" fontId="28" fillId="0" borderId="15" xfId="0" applyFont="1" applyBorder="1" applyAlignment="1">
      <alignment vertical="center"/>
    </xf>
    <xf numFmtId="164" fontId="31" fillId="12" borderId="15" xfId="0" applyFont="1" applyFill="1" applyBorder="1" applyAlignment="1">
      <alignment vertical="center"/>
    </xf>
    <xf numFmtId="164" fontId="28" fillId="29" borderId="15" xfId="0" applyFont="1" applyFill="1" applyBorder="1" applyAlignment="1">
      <alignment vertical="center"/>
    </xf>
    <xf numFmtId="165" fontId="28" fillId="0" borderId="15" xfId="0" applyNumberFormat="1" applyFont="1" applyBorder="1" applyAlignment="1">
      <alignment vertical="center"/>
    </xf>
    <xf numFmtId="165" fontId="37" fillId="28" borderId="15" xfId="0" applyNumberFormat="1" applyFont="1" applyFill="1" applyBorder="1" applyAlignment="1">
      <alignment vertical="center"/>
    </xf>
    <xf numFmtId="165" fontId="37" fillId="0" borderId="15" xfId="0" applyNumberFormat="1" applyFont="1" applyBorder="1" applyAlignment="1">
      <alignment vertical="center"/>
    </xf>
    <xf numFmtId="165" fontId="33" fillId="12" borderId="15" xfId="0" applyNumberFormat="1" applyFont="1" applyFill="1" applyBorder="1" applyAlignment="1">
      <alignment vertical="center"/>
    </xf>
    <xf numFmtId="165" fontId="33" fillId="0" borderId="15" xfId="0" applyNumberFormat="1" applyFont="1" applyBorder="1" applyAlignment="1">
      <alignment vertical="center"/>
    </xf>
    <xf numFmtId="165" fontId="28" fillId="12" borderId="15" xfId="0" applyNumberFormat="1" applyFont="1" applyFill="1" applyBorder="1" applyAlignment="1">
      <alignment vertical="center"/>
    </xf>
    <xf numFmtId="165" fontId="31" fillId="0" borderId="15" xfId="0" applyNumberFormat="1" applyFont="1" applyBorder="1" applyAlignment="1">
      <alignment vertical="center"/>
    </xf>
    <xf numFmtId="165" fontId="28" fillId="29" borderId="15" xfId="0" applyNumberFormat="1" applyFont="1" applyFill="1" applyBorder="1" applyAlignment="1">
      <alignment vertical="center"/>
    </xf>
    <xf numFmtId="165" fontId="28" fillId="31" borderId="15" xfId="0" applyNumberFormat="1" applyFont="1" applyFill="1" applyBorder="1" applyAlignment="1">
      <alignment vertical="center"/>
    </xf>
    <xf numFmtId="165" fontId="28" fillId="28" borderId="15" xfId="0" applyNumberFormat="1" applyFont="1" applyFill="1" applyBorder="1" applyAlignment="1">
      <alignment vertical="center"/>
    </xf>
    <xf numFmtId="165" fontId="31" fillId="30" borderId="15" xfId="0" applyNumberFormat="1" applyFont="1" applyFill="1" applyBorder="1" applyAlignment="1">
      <alignment vertical="center"/>
    </xf>
    <xf numFmtId="165" fontId="28" fillId="30" borderId="15" xfId="0" applyNumberFormat="1" applyFont="1" applyFill="1" applyBorder="1" applyAlignment="1">
      <alignment vertical="center"/>
    </xf>
    <xf numFmtId="164" fontId="38" fillId="0" borderId="0" xfId="0" applyFont="1" applyAlignment="1">
      <alignment vertical="center"/>
    </xf>
    <xf numFmtId="164" fontId="0" fillId="31" borderId="0" xfId="0" applyFill="1"/>
    <xf numFmtId="164" fontId="0" fillId="0" borderId="16" xfId="0" applyBorder="1"/>
    <xf numFmtId="164" fontId="28" fillId="12" borderId="16" xfId="0" applyFont="1" applyFill="1" applyBorder="1"/>
    <xf numFmtId="164" fontId="28" fillId="0" borderId="16" xfId="0" applyFont="1" applyBorder="1"/>
    <xf numFmtId="164" fontId="28" fillId="27" borderId="16" xfId="0" applyFont="1" applyFill="1" applyBorder="1"/>
    <xf numFmtId="164" fontId="28" fillId="26" borderId="16" xfId="0" applyFont="1" applyFill="1" applyBorder="1"/>
    <xf numFmtId="164" fontId="28" fillId="28" borderId="16" xfId="0" applyFont="1" applyFill="1" applyBorder="1"/>
    <xf numFmtId="164" fontId="28" fillId="0" borderId="16" xfId="0" applyFont="1" applyBorder="1" applyAlignment="1">
      <alignment horizontal="left"/>
    </xf>
    <xf numFmtId="164" fontId="0" fillId="0" borderId="15" xfId="0" applyBorder="1"/>
    <xf numFmtId="164" fontId="0" fillId="0" borderId="17" xfId="0" applyBorder="1"/>
    <xf numFmtId="166" fontId="28" fillId="12" borderId="15" xfId="206" applyNumberFormat="1" applyFont="1" applyFill="1" applyBorder="1" applyAlignment="1">
      <alignment horizontal="center" vertical="center"/>
    </xf>
    <xf numFmtId="166" fontId="28" fillId="12" borderId="17" xfId="206" applyNumberFormat="1" applyFont="1" applyFill="1" applyBorder="1" applyAlignment="1">
      <alignment horizontal="center" vertical="center"/>
    </xf>
    <xf numFmtId="166" fontId="28" fillId="0" borderId="15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vertical="center"/>
    </xf>
    <xf numFmtId="166" fontId="28" fillId="12" borderId="17" xfId="206" applyNumberFormat="1" applyFont="1" applyFill="1" applyBorder="1" applyAlignment="1">
      <alignment horizontal="right" vertical="center"/>
    </xf>
    <xf numFmtId="166" fontId="28" fillId="26" borderId="15" xfId="206" applyNumberFormat="1" applyFont="1" applyFill="1" applyBorder="1" applyAlignment="1">
      <alignment horizontal="center" vertical="center"/>
    </xf>
    <xf numFmtId="166" fontId="28" fillId="26" borderId="17" xfId="206" applyNumberFormat="1" applyFont="1" applyFill="1" applyBorder="1" applyAlignment="1">
      <alignment horizontal="center" vertical="center"/>
    </xf>
    <xf numFmtId="166" fontId="28" fillId="26" borderId="14" xfId="206" applyNumberFormat="1" applyFont="1" applyFill="1" applyBorder="1" applyAlignment="1">
      <alignment horizontal="center" vertical="center"/>
    </xf>
    <xf numFmtId="166" fontId="28" fillId="0" borderId="18" xfId="206" applyNumberFormat="1" applyFont="1" applyBorder="1" applyAlignment="1">
      <alignment horizontal="right" vertical="center"/>
    </xf>
    <xf numFmtId="166" fontId="28" fillId="0" borderId="19" xfId="206" applyNumberFormat="1" applyFont="1" applyBorder="1" applyAlignment="1">
      <alignment vertical="center"/>
    </xf>
    <xf numFmtId="166" fontId="28" fillId="28" borderId="18" xfId="206" applyNumberFormat="1" applyFont="1" applyFill="1" applyBorder="1" applyAlignment="1">
      <alignment horizontal="right" vertical="center"/>
    </xf>
    <xf numFmtId="166" fontId="28" fillId="28" borderId="19" xfId="206" applyNumberFormat="1" applyFont="1" applyFill="1" applyBorder="1" applyAlignment="1">
      <alignment horizontal="right" vertical="center"/>
    </xf>
    <xf numFmtId="166" fontId="28" fillId="0" borderId="19" xfId="206" applyNumberFormat="1" applyFont="1" applyBorder="1" applyAlignment="1">
      <alignment horizontal="right" vertical="center"/>
    </xf>
    <xf numFmtId="166" fontId="28" fillId="26" borderId="14" xfId="206" applyNumberFormat="1" applyFont="1" applyFill="1" applyBorder="1" applyAlignment="1">
      <alignment horizontal="right"/>
    </xf>
    <xf numFmtId="166" fontId="28" fillId="27" borderId="14" xfId="206" applyNumberFormat="1" applyFont="1" applyFill="1" applyBorder="1" applyAlignment="1">
      <alignment horizontal="right"/>
    </xf>
    <xf numFmtId="166" fontId="28" fillId="28" borderId="18" xfId="206" applyNumberFormat="1" applyFont="1" applyFill="1" applyBorder="1" applyAlignment="1">
      <alignment horizontal="right"/>
    </xf>
    <xf numFmtId="166" fontId="28" fillId="28" borderId="19" xfId="206" applyNumberFormat="1" applyFont="1" applyFill="1" applyBorder="1" applyAlignment="1">
      <alignment horizontal="right"/>
    </xf>
    <xf numFmtId="166" fontId="28" fillId="0" borderId="18" xfId="206" applyNumberFormat="1" applyFont="1" applyBorder="1" applyAlignment="1">
      <alignment horizontal="right"/>
    </xf>
    <xf numFmtId="166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6" fontId="28" fillId="0" borderId="14" xfId="206" applyNumberFormat="1" applyFont="1" applyFill="1" applyBorder="1" applyAlignment="1">
      <alignment horizontal="center" vertical="center"/>
    </xf>
    <xf numFmtId="164" fontId="0" fillId="0" borderId="0" xfId="0" applyAlignment="1">
      <alignment vertical="center"/>
    </xf>
    <xf numFmtId="164" fontId="31" fillId="0" borderId="16" xfId="0" applyFont="1" applyBorder="1" applyAlignment="1">
      <alignment vertical="center"/>
    </xf>
    <xf numFmtId="166" fontId="0" fillId="0" borderId="18" xfId="206" applyNumberFormat="1" applyFont="1" applyBorder="1" applyAlignment="1">
      <alignment vertical="center"/>
    </xf>
    <xf numFmtId="166" fontId="0" fillId="0" borderId="13" xfId="206" applyNumberFormat="1" applyFont="1" applyBorder="1" applyAlignment="1">
      <alignment vertical="center"/>
    </xf>
    <xf numFmtId="166" fontId="0" fillId="0" borderId="19" xfId="206" applyNumberFormat="1" applyFont="1" applyBorder="1" applyAlignment="1">
      <alignment vertical="center"/>
    </xf>
    <xf numFmtId="166" fontId="28" fillId="0" borderId="15" xfId="206" applyNumberFormat="1" applyFont="1" applyFill="1" applyBorder="1" applyAlignment="1">
      <alignment horizontal="center" vertical="center"/>
    </xf>
    <xf numFmtId="166" fontId="28" fillId="0" borderId="0" xfId="206" applyNumberFormat="1" applyFont="1" applyFill="1" applyBorder="1" applyAlignment="1">
      <alignment horizontal="center" vertical="center"/>
    </xf>
    <xf numFmtId="166" fontId="28" fillId="0" borderId="17" xfId="206" applyNumberFormat="1" applyFont="1" applyFill="1" applyBorder="1" applyAlignment="1">
      <alignment horizontal="center" vertical="center"/>
    </xf>
    <xf numFmtId="166" fontId="37" fillId="28" borderId="15" xfId="0" applyNumberFormat="1" applyFont="1" applyFill="1" applyBorder="1" applyAlignment="1">
      <alignment vertical="center"/>
    </xf>
    <xf numFmtId="166" fontId="28" fillId="0" borderId="20" xfId="206" applyNumberFormat="1" applyFont="1" applyBorder="1" applyAlignment="1">
      <alignment horizontal="right"/>
    </xf>
    <xf numFmtId="164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69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3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3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3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3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3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3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3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4" fontId="31" fillId="0" borderId="34" xfId="0" applyFont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7" xfId="0" applyNumberFormat="1" applyFont="1" applyBorder="1" applyAlignment="1">
      <alignment horizontal="center" vertical="center"/>
    </xf>
    <xf numFmtId="164" fontId="31" fillId="0" borderId="38" xfId="0" applyFont="1" applyBorder="1" applyAlignment="1">
      <alignment horizontal="center" vertical="center"/>
    </xf>
    <xf numFmtId="0" fontId="31" fillId="0" borderId="39" xfId="0" applyNumberFormat="1" applyFont="1" applyBorder="1" applyAlignment="1">
      <alignment horizontal="center" vertical="center"/>
    </xf>
    <xf numFmtId="0" fontId="31" fillId="0" borderId="40" xfId="0" applyNumberFormat="1" applyFont="1" applyBorder="1" applyAlignment="1">
      <alignment horizontal="center" vertical="center"/>
    </xf>
    <xf numFmtId="166" fontId="28" fillId="0" borderId="35" xfId="206" applyNumberFormat="1" applyFont="1" applyBorder="1" applyAlignment="1">
      <alignment vertical="center"/>
    </xf>
    <xf numFmtId="166" fontId="28" fillId="0" borderId="36" xfId="206" applyNumberFormat="1" applyFont="1" applyBorder="1" applyAlignment="1">
      <alignment vertical="center"/>
    </xf>
    <xf numFmtId="166" fontId="28" fillId="0" borderId="34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 applyProtection="1">
      <alignment horizontal="right" vertical="center"/>
      <protection locked="0"/>
    </xf>
    <xf numFmtId="166" fontId="28" fillId="29" borderId="23" xfId="206" applyNumberFormat="1" applyFont="1" applyFill="1" applyBorder="1" applyAlignment="1" applyProtection="1">
      <alignment horizontal="right" vertical="center"/>
      <protection locked="0"/>
    </xf>
    <xf numFmtId="166" fontId="28" fillId="12" borderId="20" xfId="206" applyNumberFormat="1" applyFont="1" applyFill="1" applyBorder="1" applyAlignment="1">
      <alignment horizontal="right" vertical="center"/>
    </xf>
    <xf numFmtId="166" fontId="28" fillId="0" borderId="20" xfId="206" applyNumberFormat="1" applyFont="1" applyBorder="1" applyAlignment="1">
      <alignment horizontal="center" vertical="center"/>
    </xf>
    <xf numFmtId="166" fontId="28" fillId="0" borderId="23" xfId="206" applyNumberFormat="1" applyFont="1" applyBorder="1" applyAlignment="1">
      <alignment horizontal="center" vertical="center"/>
    </xf>
    <xf numFmtId="166" fontId="28" fillId="12" borderId="20" xfId="206" applyNumberFormat="1" applyFont="1" applyFill="1" applyBorder="1" applyAlignment="1">
      <alignment horizontal="center" vertical="center"/>
    </xf>
    <xf numFmtId="166" fontId="28" fillId="12" borderId="23" xfId="206" applyNumberFormat="1" applyFont="1" applyFill="1" applyBorder="1" applyAlignment="1">
      <alignment horizontal="center" vertical="center"/>
    </xf>
    <xf numFmtId="166" fontId="28" fillId="0" borderId="20" xfId="206" applyNumberFormat="1" applyFont="1" applyBorder="1" applyAlignment="1">
      <alignment horizontal="right" vertical="center"/>
    </xf>
    <xf numFmtId="166" fontId="28" fillId="0" borderId="23" xfId="206" applyNumberFormat="1" applyFont="1" applyBorder="1" applyAlignment="1">
      <alignment horizontal="right" vertical="center"/>
    </xf>
    <xf numFmtId="166" fontId="37" fillId="28" borderId="20" xfId="206" applyNumberFormat="1" applyFont="1" applyFill="1" applyBorder="1" applyAlignment="1">
      <alignment horizontal="center" vertical="center"/>
    </xf>
    <xf numFmtId="166" fontId="37" fillId="28" borderId="23" xfId="206" applyNumberFormat="1" applyFont="1" applyFill="1" applyBorder="1" applyAlignment="1">
      <alignment horizontal="center" vertical="center"/>
    </xf>
    <xf numFmtId="166" fontId="37" fillId="31" borderId="20" xfId="206" applyNumberFormat="1" applyFont="1" applyFill="1" applyBorder="1" applyAlignment="1">
      <alignment horizontal="right" vertical="center"/>
    </xf>
    <xf numFmtId="166" fontId="37" fillId="31" borderId="23" xfId="206" applyNumberFormat="1" applyFont="1" applyFill="1" applyBorder="1" applyAlignment="1">
      <alignment horizontal="right" vertical="center"/>
    </xf>
    <xf numFmtId="166" fontId="37" fillId="0" borderId="23" xfId="206" applyNumberFormat="1" applyFont="1" applyBorder="1" applyAlignment="1">
      <alignment horizontal="center" vertical="center"/>
    </xf>
    <xf numFmtId="166" fontId="37" fillId="28" borderId="20" xfId="206" applyNumberFormat="1" applyFont="1" applyFill="1" applyBorder="1" applyAlignment="1">
      <alignment horizontal="right" vertical="center"/>
    </xf>
    <xf numFmtId="166" fontId="37" fillId="28" borderId="23" xfId="206" applyNumberFormat="1" applyFont="1" applyFill="1" applyBorder="1" applyAlignment="1">
      <alignment horizontal="right" vertical="center"/>
    </xf>
    <xf numFmtId="166" fontId="37" fillId="12" borderId="20" xfId="206" applyNumberFormat="1" applyFont="1" applyFill="1" applyBorder="1" applyAlignment="1">
      <alignment horizontal="right" vertical="center"/>
    </xf>
    <xf numFmtId="166" fontId="37" fillId="12" borderId="23" xfId="206" applyNumberFormat="1" applyFont="1" applyFill="1" applyBorder="1" applyAlignment="1">
      <alignment horizontal="right" vertical="center"/>
    </xf>
    <xf numFmtId="166" fontId="37" fillId="0" borderId="20" xfId="206" applyNumberFormat="1" applyFont="1" applyBorder="1" applyAlignment="1">
      <alignment horizontal="right" vertical="center"/>
    </xf>
    <xf numFmtId="166" fontId="37" fillId="0" borderId="23" xfId="206" applyNumberFormat="1" applyFont="1" applyBorder="1" applyAlignment="1">
      <alignment horizontal="right" vertical="center"/>
    </xf>
    <xf numFmtId="166" fontId="28" fillId="29" borderId="20" xfId="206" applyNumberFormat="1" applyFont="1" applyFill="1" applyBorder="1" applyAlignment="1" applyProtection="1">
      <alignment horizontal="center" vertical="center"/>
      <protection locked="0"/>
    </xf>
    <xf numFmtId="166" fontId="28" fillId="29" borderId="23" xfId="206" applyNumberFormat="1" applyFont="1" applyFill="1" applyBorder="1" applyAlignment="1" applyProtection="1">
      <alignment horizontal="center" vertical="center"/>
      <protection locked="0"/>
    </xf>
    <xf numFmtId="166" fontId="28" fillId="0" borderId="20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>
      <alignment horizontal="right" vertical="center"/>
    </xf>
    <xf numFmtId="166" fontId="28" fillId="28" borderId="23" xfId="206" applyNumberFormat="1" applyFont="1" applyFill="1" applyBorder="1" applyAlignment="1">
      <alignment horizontal="right" vertical="center"/>
    </xf>
    <xf numFmtId="166" fontId="28" fillId="30" borderId="23" xfId="206" applyNumberFormat="1" applyFont="1" applyFill="1" applyBorder="1" applyAlignment="1">
      <alignment horizontal="right" vertical="center"/>
    </xf>
    <xf numFmtId="166" fontId="28" fillId="31" borderId="20" xfId="206" applyNumberFormat="1" applyFont="1" applyFill="1" applyBorder="1" applyAlignment="1">
      <alignment horizontal="right" vertical="center"/>
    </xf>
    <xf numFmtId="166" fontId="28" fillId="28" borderId="20" xfId="206" applyNumberFormat="1" applyFont="1" applyFill="1" applyBorder="1" applyAlignment="1">
      <alignment horizontal="right" vertical="center"/>
    </xf>
    <xf numFmtId="166" fontId="28" fillId="30" borderId="20" xfId="206" applyNumberFormat="1" applyFont="1" applyFill="1" applyBorder="1" applyAlignment="1">
      <alignment horizontal="center" vertical="center"/>
    </xf>
    <xf numFmtId="166" fontId="28" fillId="30" borderId="23" xfId="206" applyNumberFormat="1" applyFont="1" applyFill="1" applyBorder="1" applyAlignment="1">
      <alignment horizontal="center" vertical="center"/>
    </xf>
    <xf numFmtId="166" fontId="28" fillId="30" borderId="20" xfId="206" applyNumberFormat="1" applyFont="1" applyFill="1" applyBorder="1" applyAlignment="1">
      <alignment horizontal="right" vertical="center"/>
    </xf>
    <xf numFmtId="165" fontId="28" fillId="31" borderId="42" xfId="0" applyNumberFormat="1" applyFont="1" applyFill="1" applyBorder="1" applyAlignment="1">
      <alignment vertical="center"/>
    </xf>
    <xf numFmtId="166" fontId="28" fillId="31" borderId="43" xfId="206" applyNumberFormat="1" applyFont="1" applyFill="1" applyBorder="1" applyAlignment="1">
      <alignment horizontal="right" vertical="center"/>
    </xf>
    <xf numFmtId="166" fontId="28" fillId="30" borderId="44" xfId="206" applyNumberFormat="1" applyFont="1" applyFill="1" applyBorder="1" applyAlignment="1">
      <alignment horizontal="right" vertical="center"/>
    </xf>
    <xf numFmtId="166" fontId="28" fillId="31" borderId="45" xfId="206" applyNumberFormat="1" applyFont="1" applyFill="1" applyBorder="1" applyAlignment="1">
      <alignment horizontal="right" vertical="center"/>
    </xf>
    <xf numFmtId="166" fontId="28" fillId="31" borderId="44" xfId="206" applyNumberFormat="1" applyFont="1" applyFill="1" applyBorder="1" applyAlignment="1">
      <alignment horizontal="right" vertical="center"/>
    </xf>
    <xf numFmtId="2" fontId="31" fillId="0" borderId="48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164" fontId="0" fillId="0" borderId="41" xfId="0" applyBorder="1"/>
    <xf numFmtId="164" fontId="0" fillId="0" borderId="21" xfId="0" applyBorder="1"/>
    <xf numFmtId="164" fontId="0" fillId="0" borderId="50" xfId="0" applyBorder="1"/>
    <xf numFmtId="166" fontId="28" fillId="12" borderId="23" xfId="206" applyNumberFormat="1" applyFont="1" applyFill="1" applyBorder="1" applyAlignment="1">
      <alignment horizontal="right" vertical="center"/>
    </xf>
    <xf numFmtId="166" fontId="28" fillId="12" borderId="20" xfId="206" applyNumberFormat="1" applyFont="1" applyFill="1" applyBorder="1" applyAlignment="1">
      <alignment horizontal="right"/>
    </xf>
    <xf numFmtId="166" fontId="28" fillId="0" borderId="20" xfId="206" applyNumberFormat="1" applyFont="1" applyFill="1" applyBorder="1" applyAlignment="1">
      <alignment horizontal="center" vertical="center"/>
    </xf>
    <xf numFmtId="166" fontId="28" fillId="0" borderId="23" xfId="206" applyNumberFormat="1" applyFont="1" applyFill="1" applyBorder="1" applyAlignment="1">
      <alignment horizontal="center" vertical="center"/>
    </xf>
    <xf numFmtId="166" fontId="28" fillId="27" borderId="20" xfId="206" applyNumberFormat="1" applyFont="1" applyFill="1" applyBorder="1" applyAlignment="1">
      <alignment horizontal="right"/>
    </xf>
    <xf numFmtId="166" fontId="28" fillId="26" borderId="20" xfId="206" applyNumberFormat="1" applyFont="1" applyFill="1" applyBorder="1" applyAlignment="1">
      <alignment horizontal="right"/>
    </xf>
    <xf numFmtId="166" fontId="28" fillId="0" borderId="23" xfId="206" applyNumberFormat="1" applyFont="1" applyBorder="1" applyAlignment="1">
      <alignment vertical="center"/>
    </xf>
    <xf numFmtId="166" fontId="28" fillId="26" borderId="20" xfId="206" applyNumberFormat="1" applyFont="1" applyFill="1" applyBorder="1" applyAlignment="1">
      <alignment horizontal="center" vertical="center"/>
    </xf>
    <xf numFmtId="166" fontId="28" fillId="26" borderId="23" xfId="206" applyNumberFormat="1" applyFont="1" applyFill="1" applyBorder="1" applyAlignment="1">
      <alignment horizontal="center" vertical="center"/>
    </xf>
    <xf numFmtId="164" fontId="28" fillId="28" borderId="51" xfId="0" applyFont="1" applyFill="1" applyBorder="1"/>
    <xf numFmtId="166" fontId="28" fillId="12" borderId="42" xfId="206" applyNumberFormat="1" applyFont="1" applyFill="1" applyBorder="1" applyAlignment="1">
      <alignment horizontal="center" vertical="center"/>
    </xf>
    <xf numFmtId="166" fontId="28" fillId="12" borderId="52" xfId="206" applyNumberFormat="1" applyFont="1" applyFill="1" applyBorder="1" applyAlignment="1">
      <alignment vertical="center"/>
    </xf>
    <xf numFmtId="166" fontId="28" fillId="12" borderId="53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 vertical="center"/>
    </xf>
    <xf numFmtId="166" fontId="28" fillId="28" borderId="55" xfId="206" applyNumberFormat="1" applyFont="1" applyFill="1" applyBorder="1" applyAlignment="1">
      <alignment horizontal="right" vertical="center"/>
    </xf>
    <xf numFmtId="166" fontId="28" fillId="28" borderId="56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/>
    </xf>
    <xf numFmtId="166" fontId="28" fillId="28" borderId="55" xfId="206" applyNumberFormat="1" applyFont="1" applyFill="1" applyBorder="1" applyAlignment="1">
      <alignment horizontal="right"/>
    </xf>
    <xf numFmtId="166" fontId="28" fillId="28" borderId="56" xfId="206" applyNumberFormat="1" applyFont="1" applyFill="1" applyBorder="1" applyAlignment="1">
      <alignment horizontal="right"/>
    </xf>
    <xf numFmtId="0" fontId="31" fillId="31" borderId="57" xfId="216" applyFont="1" applyFill="1" applyBorder="1" applyAlignment="1">
      <alignment horizontal="center" vertical="center"/>
    </xf>
    <xf numFmtId="0" fontId="31" fillId="31" borderId="51" xfId="216" applyFont="1" applyFill="1" applyBorder="1" applyAlignment="1">
      <alignment horizontal="center" vertical="center"/>
    </xf>
    <xf numFmtId="0" fontId="48" fillId="31" borderId="63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1" fontId="62" fillId="34" borderId="57" xfId="216" applyNumberFormat="1" applyFont="1" applyFill="1" applyBorder="1" applyAlignment="1">
      <alignment horizontal="center" vertical="center"/>
    </xf>
    <xf numFmtId="4" fontId="62" fillId="34" borderId="67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31" xfId="216" applyNumberFormat="1" applyFont="1" applyFill="1" applyBorder="1" applyAlignment="1">
      <alignment horizontal="center" vertical="center"/>
    </xf>
    <xf numFmtId="4" fontId="62" fillId="34" borderId="68" xfId="216" applyNumberFormat="1" applyFont="1" applyFill="1" applyBorder="1" applyAlignment="1">
      <alignment horizontal="center" vertical="center"/>
    </xf>
    <xf numFmtId="4" fontId="62" fillId="34" borderId="32" xfId="216" applyNumberFormat="1" applyFont="1" applyFill="1" applyBorder="1" applyAlignment="1">
      <alignment horizontal="center" vertical="center"/>
    </xf>
    <xf numFmtId="4" fontId="31" fillId="34" borderId="32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35" borderId="44" xfId="216" applyNumberFormat="1" applyFont="1" applyFill="1" applyBorder="1" applyAlignment="1">
      <alignment horizontal="right" vertical="center"/>
    </xf>
    <xf numFmtId="2" fontId="31" fillId="31" borderId="42" xfId="216" applyNumberFormat="1" applyFont="1" applyFill="1" applyBorder="1" applyAlignment="1">
      <alignment horizontal="right" vertical="center"/>
    </xf>
    <xf numFmtId="2" fontId="31" fillId="31" borderId="45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31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0" fontId="31" fillId="32" borderId="51" xfId="216" applyFont="1" applyFill="1" applyBorder="1" applyAlignment="1">
      <alignment horizontal="center" vertical="center"/>
    </xf>
    <xf numFmtId="4" fontId="31" fillId="32" borderId="43" xfId="216" applyNumberFormat="1" applyFont="1" applyFill="1" applyBorder="1" applyAlignment="1">
      <alignment horizontal="right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69" xfId="216" applyNumberFormat="1" applyFont="1" applyFill="1" applyBorder="1" applyAlignment="1">
      <alignment horizontal="right" vertical="center"/>
    </xf>
    <xf numFmtId="4" fontId="31" fillId="32" borderId="44" xfId="216" applyNumberFormat="1" applyFont="1" applyFill="1" applyBorder="1" applyAlignment="1">
      <alignment horizontal="right" vertical="center"/>
    </xf>
    <xf numFmtId="4" fontId="56" fillId="32" borderId="44" xfId="216" applyNumberFormat="1" applyFont="1" applyFill="1" applyBorder="1" applyAlignment="1">
      <alignment horizontal="right" vertical="center"/>
    </xf>
    <xf numFmtId="4" fontId="56" fillId="32" borderId="45" xfId="216" applyNumberFormat="1" applyFont="1" applyFill="1" applyBorder="1" applyAlignment="1">
      <alignment horizontal="right" vertical="center"/>
    </xf>
    <xf numFmtId="2" fontId="31" fillId="32" borderId="43" xfId="216" applyNumberFormat="1" applyFont="1" applyFill="1" applyBorder="1" applyAlignment="1">
      <alignment horizontal="right" vertical="center"/>
    </xf>
    <xf numFmtId="166" fontId="28" fillId="0" borderId="70" xfId="206" applyNumberFormat="1" applyFont="1" applyBorder="1" applyAlignment="1">
      <alignment horizontal="right" vertical="center"/>
    </xf>
    <xf numFmtId="166" fontId="28" fillId="0" borderId="71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center" vertical="center"/>
    </xf>
    <xf numFmtId="166" fontId="37" fillId="28" borderId="0" xfId="0" applyNumberFormat="1" applyFont="1" applyFill="1" applyAlignment="1">
      <alignment vertical="center"/>
    </xf>
    <xf numFmtId="166" fontId="37" fillId="28" borderId="17" xfId="0" applyNumberFormat="1" applyFont="1" applyFill="1" applyBorder="1" applyAlignment="1">
      <alignment vertical="center"/>
    </xf>
    <xf numFmtId="166" fontId="37" fillId="0" borderId="15" xfId="206" applyNumberFormat="1" applyFont="1" applyFill="1" applyBorder="1" applyAlignment="1">
      <alignment horizontal="center" vertical="center"/>
    </xf>
    <xf numFmtId="166" fontId="37" fillId="0" borderId="0" xfId="206" applyNumberFormat="1" applyFont="1" applyFill="1" applyBorder="1" applyAlignment="1">
      <alignment horizontal="center" vertical="center"/>
    </xf>
    <xf numFmtId="166" fontId="37" fillId="0" borderId="17" xfId="206" applyNumberFormat="1" applyFont="1" applyFill="1" applyBorder="1" applyAlignment="1">
      <alignment horizontal="center" vertical="center"/>
    </xf>
    <xf numFmtId="166" fontId="37" fillId="12" borderId="15" xfId="206" applyNumberFormat="1" applyFont="1" applyFill="1" applyBorder="1" applyAlignment="1">
      <alignment horizontal="center" vertical="center"/>
    </xf>
    <xf numFmtId="166" fontId="37" fillId="12" borderId="0" xfId="206" applyNumberFormat="1" applyFont="1" applyFill="1" applyBorder="1" applyAlignment="1">
      <alignment horizontal="center" vertical="center"/>
    </xf>
    <xf numFmtId="166" fontId="37" fillId="12" borderId="17" xfId="206" applyNumberFormat="1" applyFont="1" applyFill="1" applyBorder="1" applyAlignment="1">
      <alignment horizontal="center" vertical="center"/>
    </xf>
    <xf numFmtId="166" fontId="28" fillId="29" borderId="15" xfId="206" applyNumberFormat="1" applyFont="1" applyFill="1" applyBorder="1" applyAlignment="1" applyProtection="1">
      <alignment horizontal="center" vertical="center"/>
      <protection locked="0"/>
    </xf>
    <xf numFmtId="166" fontId="28" fillId="29" borderId="0" xfId="206" applyNumberFormat="1" applyFont="1" applyFill="1" applyBorder="1" applyAlignment="1" applyProtection="1">
      <alignment horizontal="center" vertical="center"/>
      <protection locked="0"/>
    </xf>
    <xf numFmtId="166" fontId="28" fillId="29" borderId="17" xfId="206" applyNumberFormat="1" applyFont="1" applyFill="1" applyBorder="1" applyAlignment="1" applyProtection="1">
      <alignment horizontal="center" vertical="center"/>
      <protection locked="0"/>
    </xf>
    <xf numFmtId="166" fontId="28" fillId="0" borderId="15" xfId="206" applyNumberFormat="1" applyFont="1" applyBorder="1" applyAlignment="1">
      <alignment horizontal="right" vertical="center"/>
    </xf>
    <xf numFmtId="166" fontId="28" fillId="30" borderId="15" xfId="206" applyNumberFormat="1" applyFont="1" applyFill="1" applyBorder="1" applyAlignment="1">
      <alignment horizontal="right" vertical="center"/>
    </xf>
    <xf numFmtId="166" fontId="28" fillId="30" borderId="0" xfId="206" applyNumberFormat="1" applyFont="1" applyFill="1" applyBorder="1" applyAlignment="1">
      <alignment horizontal="right" vertical="center"/>
    </xf>
    <xf numFmtId="166" fontId="28" fillId="30" borderId="17" xfId="206" applyNumberFormat="1" applyFont="1" applyFill="1" applyBorder="1" applyAlignment="1">
      <alignment horizontal="right" vertical="center"/>
    </xf>
    <xf numFmtId="166" fontId="28" fillId="0" borderId="72" xfId="206" applyNumberFormat="1" applyFont="1" applyFill="1" applyBorder="1" applyAlignment="1">
      <alignment horizontal="center" vertical="center"/>
    </xf>
    <xf numFmtId="166" fontId="28" fillId="0" borderId="73" xfId="206" applyNumberFormat="1" applyFont="1" applyFill="1" applyBorder="1" applyAlignment="1">
      <alignment horizontal="center" vertical="center"/>
    </xf>
    <xf numFmtId="166" fontId="28" fillId="0" borderId="74" xfId="206" applyNumberFormat="1" applyFont="1" applyFill="1" applyBorder="1" applyAlignment="1">
      <alignment horizontal="center" vertical="center"/>
    </xf>
    <xf numFmtId="166" fontId="28" fillId="0" borderId="70" xfId="206" applyNumberFormat="1" applyFont="1" applyBorder="1" applyAlignment="1">
      <alignment vertical="center"/>
    </xf>
    <xf numFmtId="2" fontId="31" fillId="0" borderId="76" xfId="0" applyNumberFormat="1" applyFont="1" applyBorder="1" applyAlignment="1">
      <alignment horizontal="center" vertical="center"/>
    </xf>
    <xf numFmtId="166" fontId="28" fillId="0" borderId="17" xfId="206" applyNumberFormat="1" applyFont="1" applyBorder="1" applyAlignment="1">
      <alignment vertical="center"/>
    </xf>
    <xf numFmtId="164" fontId="31" fillId="0" borderId="79" xfId="0" applyFont="1" applyBorder="1" applyAlignment="1">
      <alignment horizontal="center" vertical="center"/>
    </xf>
    <xf numFmtId="164" fontId="31" fillId="0" borderId="80" xfId="0" applyFont="1" applyBorder="1" applyAlignment="1">
      <alignment horizontal="center" vertical="center"/>
    </xf>
    <xf numFmtId="0" fontId="31" fillId="3" borderId="82" xfId="0" applyNumberFormat="1" applyFont="1" applyFill="1" applyBorder="1" applyAlignment="1">
      <alignment horizontal="center" vertical="center"/>
    </xf>
    <xf numFmtId="0" fontId="31" fillId="3" borderId="81" xfId="0" applyNumberFormat="1" applyFont="1" applyFill="1" applyBorder="1" applyAlignment="1">
      <alignment horizontal="center" vertical="center"/>
    </xf>
    <xf numFmtId="164" fontId="31" fillId="0" borderId="83" xfId="0" applyFont="1" applyBorder="1" applyAlignment="1">
      <alignment horizontal="center" vertical="center"/>
    </xf>
    <xf numFmtId="0" fontId="31" fillId="3" borderId="84" xfId="0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7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4" fontId="54" fillId="3" borderId="25" xfId="0" applyFont="1" applyFill="1" applyBorder="1" applyAlignment="1">
      <alignment horizontal="center" vertical="center"/>
    </xf>
    <xf numFmtId="164" fontId="54" fillId="3" borderId="29" xfId="0" applyFont="1" applyFill="1" applyBorder="1" applyAlignment="1">
      <alignment horizontal="center" vertical="center"/>
    </xf>
    <xf numFmtId="164" fontId="31" fillId="3" borderId="31" xfId="0" applyFont="1" applyFill="1" applyBorder="1" applyAlignment="1">
      <alignment horizontal="center" vertical="center"/>
    </xf>
    <xf numFmtId="164" fontId="31" fillId="3" borderId="32" xfId="0" applyFont="1" applyFill="1" applyBorder="1" applyAlignment="1">
      <alignment horizontal="center" vertical="center"/>
    </xf>
    <xf numFmtId="164" fontId="31" fillId="3" borderId="33" xfId="0" applyFont="1" applyFill="1" applyBorder="1" applyAlignment="1">
      <alignment horizontal="center" vertical="center"/>
    </xf>
    <xf numFmtId="164" fontId="31" fillId="3" borderId="75" xfId="0" applyFont="1" applyFill="1" applyBorder="1" applyAlignment="1">
      <alignment horizontal="center" vertical="center"/>
    </xf>
    <xf numFmtId="164" fontId="31" fillId="3" borderId="35" xfId="0" applyFont="1" applyFill="1" applyBorder="1" applyAlignment="1">
      <alignment horizontal="center" vertical="center"/>
    </xf>
    <xf numFmtId="164" fontId="31" fillId="3" borderId="36" xfId="0" applyFont="1" applyFill="1" applyBorder="1" applyAlignment="1">
      <alignment horizontal="center" vertical="center"/>
    </xf>
    <xf numFmtId="164" fontId="31" fillId="3" borderId="14" xfId="0" applyFont="1" applyFill="1" applyBorder="1" applyAlignment="1">
      <alignment horizontal="center" vertical="center"/>
    </xf>
    <xf numFmtId="164" fontId="31" fillId="3" borderId="20" xfId="0" applyFont="1" applyFill="1" applyBorder="1" applyAlignment="1">
      <alignment horizontal="center" vertical="center"/>
    </xf>
    <xf numFmtId="164" fontId="31" fillId="3" borderId="23" xfId="0" applyFont="1" applyFill="1" applyBorder="1" applyAlignment="1">
      <alignment horizontal="center" vertical="center"/>
    </xf>
    <xf numFmtId="164" fontId="31" fillId="2" borderId="26" xfId="0" applyFont="1" applyFill="1" applyBorder="1" applyAlignment="1">
      <alignment horizontal="center" vertical="center"/>
    </xf>
    <xf numFmtId="164" fontId="31" fillId="2" borderId="27" xfId="0" applyFont="1" applyFill="1" applyBorder="1" applyAlignment="1">
      <alignment horizontal="center" vertical="center"/>
    </xf>
    <xf numFmtId="164" fontId="31" fillId="2" borderId="28" xfId="0" applyFont="1" applyFill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164" fontId="54" fillId="3" borderId="46" xfId="0" applyFont="1" applyFill="1" applyBorder="1" applyAlignment="1">
      <alignment horizontal="center" vertical="center"/>
    </xf>
    <xf numFmtId="164" fontId="54" fillId="3" borderId="47" xfId="0" applyFont="1" applyFill="1" applyBorder="1" applyAlignment="1">
      <alignment horizontal="center" vertical="center"/>
    </xf>
    <xf numFmtId="164" fontId="31" fillId="3" borderId="34" xfId="0" applyFont="1" applyFill="1" applyBorder="1" applyAlignment="1">
      <alignment horizontal="center" vertical="center"/>
    </xf>
    <xf numFmtId="0" fontId="48" fillId="31" borderId="39" xfId="216" applyFont="1" applyFill="1" applyBorder="1" applyAlignment="1">
      <alignment horizontal="center" vertical="center"/>
    </xf>
    <xf numFmtId="0" fontId="48" fillId="31" borderId="38" xfId="216" applyFont="1" applyFill="1" applyBorder="1" applyAlignment="1">
      <alignment horizontal="center" vertical="center"/>
    </xf>
    <xf numFmtId="0" fontId="48" fillId="31" borderId="62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31" fillId="31" borderId="52" xfId="216" applyFont="1" applyFill="1" applyBorder="1" applyAlignment="1">
      <alignment horizontal="center" vertical="top"/>
    </xf>
    <xf numFmtId="168" fontId="31" fillId="31" borderId="0" xfId="216" applyNumberFormat="1" applyFont="1" applyFill="1" applyAlignment="1">
      <alignment horizontal="right" vertical="top"/>
    </xf>
    <xf numFmtId="0" fontId="31" fillId="31" borderId="58" xfId="216" applyFont="1" applyFill="1" applyBorder="1" applyAlignment="1">
      <alignment horizontal="center" vertical="center"/>
    </xf>
    <xf numFmtId="0" fontId="31" fillId="31" borderId="59" xfId="216" applyFont="1" applyFill="1" applyBorder="1" applyAlignment="1">
      <alignment horizontal="center" vertical="center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39" zoomScale="80" zoomScaleNormal="80" workbookViewId="0">
      <selection activeCell="K57" sqref="K57"/>
    </sheetView>
  </sheetViews>
  <sheetFormatPr baseColWidth="10" defaultColWidth="7.90625" defaultRowHeight="15" x14ac:dyDescent="0.25"/>
  <cols>
    <col min="1" max="1" width="6.90625" style="84" customWidth="1"/>
    <col min="2" max="2" width="8.08984375" style="84" customWidth="1"/>
    <col min="3" max="3" width="5.26953125" style="84" customWidth="1"/>
    <col min="4" max="4" width="2.90625" style="84" customWidth="1"/>
    <col min="5" max="5" width="3.90625" style="84" customWidth="1"/>
    <col min="6" max="6" width="9.1796875" style="84" customWidth="1"/>
    <col min="7" max="7" width="27.453125" style="84" customWidth="1"/>
    <col min="8" max="8" width="1.08984375" style="84" customWidth="1"/>
    <col min="9" max="16384" width="7.90625" style="84"/>
  </cols>
  <sheetData>
    <row r="1" spans="1:8" ht="15.75" x14ac:dyDescent="0.25">
      <c r="A1" s="81"/>
      <c r="B1" s="82"/>
      <c r="C1" s="82"/>
      <c r="D1" s="82"/>
      <c r="E1" s="82"/>
      <c r="F1" s="82"/>
      <c r="G1" s="82"/>
      <c r="H1" s="83"/>
    </row>
    <row r="2" spans="1:8" x14ac:dyDescent="0.25">
      <c r="A2" s="82"/>
      <c r="B2" s="82"/>
      <c r="C2" s="82"/>
      <c r="D2" s="82"/>
      <c r="E2" s="82"/>
      <c r="F2" s="82"/>
      <c r="G2" s="82"/>
      <c r="H2" s="83"/>
    </row>
    <row r="3" spans="1:8" ht="15.75" x14ac:dyDescent="0.25">
      <c r="A3" s="81"/>
      <c r="B3" s="82"/>
      <c r="C3" s="82"/>
      <c r="D3" s="82"/>
      <c r="E3" s="82"/>
      <c r="F3" s="82"/>
      <c r="G3" s="82"/>
      <c r="H3" s="83"/>
    </row>
    <row r="4" spans="1:8" x14ac:dyDescent="0.25">
      <c r="A4" s="82"/>
      <c r="B4" s="82"/>
      <c r="C4" s="82"/>
      <c r="D4" s="85"/>
      <c r="E4" s="82"/>
      <c r="F4" s="82"/>
      <c r="G4" s="82"/>
      <c r="H4" s="83"/>
    </row>
    <row r="5" spans="1:8" ht="15.75" x14ac:dyDescent="0.25">
      <c r="A5" s="81"/>
      <c r="B5" s="82"/>
      <c r="C5" s="82"/>
      <c r="D5" s="86"/>
      <c r="E5" s="82"/>
      <c r="F5" s="82"/>
      <c r="G5" s="82"/>
      <c r="H5" s="83"/>
    </row>
    <row r="6" spans="1:8" ht="15.75" x14ac:dyDescent="0.25">
      <c r="A6" s="81"/>
      <c r="B6" s="82"/>
      <c r="C6" s="82"/>
      <c r="D6" s="82"/>
      <c r="E6" s="82"/>
      <c r="F6" s="82"/>
      <c r="G6" s="82"/>
      <c r="H6" s="83"/>
    </row>
    <row r="7" spans="1:8" ht="15.75" x14ac:dyDescent="0.25">
      <c r="A7" s="81"/>
      <c r="B7" s="82"/>
      <c r="C7" s="82"/>
      <c r="D7" s="82"/>
      <c r="E7" s="82"/>
      <c r="F7" s="82"/>
      <c r="G7" s="82"/>
      <c r="H7" s="83"/>
    </row>
    <row r="8" spans="1:8" x14ac:dyDescent="0.25">
      <c r="A8" s="82"/>
      <c r="B8" s="82"/>
      <c r="C8" s="82"/>
      <c r="D8" s="85"/>
      <c r="E8" s="82"/>
      <c r="F8" s="82"/>
      <c r="G8" s="82"/>
      <c r="H8" s="83"/>
    </row>
    <row r="9" spans="1:8" ht="15.75" x14ac:dyDescent="0.25">
      <c r="A9" s="87"/>
      <c r="B9" s="82"/>
      <c r="C9" s="82"/>
      <c r="D9" s="82"/>
      <c r="E9" s="82"/>
      <c r="F9" s="82"/>
      <c r="G9" s="82"/>
      <c r="H9" s="83"/>
    </row>
    <row r="10" spans="1:8" ht="15.75" x14ac:dyDescent="0.25">
      <c r="A10" s="81"/>
      <c r="B10" s="82"/>
      <c r="C10" s="82"/>
      <c r="D10" s="88"/>
      <c r="E10" s="82"/>
      <c r="F10" s="82"/>
      <c r="G10" s="82"/>
      <c r="H10" s="83"/>
    </row>
    <row r="11" spans="1:8" x14ac:dyDescent="0.25">
      <c r="A11" s="83"/>
      <c r="B11" s="83"/>
      <c r="C11" s="83"/>
      <c r="D11" s="83"/>
      <c r="E11" s="83"/>
      <c r="F11" s="83"/>
      <c r="G11" s="83"/>
      <c r="H11" s="83"/>
    </row>
    <row r="12" spans="1:8" ht="15.75" x14ac:dyDescent="0.25">
      <c r="A12" s="81"/>
      <c r="B12" s="82"/>
      <c r="C12" s="82"/>
      <c r="D12" s="82"/>
      <c r="E12" s="82"/>
      <c r="F12" s="82"/>
      <c r="G12" s="82"/>
      <c r="H12" s="83"/>
    </row>
    <row r="13" spans="1:8" ht="15.75" x14ac:dyDescent="0.25">
      <c r="A13" s="81"/>
      <c r="B13" s="82"/>
      <c r="C13" s="82"/>
      <c r="D13" s="82"/>
      <c r="E13" s="82"/>
      <c r="F13" s="82"/>
      <c r="G13" s="82"/>
      <c r="H13" s="83"/>
    </row>
    <row r="14" spans="1:8" ht="15.75" x14ac:dyDescent="0.25">
      <c r="A14" s="81"/>
      <c r="B14" s="82"/>
      <c r="C14" s="82"/>
      <c r="D14" s="82"/>
      <c r="E14" s="82"/>
      <c r="F14" s="82"/>
      <c r="G14" s="82"/>
      <c r="H14" s="83"/>
    </row>
    <row r="15" spans="1:8" ht="15.75" x14ac:dyDescent="0.25">
      <c r="A15" s="81"/>
      <c r="B15" s="82"/>
      <c r="C15" s="82"/>
      <c r="D15" s="82"/>
      <c r="E15" s="82"/>
      <c r="F15" s="82"/>
      <c r="G15" s="82"/>
      <c r="H15" s="83"/>
    </row>
    <row r="16" spans="1:8" ht="15.75" x14ac:dyDescent="0.25">
      <c r="A16" s="81"/>
      <c r="B16" s="82"/>
      <c r="C16" s="82"/>
      <c r="D16" s="82"/>
      <c r="E16" s="82"/>
      <c r="F16" s="82"/>
      <c r="G16" s="82"/>
      <c r="H16" s="83"/>
    </row>
    <row r="17" spans="1:8" ht="15.75" x14ac:dyDescent="0.25">
      <c r="A17" s="81"/>
      <c r="B17" s="82"/>
      <c r="C17" s="82"/>
      <c r="D17" s="82"/>
      <c r="E17" s="82"/>
      <c r="F17" s="82"/>
      <c r="G17" s="82"/>
      <c r="H17" s="83"/>
    </row>
    <row r="18" spans="1:8" ht="15.75" x14ac:dyDescent="0.25">
      <c r="A18" s="81"/>
      <c r="B18" s="82"/>
      <c r="C18" s="82"/>
      <c r="D18" s="82"/>
      <c r="E18" s="82"/>
      <c r="F18" s="82"/>
      <c r="G18" s="82"/>
      <c r="H18" s="83"/>
    </row>
    <row r="19" spans="1:8" ht="15.75" x14ac:dyDescent="0.25">
      <c r="A19" s="81"/>
      <c r="B19" s="82"/>
      <c r="C19" s="82"/>
      <c r="D19" s="82"/>
      <c r="E19" s="82"/>
      <c r="F19" s="82"/>
      <c r="G19" s="82"/>
      <c r="H19" s="83"/>
    </row>
    <row r="20" spans="1:8" ht="19.5" x14ac:dyDescent="0.25">
      <c r="A20" s="286" t="s">
        <v>0</v>
      </c>
      <c r="B20" s="286"/>
      <c r="C20" s="286"/>
      <c r="D20" s="286"/>
      <c r="E20" s="286"/>
      <c r="F20" s="286"/>
      <c r="G20" s="286"/>
      <c r="H20" s="286"/>
    </row>
    <row r="21" spans="1:8" ht="19.5" x14ac:dyDescent="0.25">
      <c r="A21" s="286" t="s">
        <v>1</v>
      </c>
      <c r="B21" s="286"/>
      <c r="C21" s="286"/>
      <c r="D21" s="286"/>
      <c r="E21" s="286"/>
      <c r="F21" s="286"/>
      <c r="G21" s="286"/>
      <c r="H21" s="286"/>
    </row>
    <row r="22" spans="1:8" ht="19.5" x14ac:dyDescent="0.25">
      <c r="A22" s="89"/>
      <c r="B22" s="89"/>
      <c r="C22" s="89"/>
      <c r="D22" s="90"/>
      <c r="E22" s="89"/>
      <c r="F22" s="89"/>
      <c r="G22" s="89"/>
      <c r="H22" s="89"/>
    </row>
    <row r="23" spans="1:8" ht="19.5" x14ac:dyDescent="0.25">
      <c r="A23" s="89"/>
      <c r="B23" s="89"/>
      <c r="C23" s="89"/>
      <c r="D23" s="89"/>
      <c r="E23" s="89"/>
      <c r="F23" s="89"/>
      <c r="G23" s="89"/>
      <c r="H23" s="89"/>
    </row>
    <row r="24" spans="1:8" ht="19.5" x14ac:dyDescent="0.25">
      <c r="A24" s="89"/>
      <c r="B24" s="89"/>
      <c r="C24" s="89"/>
      <c r="D24" s="89"/>
      <c r="E24" s="89"/>
      <c r="F24" s="89"/>
      <c r="G24" s="89"/>
      <c r="H24" s="89"/>
    </row>
    <row r="25" spans="1:8" ht="19.5" x14ac:dyDescent="0.25">
      <c r="A25" s="89"/>
      <c r="B25" s="89"/>
      <c r="C25" s="89"/>
      <c r="D25" s="89"/>
      <c r="E25" s="89"/>
      <c r="F25" s="89"/>
      <c r="G25" s="89"/>
      <c r="H25" s="89"/>
    </row>
    <row r="26" spans="1:8" ht="19.5" x14ac:dyDescent="0.25">
      <c r="A26" s="89"/>
      <c r="B26" s="89"/>
      <c r="C26" s="89"/>
      <c r="D26" s="89"/>
      <c r="E26" s="89"/>
      <c r="F26" s="89"/>
      <c r="G26" s="89"/>
      <c r="H26" s="89"/>
    </row>
    <row r="27" spans="1:8" ht="19.5" x14ac:dyDescent="0.25">
      <c r="A27" s="89"/>
      <c r="B27" s="89"/>
      <c r="C27" s="89"/>
      <c r="D27" s="89"/>
      <c r="E27" s="89"/>
      <c r="F27" s="89"/>
      <c r="G27" s="89"/>
      <c r="H27" s="89"/>
    </row>
    <row r="28" spans="1:8" ht="19.5" x14ac:dyDescent="0.25">
      <c r="A28" s="286" t="s">
        <v>109</v>
      </c>
      <c r="B28" s="286"/>
      <c r="C28" s="286"/>
      <c r="D28" s="286"/>
      <c r="E28" s="286"/>
      <c r="F28" s="286"/>
      <c r="G28" s="286"/>
      <c r="H28" s="286"/>
    </row>
    <row r="29" spans="1:8" ht="19.5" x14ac:dyDescent="0.25">
      <c r="A29" s="89"/>
      <c r="B29" s="89"/>
      <c r="C29" s="89"/>
      <c r="D29" s="89"/>
      <c r="E29" s="89"/>
      <c r="F29" s="89"/>
      <c r="G29" s="89"/>
      <c r="H29" s="89"/>
    </row>
    <row r="30" spans="1:8" ht="19.5" x14ac:dyDescent="0.25">
      <c r="A30" s="89"/>
      <c r="B30" s="89"/>
      <c r="C30" s="89"/>
      <c r="D30" s="89"/>
      <c r="E30" s="89"/>
      <c r="F30" s="89"/>
      <c r="G30" s="89"/>
      <c r="H30" s="89"/>
    </row>
    <row r="31" spans="1:8" ht="19.5" x14ac:dyDescent="0.25">
      <c r="A31" s="89"/>
      <c r="B31" s="89"/>
      <c r="C31" s="89"/>
      <c r="D31" s="89"/>
      <c r="E31" s="89"/>
      <c r="F31" s="89"/>
      <c r="G31" s="89"/>
      <c r="H31" s="89"/>
    </row>
    <row r="32" spans="1:8" ht="19.5" x14ac:dyDescent="0.25">
      <c r="A32" s="89"/>
      <c r="B32" s="89"/>
      <c r="C32" s="89"/>
      <c r="D32" s="89"/>
      <c r="E32" s="89"/>
      <c r="F32" s="89"/>
      <c r="G32" s="89"/>
      <c r="H32" s="89"/>
    </row>
    <row r="33" spans="1:8" ht="19.5" x14ac:dyDescent="0.25">
      <c r="A33" s="89"/>
      <c r="B33" s="89"/>
      <c r="C33" s="89"/>
      <c r="D33" s="89"/>
      <c r="E33" s="89"/>
      <c r="F33" s="89"/>
      <c r="G33" s="89"/>
      <c r="H33" s="89"/>
    </row>
    <row r="34" spans="1:8" ht="15.75" x14ac:dyDescent="0.25">
      <c r="A34" s="81"/>
      <c r="B34" s="82"/>
      <c r="C34" s="82"/>
      <c r="D34" s="82"/>
      <c r="E34" s="82"/>
      <c r="F34" s="82"/>
      <c r="G34" s="82"/>
      <c r="H34" s="83"/>
    </row>
    <row r="35" spans="1:8" ht="15.75" x14ac:dyDescent="0.25">
      <c r="A35" s="91"/>
      <c r="B35" s="82"/>
      <c r="C35" s="91"/>
      <c r="D35" s="92"/>
      <c r="E35" s="82"/>
      <c r="F35" s="82"/>
      <c r="G35" s="82"/>
      <c r="H35" s="83"/>
    </row>
    <row r="36" spans="1:8" ht="15.75" x14ac:dyDescent="0.25">
      <c r="A36" s="81"/>
      <c r="B36" s="287"/>
      <c r="C36" s="287"/>
      <c r="D36" s="287"/>
      <c r="E36" s="287"/>
      <c r="F36" s="82"/>
      <c r="G36" s="82"/>
      <c r="H36" s="83"/>
    </row>
    <row r="37" spans="1:8" x14ac:dyDescent="0.25">
      <c r="A37" s="83"/>
      <c r="B37" s="83"/>
      <c r="C37" s="287">
        <f ca="1">TODAY()-3</f>
        <v>46095</v>
      </c>
      <c r="D37" s="287"/>
      <c r="E37" s="287"/>
      <c r="F37" s="287"/>
      <c r="G37" s="82"/>
      <c r="H37" s="83"/>
    </row>
    <row r="38" spans="1:8" ht="21" customHeight="1" x14ac:dyDescent="0.25">
      <c r="A38" s="81"/>
      <c r="B38" s="82"/>
      <c r="C38" s="82"/>
      <c r="D38" s="82"/>
      <c r="E38" s="82"/>
      <c r="F38" s="82"/>
      <c r="G38" s="82"/>
      <c r="H38" s="83"/>
    </row>
    <row r="39" spans="1:8" ht="21" customHeight="1" x14ac:dyDescent="0.25">
      <c r="A39" s="81"/>
      <c r="B39" s="82"/>
      <c r="C39" s="82"/>
      <c r="D39" s="82"/>
      <c r="E39" s="82"/>
      <c r="F39" s="82"/>
      <c r="G39" s="82"/>
      <c r="H39" s="83"/>
    </row>
    <row r="40" spans="1:8" ht="21" customHeight="1" x14ac:dyDescent="0.25">
      <c r="A40" s="81"/>
      <c r="B40" s="81"/>
      <c r="C40" s="81"/>
      <c r="D40" s="81"/>
      <c r="E40" s="81"/>
      <c r="F40" s="81"/>
      <c r="G40" s="81"/>
      <c r="H40" s="81"/>
    </row>
    <row r="41" spans="1:8" ht="21" customHeight="1" x14ac:dyDescent="0.25">
      <c r="A41" s="81"/>
      <c r="B41" s="81"/>
      <c r="C41" s="81"/>
      <c r="D41" s="81"/>
      <c r="E41" s="81"/>
      <c r="F41" s="81"/>
      <c r="G41" s="81"/>
      <c r="H41" s="81"/>
    </row>
    <row r="42" spans="1:8" ht="21" customHeight="1" x14ac:dyDescent="0.25">
      <c r="A42" s="285" t="s">
        <v>2</v>
      </c>
      <c r="B42" s="285"/>
      <c r="C42" s="285"/>
      <c r="D42" s="285"/>
      <c r="E42" s="285"/>
      <c r="F42" s="285"/>
      <c r="G42" s="285"/>
      <c r="H42" s="285"/>
    </row>
    <row r="43" spans="1:8" ht="21" customHeight="1" x14ac:dyDescent="0.25">
      <c r="A43" s="290"/>
      <c r="B43" s="290"/>
      <c r="C43" s="290"/>
      <c r="D43" s="290"/>
      <c r="E43" s="290"/>
      <c r="F43" s="290"/>
      <c r="G43" s="290"/>
      <c r="H43" s="81"/>
    </row>
    <row r="44" spans="1:8" ht="21" customHeight="1" x14ac:dyDescent="0.25">
      <c r="A44" s="93"/>
      <c r="B44" s="93"/>
      <c r="C44" s="93"/>
      <c r="D44" s="93"/>
      <c r="E44" s="93"/>
      <c r="F44" s="93"/>
      <c r="G44" s="93"/>
      <c r="H44" s="81"/>
    </row>
    <row r="45" spans="1:8" ht="21" customHeight="1" x14ac:dyDescent="0.25">
      <c r="A45" s="81"/>
      <c r="B45" s="81"/>
      <c r="C45" s="81"/>
      <c r="D45" s="81"/>
      <c r="E45" s="81"/>
      <c r="F45" s="81"/>
      <c r="G45" s="81"/>
      <c r="H45" s="81"/>
    </row>
    <row r="46" spans="1:8" ht="21" customHeight="1" x14ac:dyDescent="0.25">
      <c r="A46" s="81"/>
      <c r="B46" s="81"/>
      <c r="C46" s="81"/>
      <c r="D46" s="81"/>
      <c r="E46" s="81"/>
      <c r="F46" s="81"/>
      <c r="G46" s="81"/>
      <c r="H46" s="81"/>
    </row>
    <row r="47" spans="1:8" ht="21" customHeight="1" x14ac:dyDescent="0.25">
      <c r="A47" s="81"/>
      <c r="B47" s="81"/>
      <c r="C47" s="81"/>
      <c r="D47" s="81"/>
      <c r="E47" s="81"/>
      <c r="F47" s="81"/>
      <c r="G47" s="81"/>
      <c r="H47" s="81"/>
    </row>
    <row r="48" spans="1:8" ht="21" customHeight="1" x14ac:dyDescent="0.25">
      <c r="A48" s="291" t="s">
        <v>3</v>
      </c>
      <c r="B48" s="291"/>
      <c r="C48" s="291"/>
      <c r="D48" s="291"/>
      <c r="E48" s="291"/>
      <c r="F48" s="291"/>
      <c r="G48" s="291"/>
      <c r="H48" s="291"/>
    </row>
    <row r="49" spans="1:8" ht="21" customHeight="1" x14ac:dyDescent="0.25">
      <c r="A49" s="291" t="s">
        <v>4</v>
      </c>
      <c r="B49" s="291"/>
      <c r="C49" s="291"/>
      <c r="D49" s="291"/>
      <c r="E49" s="291"/>
      <c r="F49" s="291"/>
      <c r="G49" s="291"/>
      <c r="H49" s="291"/>
    </row>
    <row r="50" spans="1:8" ht="21" customHeight="1" x14ac:dyDescent="0.25">
      <c r="A50" s="291" t="s">
        <v>105</v>
      </c>
      <c r="B50" s="291"/>
      <c r="C50" s="291"/>
      <c r="D50" s="291"/>
      <c r="E50" s="291"/>
      <c r="F50" s="291"/>
      <c r="G50" s="291"/>
      <c r="H50" s="291"/>
    </row>
    <row r="51" spans="1:8" ht="21" customHeight="1" x14ac:dyDescent="0.25">
      <c r="A51" s="81"/>
      <c r="B51" s="81"/>
      <c r="C51" s="81"/>
      <c r="D51" s="81"/>
      <c r="E51" s="81"/>
      <c r="F51" s="81"/>
      <c r="G51" s="81"/>
      <c r="H51" s="81"/>
    </row>
    <row r="52" spans="1:8" ht="21" customHeight="1" x14ac:dyDescent="0.25">
      <c r="A52" s="81"/>
      <c r="B52" s="81"/>
      <c r="C52" s="81"/>
      <c r="D52" s="81"/>
      <c r="E52" s="81"/>
      <c r="F52" s="81"/>
      <c r="G52" s="81"/>
      <c r="H52" s="81"/>
    </row>
    <row r="53" spans="1:8" ht="21" customHeight="1" x14ac:dyDescent="0.25">
      <c r="A53" s="81"/>
      <c r="B53" s="81"/>
      <c r="C53" s="81"/>
      <c r="D53" s="81"/>
      <c r="E53" s="81"/>
      <c r="F53" s="81"/>
      <c r="G53" s="81"/>
      <c r="H53" s="81"/>
    </row>
    <row r="54" spans="1:8" ht="21" customHeight="1" x14ac:dyDescent="0.25">
      <c r="A54" s="81"/>
      <c r="B54" s="81"/>
      <c r="C54" s="81"/>
      <c r="D54" s="81"/>
      <c r="E54" s="81"/>
      <c r="F54" s="81"/>
      <c r="G54" s="81"/>
      <c r="H54" s="81"/>
    </row>
    <row r="55" spans="1:8" ht="21" customHeight="1" x14ac:dyDescent="0.25">
      <c r="A55" s="288" t="s">
        <v>5</v>
      </c>
      <c r="B55" s="288"/>
      <c r="C55" s="288"/>
      <c r="D55" s="288"/>
      <c r="E55" s="288"/>
      <c r="F55" s="288"/>
      <c r="G55" s="288"/>
      <c r="H55" s="288"/>
    </row>
    <row r="56" spans="1:8" ht="21" customHeight="1" x14ac:dyDescent="0.25">
      <c r="A56" s="288" t="s">
        <v>6</v>
      </c>
      <c r="B56" s="288"/>
      <c r="C56" s="288"/>
      <c r="D56" s="288"/>
      <c r="E56" s="288"/>
      <c r="F56" s="288"/>
      <c r="G56" s="288"/>
      <c r="H56" s="288"/>
    </row>
    <row r="57" spans="1:8" ht="21" customHeight="1" x14ac:dyDescent="0.25">
      <c r="A57" s="81"/>
      <c r="B57" s="81"/>
      <c r="C57" s="81"/>
      <c r="D57" s="81"/>
      <c r="E57" s="81"/>
      <c r="F57" s="81"/>
      <c r="G57" s="81"/>
      <c r="H57" s="81"/>
    </row>
    <row r="58" spans="1:8" ht="21" customHeight="1" x14ac:dyDescent="0.25">
      <c r="A58" s="81"/>
      <c r="B58" s="81"/>
      <c r="C58" s="81"/>
      <c r="D58" s="81"/>
      <c r="E58" s="81"/>
      <c r="F58" s="81"/>
      <c r="G58" s="81"/>
      <c r="H58" s="81"/>
    </row>
    <row r="59" spans="1:8" ht="21" customHeight="1" x14ac:dyDescent="0.25">
      <c r="A59" s="81"/>
      <c r="B59" s="81"/>
      <c r="C59" s="81"/>
      <c r="D59" s="81"/>
      <c r="E59" s="81"/>
      <c r="F59" s="81"/>
      <c r="G59" s="81"/>
      <c r="H59" s="81"/>
    </row>
    <row r="60" spans="1:8" ht="21" customHeight="1" x14ac:dyDescent="0.25">
      <c r="A60" s="81"/>
      <c r="B60" s="81"/>
      <c r="C60" s="81"/>
      <c r="D60" s="81"/>
      <c r="E60" s="81"/>
      <c r="F60" s="81"/>
      <c r="G60" s="81"/>
      <c r="H60" s="81"/>
    </row>
    <row r="61" spans="1:8" ht="21" customHeight="1" x14ac:dyDescent="0.25">
      <c r="A61" s="289" t="s">
        <v>111</v>
      </c>
      <c r="B61" s="289"/>
      <c r="C61" s="289"/>
      <c r="D61" s="289"/>
      <c r="E61" s="289"/>
      <c r="F61" s="289"/>
      <c r="G61" s="289"/>
      <c r="H61" s="289"/>
    </row>
    <row r="62" spans="1:8" ht="21" customHeight="1" x14ac:dyDescent="0.25">
      <c r="A62" s="288" t="s">
        <v>110</v>
      </c>
      <c r="B62" s="288"/>
      <c r="C62" s="288"/>
      <c r="D62" s="288"/>
      <c r="E62" s="288"/>
      <c r="F62" s="288"/>
      <c r="G62" s="288"/>
      <c r="H62" s="288"/>
    </row>
    <row r="63" spans="1:8" ht="21" customHeight="1" x14ac:dyDescent="0.25">
      <c r="A63" s="81"/>
      <c r="B63" s="81"/>
      <c r="C63" s="81"/>
      <c r="D63" s="81"/>
      <c r="E63" s="81"/>
      <c r="F63" s="81"/>
      <c r="G63" s="81"/>
      <c r="H63" s="81"/>
    </row>
    <row r="64" spans="1:8" ht="21" customHeight="1" x14ac:dyDescent="0.25">
      <c r="A64" s="81"/>
      <c r="B64" s="81"/>
      <c r="C64" s="81"/>
      <c r="D64" s="81"/>
      <c r="E64" s="81"/>
      <c r="F64" s="81"/>
      <c r="G64" s="81"/>
      <c r="H64" s="81"/>
    </row>
    <row r="65" spans="1:8" ht="21" customHeight="1" x14ac:dyDescent="0.25">
      <c r="A65" s="289" t="s">
        <v>7</v>
      </c>
      <c r="B65" s="289"/>
      <c r="C65" s="289"/>
      <c r="D65" s="289"/>
      <c r="E65" s="289"/>
      <c r="F65" s="289"/>
      <c r="G65" s="289"/>
      <c r="H65" s="289"/>
    </row>
    <row r="66" spans="1:8" ht="21" customHeight="1" x14ac:dyDescent="0.25">
      <c r="A66" s="94"/>
      <c r="B66" s="94"/>
      <c r="C66" s="94"/>
      <c r="D66" s="94"/>
      <c r="E66" s="94"/>
      <c r="F66" s="94"/>
      <c r="G66" s="94"/>
      <c r="H66" s="94"/>
    </row>
    <row r="67" spans="1:8" ht="21" customHeight="1" x14ac:dyDescent="0.25">
      <c r="A67" s="94"/>
      <c r="B67" s="94"/>
      <c r="C67" s="94"/>
      <c r="D67" s="94"/>
      <c r="E67" s="94"/>
      <c r="F67" s="94"/>
      <c r="G67" s="94"/>
      <c r="H67" s="94"/>
    </row>
    <row r="68" spans="1:8" ht="21" customHeight="1" x14ac:dyDescent="0.4">
      <c r="A68" s="95"/>
      <c r="B68" s="96"/>
      <c r="C68" s="96"/>
      <c r="D68" s="96"/>
      <c r="E68" s="96"/>
      <c r="F68" s="96"/>
      <c r="G68" s="96"/>
      <c r="H68" s="96"/>
    </row>
    <row r="69" spans="1:8" ht="21" customHeight="1" x14ac:dyDescent="0.25">
      <c r="A69" s="97"/>
      <c r="B69" s="97"/>
      <c r="C69" s="82"/>
      <c r="D69" s="82"/>
      <c r="E69" s="82"/>
      <c r="F69" s="82"/>
      <c r="G69" s="82"/>
      <c r="H69" s="83"/>
    </row>
    <row r="70" spans="1:8" ht="9.9499999999999993" customHeight="1" x14ac:dyDescent="0.25">
      <c r="A70" s="98" t="s">
        <v>8</v>
      </c>
      <c r="B70" s="83"/>
      <c r="C70" s="82"/>
      <c r="D70" s="82"/>
      <c r="E70" s="82"/>
      <c r="F70" s="82"/>
      <c r="G70" s="82"/>
      <c r="H70" s="83"/>
    </row>
    <row r="71" spans="1:8" ht="9.9499999999999993" customHeight="1" x14ac:dyDescent="0.25">
      <c r="A71" s="98" t="s">
        <v>9</v>
      </c>
      <c r="B71" s="83"/>
      <c r="C71" s="82"/>
      <c r="D71" s="82"/>
      <c r="E71" s="82"/>
      <c r="F71" s="82"/>
      <c r="G71" s="82"/>
      <c r="H71" s="83"/>
    </row>
    <row r="72" spans="1:8" ht="9.9499999999999993" customHeight="1" x14ac:dyDescent="0.25">
      <c r="A72" s="99" t="s">
        <v>10</v>
      </c>
      <c r="B72" s="100"/>
      <c r="C72" s="82"/>
      <c r="D72" s="82"/>
      <c r="E72" s="82"/>
      <c r="F72" s="82"/>
      <c r="G72" s="82"/>
      <c r="H72" s="83"/>
    </row>
    <row r="73" spans="1:8" ht="9.9499999999999993" customHeight="1" x14ac:dyDescent="0.25">
      <c r="A73" s="101"/>
      <c r="B73" s="83"/>
      <c r="C73" s="82"/>
      <c r="D73" s="82"/>
      <c r="E73" s="82"/>
      <c r="F73" s="82"/>
      <c r="G73" s="82"/>
      <c r="H73" s="83"/>
    </row>
    <row r="74" spans="1:8" ht="21" customHeight="1" x14ac:dyDescent="0.25"/>
    <row r="75" spans="1:8" ht="21" customHeight="1" x14ac:dyDescent="0.25"/>
  </sheetData>
  <mergeCells count="15"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4"/>
  <sheetViews>
    <sheetView showOutlineSymbols="0" showWhiteSpace="0" view="pageBreakPreview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7" sqref="F7"/>
    </sheetView>
  </sheetViews>
  <sheetFormatPr baseColWidth="10" defaultColWidth="11.08984375" defaultRowHeight="15" x14ac:dyDescent="0.25"/>
  <cols>
    <col min="1" max="1" width="43.453125" style="31" customWidth="1"/>
    <col min="2" max="3" width="7.6328125" style="31" customWidth="1"/>
    <col min="4" max="4" width="9.453125" style="31" bestFit="1" customWidth="1"/>
    <col min="5" max="5" width="7.36328125" style="31" bestFit="1" customWidth="1"/>
    <col min="6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13" width="11.6328125" style="31" customWidth="1"/>
    <col min="14" max="16384" width="11.08984375" style="31"/>
  </cols>
  <sheetData>
    <row r="1" spans="1:12" ht="15" customHeight="1" thickBot="1" x14ac:dyDescent="0.3">
      <c r="A1" s="293" t="s">
        <v>11</v>
      </c>
      <c r="B1" s="304" t="s">
        <v>12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 x14ac:dyDescent="0.25">
      <c r="A2" s="294"/>
      <c r="B2" s="307" t="s">
        <v>107</v>
      </c>
      <c r="C2" s="308"/>
      <c r="D2" s="309"/>
      <c r="E2" s="309"/>
      <c r="F2" s="310"/>
      <c r="G2" s="295" t="s">
        <v>13</v>
      </c>
      <c r="H2" s="296"/>
      <c r="I2" s="297"/>
      <c r="J2" s="295" t="s">
        <v>14</v>
      </c>
      <c r="K2" s="296"/>
      <c r="L2" s="297"/>
    </row>
    <row r="3" spans="1:12" ht="15" customHeight="1" x14ac:dyDescent="0.25">
      <c r="A3" s="294"/>
      <c r="B3" s="154" t="s">
        <v>15</v>
      </c>
      <c r="C3" s="279" t="s">
        <v>16</v>
      </c>
      <c r="D3" s="280" t="s">
        <v>17</v>
      </c>
      <c r="E3" s="280" t="s">
        <v>18</v>
      </c>
      <c r="F3" s="283" t="s">
        <v>19</v>
      </c>
      <c r="G3" s="298"/>
      <c r="H3" s="299"/>
      <c r="I3" s="300"/>
      <c r="J3" s="301" t="s">
        <v>108</v>
      </c>
      <c r="K3" s="302"/>
      <c r="L3" s="303"/>
    </row>
    <row r="4" spans="1:12" ht="15" customHeight="1" x14ac:dyDescent="0.25">
      <c r="A4" s="294"/>
      <c r="B4" s="155">
        <v>9</v>
      </c>
      <c r="C4" s="282">
        <f>B4+1</f>
        <v>10</v>
      </c>
      <c r="D4" s="281">
        <f t="shared" ref="D4:F4" si="0">C4+1</f>
        <v>11</v>
      </c>
      <c r="E4" s="282">
        <f t="shared" si="0"/>
        <v>12</v>
      </c>
      <c r="F4" s="284">
        <f t="shared" si="0"/>
        <v>13</v>
      </c>
      <c r="G4" s="277" t="s">
        <v>20</v>
      </c>
      <c r="H4" s="156" t="s">
        <v>21</v>
      </c>
      <c r="I4" s="157" t="s">
        <v>22</v>
      </c>
      <c r="J4" s="158">
        <v>2025</v>
      </c>
      <c r="K4" s="159">
        <v>2026</v>
      </c>
      <c r="L4" s="157" t="s">
        <v>22</v>
      </c>
    </row>
    <row r="5" spans="1:12" ht="15" customHeight="1" x14ac:dyDescent="0.25">
      <c r="A5" s="32" t="s">
        <v>23</v>
      </c>
      <c r="B5" s="255"/>
      <c r="C5" s="256"/>
      <c r="D5" s="63"/>
      <c r="E5" s="63"/>
      <c r="F5" s="278"/>
      <c r="G5" s="162"/>
      <c r="H5" s="160"/>
      <c r="I5" s="161"/>
      <c r="J5" s="276"/>
      <c r="K5" s="160"/>
      <c r="L5" s="161"/>
    </row>
    <row r="6" spans="1:12" ht="15" customHeight="1" x14ac:dyDescent="0.25">
      <c r="A6" s="33" t="s">
        <v>24</v>
      </c>
      <c r="B6" s="60">
        <v>213</v>
      </c>
      <c r="C6" s="7">
        <v>211</v>
      </c>
      <c r="D6" s="7">
        <v>212</v>
      </c>
      <c r="E6" s="7">
        <v>212</v>
      </c>
      <c r="F6" s="61">
        <v>214</v>
      </c>
      <c r="G6" s="19">
        <v>210.4</v>
      </c>
      <c r="H6" s="163">
        <f>IFERROR(AVERAGEIF(B6:F6,"&lt;&gt;0"),"")</f>
        <v>212.4</v>
      </c>
      <c r="I6" s="164">
        <f>(H6/G6-1)*100</f>
        <v>0.95057034220531467</v>
      </c>
      <c r="J6" s="25">
        <v>237.65</v>
      </c>
      <c r="K6" s="165">
        <v>207.88888888888889</v>
      </c>
      <c r="L6" s="164">
        <f>IF(OR(OR(J6="",K6=""),OR(J6="s/i",K6="s/i")),"",K6/J6*100-100)</f>
        <v>-12.523084835308694</v>
      </c>
    </row>
    <row r="7" spans="1:12" ht="15" customHeight="1" x14ac:dyDescent="0.25">
      <c r="A7" s="34" t="s">
        <v>25</v>
      </c>
      <c r="B7" s="62" t="s">
        <v>104</v>
      </c>
      <c r="C7" s="8" t="s">
        <v>104</v>
      </c>
      <c r="D7" s="8" t="s">
        <v>104</v>
      </c>
      <c r="E7" s="8" t="s">
        <v>104</v>
      </c>
      <c r="F7" s="257" t="s">
        <v>104</v>
      </c>
      <c r="G7" s="14" t="s">
        <v>104</v>
      </c>
      <c r="H7" s="166" t="str">
        <f t="shared" ref="H7:H31" si="1">IFERROR(AVERAGEIF(B7:F7,"&lt;&gt;0"),"")</f>
        <v/>
      </c>
      <c r="I7" s="167"/>
      <c r="J7" s="14"/>
      <c r="K7" s="166"/>
      <c r="L7" s="167"/>
    </row>
    <row r="8" spans="1:12" ht="15" customHeight="1" x14ac:dyDescent="0.25">
      <c r="A8" s="35" t="s">
        <v>26</v>
      </c>
      <c r="B8" s="60" t="s">
        <v>104</v>
      </c>
      <c r="C8" s="7" t="s">
        <v>104</v>
      </c>
      <c r="D8" s="7" t="s">
        <v>104</v>
      </c>
      <c r="E8" s="7" t="s">
        <v>104</v>
      </c>
      <c r="F8" s="61" t="s">
        <v>104</v>
      </c>
      <c r="G8" s="15" t="s">
        <v>104</v>
      </c>
      <c r="H8" s="168" t="str">
        <f t="shared" si="1"/>
        <v/>
      </c>
      <c r="I8" s="169"/>
      <c r="J8" s="15"/>
      <c r="K8" s="168"/>
      <c r="L8" s="169"/>
    </row>
    <row r="9" spans="1:12" ht="15" customHeight="1" x14ac:dyDescent="0.25">
      <c r="A9" s="34" t="s">
        <v>27</v>
      </c>
      <c r="B9" s="62" t="s">
        <v>104</v>
      </c>
      <c r="C9" s="8" t="s">
        <v>104</v>
      </c>
      <c r="D9" s="8" t="s">
        <v>104</v>
      </c>
      <c r="E9" s="8" t="s">
        <v>104</v>
      </c>
      <c r="F9" s="257" t="s">
        <v>104</v>
      </c>
      <c r="G9" s="14" t="s">
        <v>104</v>
      </c>
      <c r="H9" s="166" t="str">
        <f t="shared" si="1"/>
        <v/>
      </c>
      <c r="I9" s="167"/>
      <c r="J9" s="14"/>
      <c r="K9" s="166"/>
      <c r="L9" s="167"/>
    </row>
    <row r="10" spans="1:12" ht="15" customHeight="1" x14ac:dyDescent="0.25">
      <c r="A10" s="36" t="s">
        <v>28</v>
      </c>
      <c r="B10" s="60">
        <v>256.47311999999999</v>
      </c>
      <c r="C10" s="7">
        <v>251.60453999999999</v>
      </c>
      <c r="D10" s="7">
        <v>252.98244</v>
      </c>
      <c r="E10" s="7">
        <v>254.36033999999998</v>
      </c>
      <c r="F10" s="61">
        <v>264.00563999999997</v>
      </c>
      <c r="G10" s="20">
        <v>250.41036</v>
      </c>
      <c r="H10" s="163">
        <f t="shared" si="1"/>
        <v>255.88521599999996</v>
      </c>
      <c r="I10" s="164">
        <f t="shared" ref="I10:I31" si="2">(H10/G10-1)*100</f>
        <v>2.1863536316947707</v>
      </c>
      <c r="J10" s="25">
        <v>246.41203263157897</v>
      </c>
      <c r="K10" s="165">
        <v>239.78844315789473</v>
      </c>
      <c r="L10" s="164">
        <f t="shared" ref="L10:L11" si="3">IF(OR(OR(J10="",K10=""),OR(J10="s/i",K10="s/i")),"",K10/J10*100-100)</f>
        <v>-2.6880138128593103</v>
      </c>
    </row>
    <row r="11" spans="1:12" ht="13.5" customHeight="1" x14ac:dyDescent="0.25">
      <c r="A11" s="37" t="s">
        <v>29</v>
      </c>
      <c r="B11" s="108">
        <v>276.59046000000001</v>
      </c>
      <c r="C11" s="109">
        <v>272.54861999999997</v>
      </c>
      <c r="D11" s="109">
        <v>274.29395999999997</v>
      </c>
      <c r="E11" s="109">
        <v>274.29395999999997</v>
      </c>
      <c r="F11" s="110">
        <v>280.63229999999999</v>
      </c>
      <c r="G11" s="16">
        <v>266.35725600000001</v>
      </c>
      <c r="H11" s="170">
        <f t="shared" si="1"/>
        <v>275.67185999999998</v>
      </c>
      <c r="I11" s="171">
        <f t="shared" si="2"/>
        <v>3.4970340736653283</v>
      </c>
      <c r="J11" s="16">
        <v>263.20307368421049</v>
      </c>
      <c r="K11" s="170">
        <v>259.48516105263155</v>
      </c>
      <c r="L11" s="171">
        <f t="shared" si="3"/>
        <v>-1.4125642909625213</v>
      </c>
    </row>
    <row r="12" spans="1:12" ht="15" customHeight="1" x14ac:dyDescent="0.25">
      <c r="A12" s="38" t="s">
        <v>30</v>
      </c>
      <c r="B12" s="111" t="s">
        <v>104</v>
      </c>
      <c r="C12" s="258" t="s">
        <v>104</v>
      </c>
      <c r="D12" s="258" t="s">
        <v>104</v>
      </c>
      <c r="E12" s="258" t="s">
        <v>104</v>
      </c>
      <c r="F12" s="259" t="s">
        <v>104</v>
      </c>
      <c r="G12" s="21" t="s">
        <v>104</v>
      </c>
      <c r="H12" s="172" t="str">
        <f t="shared" si="1"/>
        <v/>
      </c>
      <c r="I12" s="173"/>
      <c r="J12" s="21"/>
      <c r="K12" s="172"/>
      <c r="L12" s="173"/>
    </row>
    <row r="13" spans="1:12" ht="15" customHeight="1" x14ac:dyDescent="0.25">
      <c r="A13" s="39" t="s">
        <v>31</v>
      </c>
      <c r="B13" s="260">
        <v>280.26486</v>
      </c>
      <c r="C13" s="261">
        <v>276.22302000000002</v>
      </c>
      <c r="D13" s="261">
        <v>277.96836000000002</v>
      </c>
      <c r="E13" s="261">
        <v>277.96836000000002</v>
      </c>
      <c r="F13" s="262">
        <v>284.30669999999998</v>
      </c>
      <c r="G13" s="22">
        <v>270.031656</v>
      </c>
      <c r="H13" s="174">
        <f t="shared" si="1"/>
        <v>279.34625999999997</v>
      </c>
      <c r="I13" s="175">
        <f t="shared" si="2"/>
        <v>3.4494489046128729</v>
      </c>
      <c r="J13" s="27">
        <v>263.68654736842097</v>
      </c>
      <c r="K13" s="174">
        <v>263.15956105263149</v>
      </c>
      <c r="L13" s="176">
        <f t="shared" ref="L13:L15" si="4">IF(OR(OR(J13="",K13=""),OR(J13="s/i",K13="s/i")),"",K13/J13*100-100)</f>
        <v>-0.19985331866520539</v>
      </c>
    </row>
    <row r="14" spans="1:12" ht="15" customHeight="1" x14ac:dyDescent="0.25">
      <c r="A14" s="40" t="s">
        <v>32</v>
      </c>
      <c r="B14" s="263">
        <v>274.75326000000001</v>
      </c>
      <c r="C14" s="264">
        <v>270.71141999999998</v>
      </c>
      <c r="D14" s="264">
        <v>272.45675999999997</v>
      </c>
      <c r="E14" s="264">
        <v>272.45675999999997</v>
      </c>
      <c r="F14" s="265">
        <v>278.79509999999999</v>
      </c>
      <c r="G14" s="23">
        <v>264.52005599999995</v>
      </c>
      <c r="H14" s="177">
        <f t="shared" si="1"/>
        <v>273.83466000000004</v>
      </c>
      <c r="I14" s="178">
        <f t="shared" si="2"/>
        <v>3.5213224058897374</v>
      </c>
      <c r="J14" s="23">
        <v>262.6229052631578</v>
      </c>
      <c r="K14" s="179">
        <v>257.64796105263156</v>
      </c>
      <c r="L14" s="180">
        <f t="shared" si="4"/>
        <v>-1.8943298969071805</v>
      </c>
    </row>
    <row r="15" spans="1:12" ht="15" customHeight="1" x14ac:dyDescent="0.25">
      <c r="A15" s="41" t="s">
        <v>33</v>
      </c>
      <c r="B15" s="260">
        <v>280.26486</v>
      </c>
      <c r="C15" s="261">
        <v>276.22302000000002</v>
      </c>
      <c r="D15" s="261">
        <v>277.96836000000002</v>
      </c>
      <c r="E15" s="261">
        <v>277.96836000000002</v>
      </c>
      <c r="F15" s="262">
        <v>284.30669999999998</v>
      </c>
      <c r="G15" s="24">
        <v>270.031656</v>
      </c>
      <c r="H15" s="174">
        <f t="shared" si="1"/>
        <v>279.34625999999997</v>
      </c>
      <c r="I15" s="175">
        <f t="shared" si="2"/>
        <v>3.4494489046128729</v>
      </c>
      <c r="J15" s="24">
        <v>265.42705263157893</v>
      </c>
      <c r="K15" s="181">
        <v>260.93558210526317</v>
      </c>
      <c r="L15" s="182">
        <f t="shared" si="4"/>
        <v>-1.6921675774134712</v>
      </c>
    </row>
    <row r="16" spans="1:12" ht="15" customHeight="1" x14ac:dyDescent="0.25">
      <c r="A16" s="42" t="s">
        <v>34</v>
      </c>
      <c r="B16" s="266" t="s">
        <v>104</v>
      </c>
      <c r="C16" s="267" t="s">
        <v>104</v>
      </c>
      <c r="D16" s="267" t="s">
        <v>104</v>
      </c>
      <c r="E16" s="267" t="s">
        <v>104</v>
      </c>
      <c r="F16" s="268" t="s">
        <v>104</v>
      </c>
      <c r="G16" s="15" t="s">
        <v>104</v>
      </c>
      <c r="H16" s="183" t="str">
        <f t="shared" si="1"/>
        <v/>
      </c>
      <c r="I16" s="184"/>
      <c r="J16" s="15"/>
      <c r="K16" s="168"/>
      <c r="L16" s="169"/>
    </row>
    <row r="17" spans="1:12" ht="15" customHeight="1" x14ac:dyDescent="0.25">
      <c r="A17" s="43" t="s">
        <v>35</v>
      </c>
      <c r="B17" s="62" t="s">
        <v>104</v>
      </c>
      <c r="C17" s="8" t="s">
        <v>104</v>
      </c>
      <c r="D17" s="8" t="s">
        <v>104</v>
      </c>
      <c r="E17" s="8" t="s">
        <v>104</v>
      </c>
      <c r="F17" s="257" t="s">
        <v>104</v>
      </c>
      <c r="G17" s="14" t="s">
        <v>104</v>
      </c>
      <c r="H17" s="166" t="str">
        <f t="shared" si="1"/>
        <v/>
      </c>
      <c r="I17" s="167"/>
      <c r="J17" s="28"/>
      <c r="K17" s="185"/>
      <c r="L17" s="171"/>
    </row>
    <row r="18" spans="1:12" ht="15" customHeight="1" x14ac:dyDescent="0.25">
      <c r="A18" s="42" t="s">
        <v>36</v>
      </c>
      <c r="B18" s="60">
        <v>273.25</v>
      </c>
      <c r="C18" s="7">
        <v>271</v>
      </c>
      <c r="D18" s="7">
        <v>273</v>
      </c>
      <c r="E18" s="7">
        <v>272.5</v>
      </c>
      <c r="F18" s="61">
        <v>274</v>
      </c>
      <c r="G18" s="13">
        <v>271.55</v>
      </c>
      <c r="H18" s="163">
        <f t="shared" si="1"/>
        <v>272.75</v>
      </c>
      <c r="I18" s="164">
        <f t="shared" si="2"/>
        <v>0.44190756766708805</v>
      </c>
      <c r="J18" s="15">
        <v>268.19210526315788</v>
      </c>
      <c r="K18" s="186">
        <v>262.88157894736844</v>
      </c>
      <c r="L18" s="169">
        <f>IF(OR(OR(J18="",K18=""),OR(J18="s/i",K18="s/i")),"",K18/J18*100-100)</f>
        <v>-1.9801202986861313</v>
      </c>
    </row>
    <row r="19" spans="1:12" ht="15" customHeight="1" x14ac:dyDescent="0.25">
      <c r="A19" s="43" t="s">
        <v>23</v>
      </c>
      <c r="B19" s="269" t="s">
        <v>104</v>
      </c>
      <c r="C19" s="9" t="s">
        <v>104</v>
      </c>
      <c r="D19" s="9" t="s">
        <v>104</v>
      </c>
      <c r="E19" s="9" t="s">
        <v>104</v>
      </c>
      <c r="F19" s="64" t="s">
        <v>104</v>
      </c>
      <c r="G19" s="14" t="s">
        <v>104</v>
      </c>
      <c r="H19" s="166" t="str">
        <f t="shared" si="1"/>
        <v/>
      </c>
      <c r="I19" s="167"/>
      <c r="J19" s="14"/>
      <c r="K19" s="166"/>
      <c r="L19" s="171" t="s">
        <v>104</v>
      </c>
    </row>
    <row r="20" spans="1:12" ht="15" customHeight="1" x14ac:dyDescent="0.25">
      <c r="A20" s="42" t="s">
        <v>37</v>
      </c>
      <c r="B20" s="60">
        <v>205</v>
      </c>
      <c r="C20" s="7">
        <v>205</v>
      </c>
      <c r="D20" s="7">
        <v>207</v>
      </c>
      <c r="E20" s="7">
        <v>208</v>
      </c>
      <c r="F20" s="61">
        <v>210</v>
      </c>
      <c r="G20" s="19">
        <v>207.6</v>
      </c>
      <c r="H20" s="163">
        <f t="shared" si="1"/>
        <v>207</v>
      </c>
      <c r="I20" s="164">
        <f t="shared" si="2"/>
        <v>-0.28901734104046506</v>
      </c>
      <c r="J20" s="25">
        <v>228.95</v>
      </c>
      <c r="K20" s="186">
        <v>210.77777777777777</v>
      </c>
      <c r="L20" s="164">
        <f>IF(OR(OR(J20="",K20=""),OR(J20="s/i",K20="s/i")),"",K20/J20*100-100)</f>
        <v>-7.937201232680593</v>
      </c>
    </row>
    <row r="21" spans="1:12" ht="15" customHeight="1" x14ac:dyDescent="0.25">
      <c r="A21" s="43" t="s">
        <v>26</v>
      </c>
      <c r="B21" s="269" t="s">
        <v>104</v>
      </c>
      <c r="C21" s="9" t="s">
        <v>104</v>
      </c>
      <c r="D21" s="9" t="s">
        <v>104</v>
      </c>
      <c r="E21" s="9" t="s">
        <v>104</v>
      </c>
      <c r="F21" s="64" t="s">
        <v>104</v>
      </c>
      <c r="G21" s="14" t="s">
        <v>104</v>
      </c>
      <c r="H21" s="166" t="str">
        <f t="shared" si="1"/>
        <v/>
      </c>
      <c r="I21" s="167"/>
      <c r="J21" s="16"/>
      <c r="K21" s="170"/>
      <c r="L21" s="171"/>
    </row>
    <row r="22" spans="1:12" ht="15" customHeight="1" x14ac:dyDescent="0.25">
      <c r="A22" s="44" t="s">
        <v>38</v>
      </c>
      <c r="B22" s="60">
        <v>213.57139999999998</v>
      </c>
      <c r="C22" s="7">
        <v>213.07929999999999</v>
      </c>
      <c r="D22" s="7">
        <v>216.22873999999999</v>
      </c>
      <c r="E22" s="7">
        <v>217.80345999999997</v>
      </c>
      <c r="F22" s="61">
        <v>219.47659999999999</v>
      </c>
      <c r="G22" s="25">
        <v>213.90602799999996</v>
      </c>
      <c r="H22" s="163">
        <f t="shared" si="1"/>
        <v>216.03190000000001</v>
      </c>
      <c r="I22" s="187">
        <f t="shared" si="2"/>
        <v>0.99383454495263202</v>
      </c>
      <c r="J22" s="25">
        <v>226.57837999999998</v>
      </c>
      <c r="K22" s="186">
        <v>218.14534000000003</v>
      </c>
      <c r="L22" s="164">
        <f>IF(OR(OR(J22="",K22=""),OR(J22="s/i",K22="s/i")),"",K22/J22*100-100)</f>
        <v>-3.7219085068928166</v>
      </c>
    </row>
    <row r="23" spans="1:12" ht="15" customHeight="1" x14ac:dyDescent="0.25">
      <c r="A23" s="45" t="s">
        <v>39</v>
      </c>
      <c r="B23" s="62" t="s">
        <v>104</v>
      </c>
      <c r="C23" s="8" t="s">
        <v>104</v>
      </c>
      <c r="D23" s="8" t="s">
        <v>104</v>
      </c>
      <c r="E23" s="8" t="s">
        <v>104</v>
      </c>
      <c r="F23" s="257" t="s">
        <v>104</v>
      </c>
      <c r="G23" s="26" t="s">
        <v>104</v>
      </c>
      <c r="H23" s="170" t="str">
        <f t="shared" si="1"/>
        <v/>
      </c>
      <c r="I23" s="188"/>
      <c r="J23" s="26"/>
      <c r="K23" s="189"/>
      <c r="L23" s="171"/>
    </row>
    <row r="24" spans="1:12" ht="15" customHeight="1" x14ac:dyDescent="0.25">
      <c r="A24" s="46" t="s">
        <v>40</v>
      </c>
      <c r="B24" s="60">
        <v>242.83888811529914</v>
      </c>
      <c r="C24" s="7">
        <v>240.63426815964502</v>
      </c>
      <c r="D24" s="7">
        <v>241.73657813747207</v>
      </c>
      <c r="E24" s="7">
        <v>242.61842611973373</v>
      </c>
      <c r="F24" s="61">
        <v>243.27981210642994</v>
      </c>
      <c r="G24" s="18">
        <v>235.14476447006632</v>
      </c>
      <c r="H24" s="163">
        <f t="shared" si="1"/>
        <v>242.22159452771598</v>
      </c>
      <c r="I24" s="164">
        <f t="shared" si="2"/>
        <v>3.0095630976936016</v>
      </c>
      <c r="J24" s="18">
        <v>301.87048824366883</v>
      </c>
      <c r="K24" s="190">
        <v>235.54043573579165</v>
      </c>
      <c r="L24" s="164">
        <f>IF(OR(OR(J24="",K24=""),OR(J24="s/i",K24="s/i")),"",K24/J24*100-100)</f>
        <v>-21.973016605166052</v>
      </c>
    </row>
    <row r="25" spans="1:12" ht="15" customHeight="1" x14ac:dyDescent="0.25">
      <c r="A25" s="47" t="s">
        <v>41</v>
      </c>
      <c r="B25" s="270" t="s">
        <v>104</v>
      </c>
      <c r="C25" s="271" t="s">
        <v>104</v>
      </c>
      <c r="D25" s="271" t="s">
        <v>104</v>
      </c>
      <c r="E25" s="271" t="s">
        <v>104</v>
      </c>
      <c r="F25" s="272" t="s">
        <v>104</v>
      </c>
      <c r="G25" s="17" t="s">
        <v>104</v>
      </c>
      <c r="H25" s="191" t="str">
        <f t="shared" si="1"/>
        <v/>
      </c>
      <c r="I25" s="192"/>
      <c r="J25" s="16"/>
      <c r="K25" s="170"/>
      <c r="L25" s="171"/>
    </row>
    <row r="26" spans="1:12" ht="15" customHeight="1" x14ac:dyDescent="0.25">
      <c r="A26" s="46" t="s">
        <v>42</v>
      </c>
      <c r="B26" s="60">
        <v>392</v>
      </c>
      <c r="C26" s="7">
        <v>392</v>
      </c>
      <c r="D26" s="7">
        <v>392</v>
      </c>
      <c r="E26" s="7">
        <v>385</v>
      </c>
      <c r="F26" s="61">
        <v>385</v>
      </c>
      <c r="G26" s="18">
        <v>399.2</v>
      </c>
      <c r="H26" s="190">
        <f t="shared" si="1"/>
        <v>389.2</v>
      </c>
      <c r="I26" s="187">
        <f t="shared" si="2"/>
        <v>-2.5050100200400771</v>
      </c>
      <c r="J26" s="18">
        <v>442.2</v>
      </c>
      <c r="K26" s="190">
        <v>410.45</v>
      </c>
      <c r="L26" s="164">
        <f t="shared" ref="L26:L28" si="5">IF(OR(OR(J26="",K26=""),OR(J26="s/i",K26="s/i")),"",K26/J26*100-100)</f>
        <v>-7.1800090456806913</v>
      </c>
    </row>
    <row r="27" spans="1:12" ht="15" customHeight="1" x14ac:dyDescent="0.25">
      <c r="A27" s="48" t="s">
        <v>43</v>
      </c>
      <c r="B27" s="108">
        <v>391</v>
      </c>
      <c r="C27" s="109">
        <v>391</v>
      </c>
      <c r="D27" s="109">
        <v>391</v>
      </c>
      <c r="E27" s="109">
        <v>383</v>
      </c>
      <c r="F27" s="110">
        <v>383</v>
      </c>
      <c r="G27" s="17">
        <v>398.2</v>
      </c>
      <c r="H27" s="193">
        <f t="shared" si="1"/>
        <v>387.8</v>
      </c>
      <c r="I27" s="188">
        <f t="shared" si="2"/>
        <v>-2.6117528879959773</v>
      </c>
      <c r="J27" s="16">
        <v>440.8</v>
      </c>
      <c r="K27" s="170">
        <v>408.8</v>
      </c>
      <c r="L27" s="171">
        <f t="shared" si="5"/>
        <v>-7.2595281306715123</v>
      </c>
    </row>
    <row r="28" spans="1:12" ht="15" customHeight="1" x14ac:dyDescent="0.25">
      <c r="A28" s="46" t="s">
        <v>44</v>
      </c>
      <c r="B28" s="60">
        <v>391</v>
      </c>
      <c r="C28" s="7">
        <v>391</v>
      </c>
      <c r="D28" s="7">
        <v>391</v>
      </c>
      <c r="E28" s="7">
        <v>383</v>
      </c>
      <c r="F28" s="61">
        <v>383</v>
      </c>
      <c r="G28" s="18">
        <v>397.6</v>
      </c>
      <c r="H28" s="190">
        <f t="shared" si="1"/>
        <v>387.8</v>
      </c>
      <c r="I28" s="187">
        <f t="shared" si="2"/>
        <v>-2.464788732394374</v>
      </c>
      <c r="J28" s="18">
        <v>435.15</v>
      </c>
      <c r="K28" s="190">
        <v>407.05</v>
      </c>
      <c r="L28" s="187">
        <f t="shared" si="5"/>
        <v>-6.4575433758473935</v>
      </c>
    </row>
    <row r="29" spans="1:12" ht="15" customHeight="1" x14ac:dyDescent="0.25">
      <c r="A29" s="47" t="s">
        <v>45</v>
      </c>
      <c r="B29" s="270" t="s">
        <v>104</v>
      </c>
      <c r="C29" s="271" t="s">
        <v>104</v>
      </c>
      <c r="D29" s="271" t="s">
        <v>104</v>
      </c>
      <c r="E29" s="271" t="s">
        <v>104</v>
      </c>
      <c r="F29" s="272" t="s">
        <v>104</v>
      </c>
      <c r="G29" s="17" t="s">
        <v>104</v>
      </c>
      <c r="H29" s="193" t="str">
        <f t="shared" si="1"/>
        <v/>
      </c>
      <c r="I29" s="188"/>
      <c r="J29" s="16"/>
      <c r="K29" s="170"/>
      <c r="L29" s="188" t="s">
        <v>104</v>
      </c>
    </row>
    <row r="30" spans="1:12" ht="15" customHeight="1" x14ac:dyDescent="0.25">
      <c r="A30" s="46" t="s">
        <v>46</v>
      </c>
      <c r="B30" s="60">
        <v>362.5</v>
      </c>
      <c r="C30" s="7">
        <v>362.5</v>
      </c>
      <c r="D30" s="7">
        <v>362.5</v>
      </c>
      <c r="E30" s="7">
        <v>357.5</v>
      </c>
      <c r="F30" s="61">
        <v>357.5</v>
      </c>
      <c r="G30" s="18">
        <v>362.5</v>
      </c>
      <c r="H30" s="190">
        <f t="shared" si="1"/>
        <v>360.5</v>
      </c>
      <c r="I30" s="187">
        <f t="shared" si="2"/>
        <v>-0.55172413793103114</v>
      </c>
      <c r="J30" s="18">
        <v>398.35</v>
      </c>
      <c r="K30" s="190">
        <v>362.9</v>
      </c>
      <c r="L30" s="187">
        <f t="shared" ref="L30:L31" si="6">IF(OR(OR(J30="",K30=""),OR(J30="s/i",K30="s/i")),"",K30/J30*100-100)</f>
        <v>-8.8992092381072041</v>
      </c>
    </row>
    <row r="31" spans="1:12" ht="15" customHeight="1" thickBot="1" x14ac:dyDescent="0.3">
      <c r="A31" s="194" t="s">
        <v>47</v>
      </c>
      <c r="B31" s="273">
        <v>357.5</v>
      </c>
      <c r="C31" s="274">
        <v>357.5</v>
      </c>
      <c r="D31" s="274">
        <v>357.5</v>
      </c>
      <c r="E31" s="274">
        <v>357.5</v>
      </c>
      <c r="F31" s="275">
        <v>357.5</v>
      </c>
      <c r="G31" s="195">
        <v>357.5</v>
      </c>
      <c r="H31" s="196">
        <f t="shared" si="1"/>
        <v>357.5</v>
      </c>
      <c r="I31" s="197">
        <f t="shared" si="2"/>
        <v>0</v>
      </c>
      <c r="J31" s="195">
        <v>387.6</v>
      </c>
      <c r="K31" s="198">
        <v>357.95</v>
      </c>
      <c r="L31" s="197">
        <f t="shared" si="6"/>
        <v>-7.6496388028895836</v>
      </c>
    </row>
    <row r="32" spans="1:12" ht="15.75" customHeight="1" x14ac:dyDescent="0.25">
      <c r="A32" s="12" t="s">
        <v>48</v>
      </c>
      <c r="B32" s="12"/>
      <c r="C32" s="12"/>
      <c r="D32" s="12"/>
      <c r="E32" s="12"/>
      <c r="F32" s="12"/>
      <c r="G32" s="12"/>
      <c r="H32" s="12"/>
      <c r="I32" s="12"/>
      <c r="J32" s="292" t="s">
        <v>49</v>
      </c>
      <c r="K32" s="292"/>
      <c r="L32" s="292"/>
    </row>
    <row r="33" spans="1:12" x14ac:dyDescent="0.25">
      <c r="A33" s="49" t="s">
        <v>50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 x14ac:dyDescent="0.25">
      <c r="A34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3"/>
  <sheetViews>
    <sheetView showOutlineSymbols="0" showWhiteSpace="0" view="pageBreakPreview" topLeftCell="A3" zoomScale="60" zoomScaleNormal="7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D22" sqref="D22"/>
    </sheetView>
  </sheetViews>
  <sheetFormatPr baseColWidth="10" defaultColWidth="10.90625" defaultRowHeight="18" x14ac:dyDescent="0.25"/>
  <cols>
    <col min="1" max="1" width="38.1796875" customWidth="1"/>
    <col min="2" max="3" width="8.26953125" bestFit="1" customWidth="1"/>
    <col min="4" max="4" width="9.453125" bestFit="1" customWidth="1"/>
    <col min="5" max="5" width="8.26953125" bestFit="1" customWidth="1"/>
    <col min="6" max="6" width="7.90625" customWidth="1"/>
    <col min="7" max="8" width="8.26953125" bestFit="1" customWidth="1"/>
    <col min="9" max="9" width="7.90625" customWidth="1"/>
    <col min="10" max="11" width="8" bestFit="1" customWidth="1"/>
    <col min="12" max="12" width="6.453125" bestFit="1" customWidth="1"/>
    <col min="13" max="13" width="10.90625" customWidth="1"/>
  </cols>
  <sheetData>
    <row r="1" spans="1:12" ht="2.25" customHeight="1" thickBo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 x14ac:dyDescent="0.3">
      <c r="A2" s="311" t="s">
        <v>11</v>
      </c>
      <c r="B2" s="305" t="s">
        <v>12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 x14ac:dyDescent="0.25">
      <c r="A3" s="312"/>
      <c r="B3" s="307" t="s">
        <v>107</v>
      </c>
      <c r="C3" s="308"/>
      <c r="D3" s="309"/>
      <c r="E3" s="309"/>
      <c r="F3" s="310"/>
      <c r="G3" s="295" t="s">
        <v>13</v>
      </c>
      <c r="H3" s="296"/>
      <c r="I3" s="297"/>
      <c r="J3" s="295" t="s">
        <v>14</v>
      </c>
      <c r="K3" s="296"/>
      <c r="L3" s="297"/>
    </row>
    <row r="4" spans="1:12" s="31" customFormat="1" ht="15" customHeight="1" x14ac:dyDescent="0.25">
      <c r="A4" s="312"/>
      <c r="B4" s="154" t="str">
        <f>'1'!B3</f>
        <v>Lunes</v>
      </c>
      <c r="C4" s="279" t="str">
        <f>'1'!C3</f>
        <v>Martes</v>
      </c>
      <c r="D4" s="280" t="str">
        <f>'1'!D3</f>
        <v>Miércoles</v>
      </c>
      <c r="E4" s="280" t="str">
        <f>'1'!E3</f>
        <v>Jueves</v>
      </c>
      <c r="F4" s="280" t="str">
        <f>'1'!F3</f>
        <v>Viernes</v>
      </c>
      <c r="G4" s="313"/>
      <c r="H4" s="299"/>
      <c r="I4" s="300"/>
      <c r="J4" s="301" t="s">
        <v>108</v>
      </c>
      <c r="K4" s="302"/>
      <c r="L4" s="303"/>
    </row>
    <row r="5" spans="1:12" s="31" customFormat="1" ht="15" customHeight="1" x14ac:dyDescent="0.25">
      <c r="A5" s="312"/>
      <c r="B5" s="155">
        <f>'1'!B4</f>
        <v>9</v>
      </c>
      <c r="C5" s="282">
        <f>'1'!C4</f>
        <v>10</v>
      </c>
      <c r="D5" s="281">
        <f>'1'!D4</f>
        <v>11</v>
      </c>
      <c r="E5" s="282">
        <f>'1'!E4</f>
        <v>12</v>
      </c>
      <c r="F5" s="281">
        <f>'1'!F4</f>
        <v>13</v>
      </c>
      <c r="G5" s="199" t="s">
        <v>20</v>
      </c>
      <c r="H5" s="200" t="s">
        <v>21</v>
      </c>
      <c r="I5" s="157" t="s">
        <v>22</v>
      </c>
      <c r="J5" s="158">
        <v>2025</v>
      </c>
      <c r="K5" s="159">
        <v>2026</v>
      </c>
      <c r="L5" s="157" t="s">
        <v>22</v>
      </c>
    </row>
    <row r="6" spans="1:12" ht="15" customHeight="1" x14ac:dyDescent="0.25">
      <c r="A6" s="51"/>
      <c r="B6" s="201"/>
      <c r="C6" s="202"/>
      <c r="D6" s="202"/>
      <c r="E6" s="202"/>
      <c r="F6" s="203"/>
      <c r="G6" s="58"/>
      <c r="I6" s="59"/>
      <c r="J6" s="58"/>
      <c r="L6" s="59"/>
    </row>
    <row r="7" spans="1:12" ht="15" customHeight="1" x14ac:dyDescent="0.25">
      <c r="A7" s="52" t="s">
        <v>51</v>
      </c>
      <c r="B7" s="60"/>
      <c r="C7" s="7"/>
      <c r="D7" s="7"/>
      <c r="E7" s="7"/>
      <c r="F7" s="61"/>
      <c r="G7" s="15"/>
      <c r="H7" s="168"/>
      <c r="I7" s="169"/>
      <c r="J7" s="15"/>
      <c r="K7" s="168"/>
      <c r="L7" s="169"/>
    </row>
    <row r="8" spans="1:12" ht="15" customHeight="1" x14ac:dyDescent="0.25">
      <c r="A8" s="53" t="s">
        <v>52</v>
      </c>
      <c r="B8" s="62">
        <v>230.27822206477737</v>
      </c>
      <c r="C8" s="9">
        <v>237.5120929149798</v>
      </c>
      <c r="D8" s="63">
        <v>244.91819878542515</v>
      </c>
      <c r="E8" s="9">
        <v>250.42971943319841</v>
      </c>
      <c r="F8" s="64">
        <v>250.42971943319841</v>
      </c>
      <c r="G8" s="16">
        <v>221.52868303643726</v>
      </c>
      <c r="H8" s="193">
        <f>IFERROR(AVERAGEIF(B8:F8,"&lt;&gt;0"),"")</f>
        <v>242.71359052631584</v>
      </c>
      <c r="I8" s="188">
        <f>(H8/G8-1)*100</f>
        <v>9.5630539573938975</v>
      </c>
      <c r="J8" s="30">
        <v>242.51597350308978</v>
      </c>
      <c r="K8" s="112">
        <v>215.39349031536335</v>
      </c>
      <c r="L8" s="171">
        <f t="shared" ref="L8:L31" si="0">IF(OR(J8="",K8=""),"",K8/J8*100-100)</f>
        <v>-11.183792471872323</v>
      </c>
    </row>
    <row r="9" spans="1:12" ht="15" customHeight="1" x14ac:dyDescent="0.25">
      <c r="A9" s="52" t="s">
        <v>53</v>
      </c>
      <c r="B9" s="60">
        <v>439</v>
      </c>
      <c r="C9" s="10">
        <v>444</v>
      </c>
      <c r="D9" s="10">
        <v>450</v>
      </c>
      <c r="E9" s="10">
        <v>453</v>
      </c>
      <c r="F9" s="10">
        <v>442</v>
      </c>
      <c r="G9" s="19">
        <v>440</v>
      </c>
      <c r="H9" s="165">
        <f t="shared" ref="H9:H11" si="1">IFERROR(AVERAGEIF(B9:F9,"&lt;&gt;0"),"")</f>
        <v>445.6</v>
      </c>
      <c r="I9" s="204">
        <f>(H9/G9-1)*100</f>
        <v>1.2727272727272698</v>
      </c>
      <c r="J9" s="29">
        <v>405.25</v>
      </c>
      <c r="K9" s="205">
        <v>433.77777777777777</v>
      </c>
      <c r="L9" s="204">
        <f t="shared" si="0"/>
        <v>7.0395503461512021</v>
      </c>
    </row>
    <row r="10" spans="1:12" ht="15" customHeight="1" x14ac:dyDescent="0.25">
      <c r="A10" s="53" t="s">
        <v>54</v>
      </c>
      <c r="B10" s="62">
        <v>433.7628881430258</v>
      </c>
      <c r="C10" s="9">
        <v>436.2431079608703</v>
      </c>
      <c r="D10" s="63">
        <v>441.11168760330582</v>
      </c>
      <c r="E10" s="9">
        <v>445.70468726598079</v>
      </c>
      <c r="F10" s="64">
        <v>444.96980731995279</v>
      </c>
      <c r="G10" s="16">
        <v>426.89176064766406</v>
      </c>
      <c r="H10" s="193">
        <f t="shared" si="1"/>
        <v>440.35843565862706</v>
      </c>
      <c r="I10" s="188">
        <f>(H10/G10-1)*100</f>
        <v>3.1545877087278296</v>
      </c>
      <c r="J10" s="30">
        <v>382.1617456169941</v>
      </c>
      <c r="K10" s="112">
        <v>412.81397494474078</v>
      </c>
      <c r="L10" s="171">
        <f t="shared" si="0"/>
        <v>8.0207476753747784</v>
      </c>
    </row>
    <row r="11" spans="1:12" ht="15" customHeight="1" x14ac:dyDescent="0.25">
      <c r="A11" s="52" t="s">
        <v>55</v>
      </c>
      <c r="B11" s="60">
        <v>453.36099700710815</v>
      </c>
      <c r="C11" s="65">
        <v>450.70873612602946</v>
      </c>
      <c r="D11" s="65">
        <v>456.70558985931734</v>
      </c>
      <c r="E11" s="65">
        <v>460.15539435098009</v>
      </c>
      <c r="F11" s="66">
        <v>464.10024030209399</v>
      </c>
      <c r="G11" s="19">
        <v>440.47676682842467</v>
      </c>
      <c r="H11" s="165">
        <f t="shared" si="1"/>
        <v>457.00619152910576</v>
      </c>
      <c r="I11" s="204">
        <f>(H11/G11-1)*100</f>
        <v>3.7526212380503798</v>
      </c>
      <c r="J11" s="29">
        <v>439.27931487688312</v>
      </c>
      <c r="K11" s="205">
        <v>413.38411230358651</v>
      </c>
      <c r="L11" s="204">
        <f t="shared" si="0"/>
        <v>-5.8949287381205835</v>
      </c>
    </row>
    <row r="12" spans="1:12" ht="15" customHeight="1" x14ac:dyDescent="0.25">
      <c r="A12" s="53" t="s">
        <v>56</v>
      </c>
      <c r="B12" s="108" t="s">
        <v>104</v>
      </c>
      <c r="C12" s="109" t="s">
        <v>104</v>
      </c>
      <c r="D12" s="109" t="s">
        <v>104</v>
      </c>
      <c r="E12" s="109" t="s">
        <v>104</v>
      </c>
      <c r="F12" s="110" t="s">
        <v>104</v>
      </c>
      <c r="G12" s="102"/>
      <c r="H12" s="206"/>
      <c r="I12" s="207"/>
      <c r="J12" s="102"/>
      <c r="K12" s="206"/>
      <c r="L12" s="207"/>
    </row>
    <row r="13" spans="1:12" ht="15" customHeight="1" x14ac:dyDescent="0.25">
      <c r="A13" s="52" t="s">
        <v>57</v>
      </c>
      <c r="B13" s="60">
        <v>221</v>
      </c>
      <c r="C13" s="10">
        <v>221</v>
      </c>
      <c r="D13" s="10">
        <v>221</v>
      </c>
      <c r="E13" s="10">
        <v>221</v>
      </c>
      <c r="F13" s="10">
        <v>221</v>
      </c>
      <c r="G13" s="19">
        <v>221</v>
      </c>
      <c r="H13" s="165">
        <f t="shared" ref="H13:H22" si="2">IFERROR(AVERAGEIF(B13:F13,"&lt;&gt;0"),"")</f>
        <v>221</v>
      </c>
      <c r="I13" s="204">
        <f t="shared" ref="I13:I26" si="3">(H13/G13-1)*100</f>
        <v>0</v>
      </c>
      <c r="J13" s="29">
        <v>213.5</v>
      </c>
      <c r="K13" s="205">
        <v>201.44444444444446</v>
      </c>
      <c r="L13" s="204">
        <f t="shared" si="0"/>
        <v>-5.6466302367941665</v>
      </c>
    </row>
    <row r="14" spans="1:12" ht="15" customHeight="1" x14ac:dyDescent="0.25">
      <c r="A14" s="54" t="s">
        <v>58</v>
      </c>
      <c r="B14" s="62">
        <v>1435.2075911308191</v>
      </c>
      <c r="C14" s="9">
        <v>1424.6254153436796</v>
      </c>
      <c r="D14" s="63">
        <v>1458.5765626607526</v>
      </c>
      <c r="E14" s="9">
        <v>1464.3085745454534</v>
      </c>
      <c r="F14" s="64">
        <v>1464.749498536584</v>
      </c>
      <c r="G14" s="16">
        <v>1395.2157851352538</v>
      </c>
      <c r="H14" s="193">
        <f t="shared" si="2"/>
        <v>1449.4935284434578</v>
      </c>
      <c r="I14" s="188">
        <f t="shared" si="3"/>
        <v>3.8902758904022949</v>
      </c>
      <c r="J14" s="76">
        <v>1002.7075688831828</v>
      </c>
      <c r="K14" s="208">
        <v>1253.9994340389765</v>
      </c>
      <c r="L14" s="171">
        <f t="shared" si="0"/>
        <v>25.061331234956469</v>
      </c>
    </row>
    <row r="15" spans="1:12" ht="15" customHeight="1" x14ac:dyDescent="0.25">
      <c r="A15" s="55" t="s">
        <v>59</v>
      </c>
      <c r="B15" s="60">
        <v>1449.5376208425707</v>
      </c>
      <c r="C15" s="65">
        <v>1440.2782170288235</v>
      </c>
      <c r="D15" s="65">
        <v>1478.8590662527704</v>
      </c>
      <c r="E15" s="65">
        <v>1484.5910781374712</v>
      </c>
      <c r="F15" s="66">
        <v>1484.5910781374712</v>
      </c>
      <c r="G15" s="19">
        <v>1406.8120861019943</v>
      </c>
      <c r="H15" s="165">
        <f t="shared" si="2"/>
        <v>1467.5714120798216</v>
      </c>
      <c r="I15" s="204">
        <f t="shared" si="3"/>
        <v>4.3189368770764291</v>
      </c>
      <c r="J15" s="75">
        <v>1010.2264832582554</v>
      </c>
      <c r="K15" s="209">
        <v>1272.5298449293953</v>
      </c>
      <c r="L15" s="204">
        <f t="shared" si="0"/>
        <v>25.964807497932554</v>
      </c>
    </row>
    <row r="16" spans="1:12" ht="15" customHeight="1" x14ac:dyDescent="0.25">
      <c r="A16" s="54" t="s">
        <v>60</v>
      </c>
      <c r="B16" s="62">
        <v>1339.7478736330497</v>
      </c>
      <c r="C16" s="9">
        <v>1308.7806102405168</v>
      </c>
      <c r="D16" s="63">
        <v>1328.3565889738049</v>
      </c>
      <c r="E16" s="9">
        <v>1330.7168530797223</v>
      </c>
      <c r="F16" s="64">
        <v>1313.8176143481987</v>
      </c>
      <c r="G16" s="16">
        <v>1312.2694187297031</v>
      </c>
      <c r="H16" s="193">
        <f t="shared" si="2"/>
        <v>1324.2839080550586</v>
      </c>
      <c r="I16" s="188">
        <f t="shared" si="3"/>
        <v>0.91555050768352686</v>
      </c>
      <c r="J16" s="76">
        <v>1099.6528951564908</v>
      </c>
      <c r="K16" s="208">
        <v>1293.6730081496221</v>
      </c>
      <c r="L16" s="171">
        <f t="shared" si="0"/>
        <v>17.64375957610882</v>
      </c>
    </row>
    <row r="17" spans="1:12" ht="15" customHeight="1" x14ac:dyDescent="0.25">
      <c r="A17" s="55" t="s">
        <v>61</v>
      </c>
      <c r="B17" s="60">
        <v>1079</v>
      </c>
      <c r="C17" s="10">
        <v>1101</v>
      </c>
      <c r="D17" s="10">
        <v>1111</v>
      </c>
      <c r="E17" s="10">
        <v>1133</v>
      </c>
      <c r="F17" s="10">
        <v>1160</v>
      </c>
      <c r="G17" s="19">
        <v>1110.4000000000001</v>
      </c>
      <c r="H17" s="165">
        <f t="shared" si="2"/>
        <v>1116.8</v>
      </c>
      <c r="I17" s="204">
        <f t="shared" si="3"/>
        <v>0.57636887608067955</v>
      </c>
      <c r="J17" s="75">
        <v>1060</v>
      </c>
      <c r="K17" s="209">
        <v>1166.8888888888889</v>
      </c>
      <c r="L17" s="204">
        <f t="shared" si="0"/>
        <v>10.083857442348005</v>
      </c>
    </row>
    <row r="18" spans="1:12" ht="15" customHeight="1" x14ac:dyDescent="0.25">
      <c r="A18" s="54" t="s">
        <v>62</v>
      </c>
      <c r="B18" s="62">
        <v>1716.7332060406179</v>
      </c>
      <c r="C18" s="9">
        <v>1696.7819415950062</v>
      </c>
      <c r="D18" s="63">
        <v>1707.0547393391441</v>
      </c>
      <c r="E18" s="9">
        <v>1689.4318308664301</v>
      </c>
      <c r="F18" s="64">
        <v>1682.6085236389213</v>
      </c>
      <c r="G18" s="16">
        <v>1682.5440579022325</v>
      </c>
      <c r="H18" s="193">
        <f t="shared" si="2"/>
        <v>1698.5220482960237</v>
      </c>
      <c r="I18" s="188">
        <f t="shared" si="3"/>
        <v>0.9496328086476602</v>
      </c>
      <c r="J18" s="76">
        <v>1268.6132440492522</v>
      </c>
      <c r="K18" s="208">
        <v>1704.3036850123572</v>
      </c>
      <c r="L18" s="171">
        <f t="shared" si="0"/>
        <v>34.343835129171168</v>
      </c>
    </row>
    <row r="19" spans="1:12" ht="15" customHeight="1" x14ac:dyDescent="0.25">
      <c r="A19" s="55" t="s">
        <v>63</v>
      </c>
      <c r="B19" s="60">
        <v>1290</v>
      </c>
      <c r="C19" s="10">
        <v>1290</v>
      </c>
      <c r="D19" s="10">
        <v>1290</v>
      </c>
      <c r="E19" s="10">
        <v>1292</v>
      </c>
      <c r="F19" s="10">
        <v>1292</v>
      </c>
      <c r="G19" s="19">
        <v>1304.8</v>
      </c>
      <c r="H19" s="165">
        <f t="shared" si="2"/>
        <v>1290.8</v>
      </c>
      <c r="I19" s="204">
        <f t="shared" si="3"/>
        <v>-1.0729613733905574</v>
      </c>
      <c r="J19" s="75">
        <v>1093.75</v>
      </c>
      <c r="K19" s="209">
        <v>1313.3888888888889</v>
      </c>
      <c r="L19" s="204">
        <f t="shared" si="0"/>
        <v>20.08126984126983</v>
      </c>
    </row>
    <row r="20" spans="1:12" ht="15" customHeight="1" x14ac:dyDescent="0.25">
      <c r="A20" s="54" t="s">
        <v>64</v>
      </c>
      <c r="B20" s="62">
        <v>1362.946971011977</v>
      </c>
      <c r="C20" s="9">
        <v>1355.1091274171722</v>
      </c>
      <c r="D20" s="63">
        <v>1374.965592095693</v>
      </c>
      <c r="E20" s="9">
        <v>1353.8597548724133</v>
      </c>
      <c r="F20" s="64">
        <v>1342.6294041365366</v>
      </c>
      <c r="G20" s="16">
        <v>1315.7385336315172</v>
      </c>
      <c r="H20" s="185">
        <f t="shared" si="2"/>
        <v>1357.9021699067584</v>
      </c>
      <c r="I20" s="210">
        <f t="shared" si="3"/>
        <v>3.2045604196805799</v>
      </c>
      <c r="J20" s="76">
        <v>1127.5041147664497</v>
      </c>
      <c r="K20" s="208">
        <v>1277.3998747727617</v>
      </c>
      <c r="L20" s="171">
        <f t="shared" si="0"/>
        <v>13.294475651413592</v>
      </c>
    </row>
    <row r="21" spans="1:12" x14ac:dyDescent="0.25">
      <c r="A21" s="55" t="s">
        <v>65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>
        <v>1212.5409756097552</v>
      </c>
      <c r="G21" s="19">
        <v>1212.5409756097552</v>
      </c>
      <c r="H21" s="165">
        <f t="shared" si="2"/>
        <v>1212.5409756097552</v>
      </c>
      <c r="I21" s="204">
        <f t="shared" si="3"/>
        <v>0</v>
      </c>
      <c r="J21" s="75">
        <v>1014.125179600886</v>
      </c>
      <c r="K21" s="209">
        <v>1212.5409756097547</v>
      </c>
      <c r="L21" s="204">
        <f t="shared" si="0"/>
        <v>19.56521739130433</v>
      </c>
    </row>
    <row r="22" spans="1:12" ht="15" customHeight="1" x14ac:dyDescent="0.25">
      <c r="A22" s="54" t="s">
        <v>66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>
        <v>1433.0029711751652</v>
      </c>
      <c r="G22" s="16">
        <v>1433.0029711751652</v>
      </c>
      <c r="H22" s="170">
        <f t="shared" si="2"/>
        <v>1433.0029711751652</v>
      </c>
      <c r="I22" s="171">
        <f t="shared" si="3"/>
        <v>0</v>
      </c>
      <c r="J22" s="76">
        <v>1190.4947760532143</v>
      </c>
      <c r="K22" s="208">
        <v>1433.0029711751658</v>
      </c>
      <c r="L22" s="171">
        <f t="shared" si="0"/>
        <v>20.370370370370409</v>
      </c>
    </row>
    <row r="23" spans="1:12" s="103" customFormat="1" ht="15" customHeight="1" x14ac:dyDescent="0.25">
      <c r="A23" s="113" t="s">
        <v>67</v>
      </c>
      <c r="B23" s="60" t="s">
        <v>104</v>
      </c>
      <c r="C23" s="10" t="s">
        <v>104</v>
      </c>
      <c r="D23" s="10" t="s">
        <v>104</v>
      </c>
      <c r="E23" s="10" t="s">
        <v>104</v>
      </c>
      <c r="F23" s="66" t="s">
        <v>104</v>
      </c>
      <c r="G23" s="15"/>
      <c r="H23" s="168"/>
      <c r="I23" s="169"/>
      <c r="J23" s="18"/>
      <c r="K23" s="190"/>
      <c r="L23" s="187"/>
    </row>
    <row r="24" spans="1:12" ht="15" customHeight="1" x14ac:dyDescent="0.25">
      <c r="A24" s="54" t="s">
        <v>68</v>
      </c>
      <c r="B24" s="62">
        <v>325.40190545454516</v>
      </c>
      <c r="C24" s="9">
        <v>321.65405152993321</v>
      </c>
      <c r="D24" s="63">
        <v>319.44943157427912</v>
      </c>
      <c r="E24" s="9">
        <v>322.3154375166294</v>
      </c>
      <c r="F24" s="64">
        <v>322.3154375166294</v>
      </c>
      <c r="G24" s="16">
        <v>309.13181018181797</v>
      </c>
      <c r="H24" s="170">
        <f t="shared" ref="H24:H26" si="4">IFERROR(AVERAGEIF(B24:F24,"&lt;&gt;0"),"")</f>
        <v>322.22725271840324</v>
      </c>
      <c r="I24" s="167">
        <f t="shared" si="3"/>
        <v>4.2362002567393864</v>
      </c>
      <c r="J24" s="16">
        <v>421.39569962889453</v>
      </c>
      <c r="K24" s="170">
        <v>307.02639812416822</v>
      </c>
      <c r="L24" s="210">
        <f t="shared" si="0"/>
        <v>-27.14059531348957</v>
      </c>
    </row>
    <row r="25" spans="1:12" ht="15" customHeight="1" x14ac:dyDescent="0.25">
      <c r="A25" s="55" t="s">
        <v>69</v>
      </c>
      <c r="B25" s="60">
        <v>420.5</v>
      </c>
      <c r="C25" s="65">
        <v>418.4</v>
      </c>
      <c r="D25" s="65">
        <v>413.6</v>
      </c>
      <c r="E25" s="65">
        <v>414.3</v>
      </c>
      <c r="F25" s="66">
        <v>415</v>
      </c>
      <c r="G25" s="19">
        <v>411.66</v>
      </c>
      <c r="H25" s="168">
        <f t="shared" si="4"/>
        <v>416.36</v>
      </c>
      <c r="I25" s="169">
        <f t="shared" si="3"/>
        <v>1.1417188942331125</v>
      </c>
      <c r="J25" s="18">
        <v>539.59500000000003</v>
      </c>
      <c r="K25" s="190">
        <v>403.75999999999993</v>
      </c>
      <c r="L25" s="204">
        <f t="shared" si="0"/>
        <v>-25.173509761951109</v>
      </c>
    </row>
    <row r="26" spans="1:12" ht="15" customHeight="1" x14ac:dyDescent="0.25">
      <c r="A26" s="54" t="s">
        <v>70</v>
      </c>
      <c r="B26" s="62">
        <v>321.65405152993321</v>
      </c>
      <c r="C26" s="9">
        <v>317.02434962305961</v>
      </c>
      <c r="D26" s="63">
        <v>314.15834368070927</v>
      </c>
      <c r="E26" s="9">
        <v>317.02434962305961</v>
      </c>
      <c r="F26" s="64">
        <v>316.80388762749419</v>
      </c>
      <c r="G26" s="16">
        <v>305.95715744567599</v>
      </c>
      <c r="H26" s="170">
        <f t="shared" si="4"/>
        <v>317.33299641685119</v>
      </c>
      <c r="I26" s="171">
        <f t="shared" si="3"/>
        <v>3.7181150021617038</v>
      </c>
      <c r="J26" s="26">
        <v>444.74146463297899</v>
      </c>
      <c r="K26" s="189">
        <v>313.57818053448455</v>
      </c>
      <c r="L26" s="210">
        <f t="shared" si="0"/>
        <v>-29.492029533773376</v>
      </c>
    </row>
    <row r="27" spans="1:12" ht="15" customHeight="1" x14ac:dyDescent="0.25">
      <c r="A27" s="56" t="s">
        <v>71</v>
      </c>
      <c r="B27" s="67" t="s">
        <v>104</v>
      </c>
      <c r="C27" s="7" t="s">
        <v>104</v>
      </c>
      <c r="D27" s="11" t="s">
        <v>104</v>
      </c>
      <c r="E27" s="11" t="s">
        <v>104</v>
      </c>
      <c r="F27" s="68" t="s">
        <v>104</v>
      </c>
      <c r="G27" s="69"/>
      <c r="H27" s="211"/>
      <c r="I27" s="212"/>
      <c r="J27" s="69"/>
      <c r="K27" s="211"/>
      <c r="L27" s="212"/>
    </row>
    <row r="28" spans="1:12" s="103" customFormat="1" ht="15" customHeight="1" x14ac:dyDescent="0.25">
      <c r="A28" s="104" t="s">
        <v>72</v>
      </c>
      <c r="B28" s="62" t="s">
        <v>104</v>
      </c>
      <c r="C28" s="9" t="s">
        <v>104</v>
      </c>
      <c r="D28" s="9" t="s">
        <v>104</v>
      </c>
      <c r="E28" s="8" t="s">
        <v>104</v>
      </c>
      <c r="F28" s="64" t="s">
        <v>104</v>
      </c>
      <c r="G28" s="70"/>
      <c r="H28" s="3"/>
      <c r="I28" s="71"/>
      <c r="J28" s="105"/>
      <c r="K28" s="106"/>
      <c r="L28" s="107"/>
    </row>
    <row r="29" spans="1:12" ht="15" customHeight="1" x14ac:dyDescent="0.25">
      <c r="A29" s="56" t="s">
        <v>73</v>
      </c>
      <c r="B29" s="60">
        <v>5073.9328279379115</v>
      </c>
      <c r="C29" s="65">
        <v>5122.9856219512149</v>
      </c>
      <c r="D29" s="65">
        <v>5073.9328279379115</v>
      </c>
      <c r="E29" s="65">
        <v>5098.1836474501069</v>
      </c>
      <c r="F29" s="66">
        <v>5090.4674776053171</v>
      </c>
      <c r="G29" s="72">
        <v>5197.0608524611926</v>
      </c>
      <c r="H29" s="4">
        <f t="shared" ref="H29:H31" si="5">IFERROR(AVERAGEIF(B29:F29,"&lt;&gt;0"),"")</f>
        <v>5091.9004805764926</v>
      </c>
      <c r="I29" s="73">
        <f t="shared" ref="I29:I31" si="6">(H29/G29-1)*100</f>
        <v>-2.0234585445521369</v>
      </c>
      <c r="J29" s="77">
        <v>4401.0306027891193</v>
      </c>
      <c r="K29" s="5">
        <v>5350.931722102926</v>
      </c>
      <c r="L29" s="78">
        <f t="shared" si="0"/>
        <v>21.583606319660987</v>
      </c>
    </row>
    <row r="30" spans="1:12" ht="15" customHeight="1" x14ac:dyDescent="0.25">
      <c r="A30" s="57" t="s">
        <v>74</v>
      </c>
      <c r="B30" s="62">
        <v>7730.4998745011017</v>
      </c>
      <c r="C30" s="9">
        <v>7790.0246133037635</v>
      </c>
      <c r="D30" s="9">
        <v>7688.0609403547614</v>
      </c>
      <c r="E30" s="8">
        <v>7677.0378405764905</v>
      </c>
      <c r="F30" s="64">
        <v>7704.595590022167</v>
      </c>
      <c r="G30" s="70">
        <v>7921.7506556540957</v>
      </c>
      <c r="H30" s="2">
        <f t="shared" si="5"/>
        <v>7718.0437717516561</v>
      </c>
      <c r="I30" s="74">
        <f t="shared" si="6"/>
        <v>-2.5714882070549061</v>
      </c>
      <c r="J30" s="79">
        <v>5938.2308750262528</v>
      </c>
      <c r="K30" s="6">
        <v>8075.9000036060143</v>
      </c>
      <c r="L30" s="80">
        <f t="shared" si="0"/>
        <v>35.998417265484164</v>
      </c>
    </row>
    <row r="31" spans="1:12" ht="15" customHeight="1" thickBot="1" x14ac:dyDescent="0.3">
      <c r="A31" s="213" t="s">
        <v>75</v>
      </c>
      <c r="B31" s="214">
        <v>2090.5308729490007</v>
      </c>
      <c r="C31" s="215">
        <v>2118.0886223946768</v>
      </c>
      <c r="D31" s="215">
        <v>2098.7981977827035</v>
      </c>
      <c r="E31" s="215">
        <v>2080.0589281596435</v>
      </c>
      <c r="F31" s="216">
        <v>2060.2173485587568</v>
      </c>
      <c r="G31" s="217">
        <v>2115.112385454544</v>
      </c>
      <c r="H31" s="218">
        <f t="shared" si="5"/>
        <v>2089.5387939689563</v>
      </c>
      <c r="I31" s="219">
        <f t="shared" si="6"/>
        <v>-1.2090890139670685</v>
      </c>
      <c r="J31" s="220">
        <v>1930.9569995798795</v>
      </c>
      <c r="K31" s="221">
        <v>1998.8360876881763</v>
      </c>
      <c r="L31" s="222">
        <f t="shared" si="0"/>
        <v>3.5153081152540011</v>
      </c>
    </row>
    <row r="32" spans="1:12" x14ac:dyDescent="0.25">
      <c r="A32" s="1" t="s">
        <v>48</v>
      </c>
    </row>
    <row r="33" spans="1:1" x14ac:dyDescent="0.25">
      <c r="A33" s="49" t="s">
        <v>106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 x14ac:dyDescent="0.25"/>
  <cols>
    <col min="1" max="1" width="7.90625" style="114"/>
    <col min="2" max="2" width="7.08984375" style="114" customWidth="1"/>
    <col min="3" max="4" width="8.1796875" style="114" customWidth="1"/>
    <col min="5" max="5" width="10.08984375" style="114" customWidth="1"/>
    <col min="6" max="6" width="11.26953125" style="114" customWidth="1"/>
    <col min="7" max="7" width="11.1796875" style="114" customWidth="1"/>
    <col min="8" max="8" width="11" style="114" customWidth="1"/>
    <col min="9" max="9" width="10.36328125" style="114" customWidth="1"/>
    <col min="10" max="10" width="8.54296875" style="114" customWidth="1"/>
    <col min="11" max="11" width="7.6328125" style="114" customWidth="1"/>
    <col min="12" max="16384" width="7.90625" style="114"/>
  </cols>
  <sheetData>
    <row r="1" spans="1:11" ht="90" customHeight="1" x14ac:dyDescent="0.25">
      <c r="A1" s="152"/>
      <c r="B1" s="152"/>
      <c r="C1" s="152"/>
      <c r="D1" s="152"/>
      <c r="E1" s="153" t="s">
        <v>76</v>
      </c>
      <c r="F1" s="152"/>
      <c r="G1" s="152"/>
      <c r="H1" s="152"/>
      <c r="I1" s="152"/>
      <c r="J1" s="152"/>
      <c r="K1" s="152"/>
    </row>
    <row r="2" spans="1:11" ht="18.75" customHeight="1" thickBot="1" x14ac:dyDescent="0.3">
      <c r="A2" s="151"/>
      <c r="B2" s="150"/>
      <c r="C2" s="150"/>
      <c r="D2" s="150"/>
      <c r="E2" s="150"/>
      <c r="F2" s="318" t="s">
        <v>77</v>
      </c>
      <c r="G2" s="318"/>
      <c r="H2" s="150"/>
      <c r="I2" s="319">
        <v>45091</v>
      </c>
      <c r="J2" s="319"/>
      <c r="K2" s="319"/>
    </row>
    <row r="3" spans="1:11" ht="20.100000000000001" customHeight="1" x14ac:dyDescent="0.25">
      <c r="A3" s="223"/>
      <c r="B3" s="320" t="s">
        <v>78</v>
      </c>
      <c r="C3" s="321"/>
      <c r="D3" s="322" t="s">
        <v>78</v>
      </c>
      <c r="E3" s="323"/>
      <c r="F3" s="323"/>
      <c r="G3" s="323"/>
      <c r="H3" s="323"/>
      <c r="I3" s="321"/>
      <c r="J3" s="320" t="s">
        <v>79</v>
      </c>
      <c r="K3" s="321"/>
    </row>
    <row r="4" spans="1:11" ht="20.100000000000001" customHeight="1" x14ac:dyDescent="0.25">
      <c r="A4" s="143"/>
      <c r="B4" s="314" t="s">
        <v>80</v>
      </c>
      <c r="C4" s="315"/>
      <c r="D4" s="316" t="s">
        <v>81</v>
      </c>
      <c r="E4" s="317"/>
      <c r="F4" s="317"/>
      <c r="G4" s="317"/>
      <c r="H4" s="317"/>
      <c r="I4" s="315"/>
      <c r="J4" s="314" t="s">
        <v>82</v>
      </c>
      <c r="K4" s="315"/>
    </row>
    <row r="5" spans="1:11" ht="20.100000000000001" customHeight="1" thickBot="1" x14ac:dyDescent="0.3">
      <c r="A5" s="224"/>
      <c r="B5" s="225" t="s">
        <v>83</v>
      </c>
      <c r="C5" s="226" t="s">
        <v>84</v>
      </c>
      <c r="D5" s="227" t="s">
        <v>85</v>
      </c>
      <c r="E5" s="228" t="s">
        <v>86</v>
      </c>
      <c r="F5" s="228" t="s">
        <v>87</v>
      </c>
      <c r="G5" s="228" t="s">
        <v>88</v>
      </c>
      <c r="H5" s="228" t="s">
        <v>89</v>
      </c>
      <c r="I5" s="226" t="s">
        <v>90</v>
      </c>
      <c r="J5" s="225" t="s">
        <v>83</v>
      </c>
      <c r="K5" s="226" t="s">
        <v>84</v>
      </c>
    </row>
    <row r="6" spans="1:11" ht="19.5" customHeight="1" x14ac:dyDescent="0.25">
      <c r="A6" s="229">
        <v>2023</v>
      </c>
      <c r="B6" s="230"/>
      <c r="C6" s="231"/>
      <c r="D6" s="232"/>
      <c r="E6" s="233"/>
      <c r="F6" s="234"/>
      <c r="G6" s="234"/>
      <c r="H6" s="235"/>
      <c r="I6" s="234"/>
      <c r="J6" s="234"/>
      <c r="K6" s="231"/>
    </row>
    <row r="7" spans="1:11" ht="19.5" customHeight="1" x14ac:dyDescent="0.25">
      <c r="A7" s="124" t="s">
        <v>91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 x14ac:dyDescent="0.25">
      <c r="A8" s="133" t="s">
        <v>92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 x14ac:dyDescent="0.25">
      <c r="A9" s="143" t="s">
        <v>93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 x14ac:dyDescent="0.25">
      <c r="A10" s="133" t="s">
        <v>94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 x14ac:dyDescent="0.25">
      <c r="A11" s="143" t="s">
        <v>95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 x14ac:dyDescent="0.25">
      <c r="A12" s="133" t="s">
        <v>96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 x14ac:dyDescent="0.3">
      <c r="A13" s="224" t="s">
        <v>97</v>
      </c>
      <c r="B13" s="236">
        <v>241.40807999999998</v>
      </c>
      <c r="C13" s="237"/>
      <c r="D13" s="238">
        <v>286.32761999999997</v>
      </c>
      <c r="E13" s="238"/>
      <c r="F13" s="239"/>
      <c r="G13" s="239"/>
      <c r="H13" s="239"/>
      <c r="I13" s="239"/>
      <c r="J13" s="240">
        <v>216.22873999999999</v>
      </c>
      <c r="K13" s="241"/>
    </row>
    <row r="14" spans="1:11" ht="19.5" customHeight="1" x14ac:dyDescent="0.25">
      <c r="A14" s="229">
        <v>2024</v>
      </c>
      <c r="B14" s="232"/>
      <c r="C14" s="242"/>
      <c r="D14" s="243"/>
      <c r="E14" s="235"/>
      <c r="F14" s="235"/>
      <c r="G14" s="235"/>
      <c r="H14" s="235"/>
      <c r="I14" s="242"/>
      <c r="J14" s="244"/>
      <c r="K14" s="242"/>
    </row>
    <row r="15" spans="1:11" ht="19.5" customHeight="1" x14ac:dyDescent="0.25">
      <c r="A15" s="133" t="s">
        <v>98</v>
      </c>
      <c r="B15" s="132">
        <v>246.55223999999998</v>
      </c>
      <c r="C15" s="134"/>
      <c r="D15" s="245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 x14ac:dyDescent="0.25">
      <c r="A16" s="124" t="s">
        <v>99</v>
      </c>
      <c r="B16" s="122">
        <v>249.58362</v>
      </c>
      <c r="C16" s="121"/>
      <c r="D16" s="246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 x14ac:dyDescent="0.25">
      <c r="A17" s="133" t="s">
        <v>92</v>
      </c>
      <c r="B17" s="132">
        <v>251.42081999999999</v>
      </c>
      <c r="C17" s="131"/>
      <c r="D17" s="245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 x14ac:dyDescent="0.25">
      <c r="A18" s="124" t="s">
        <v>94</v>
      </c>
      <c r="B18" s="122">
        <v>254.91149999999999</v>
      </c>
      <c r="C18" s="121"/>
      <c r="D18" s="246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 x14ac:dyDescent="0.3">
      <c r="A19" s="247" t="s">
        <v>97</v>
      </c>
      <c r="B19" s="248">
        <v>259.22892000000002</v>
      </c>
      <c r="C19" s="249"/>
      <c r="D19" s="250">
        <v>281.27531999999997</v>
      </c>
      <c r="E19" s="251"/>
      <c r="F19" s="251"/>
      <c r="G19" s="252"/>
      <c r="H19" s="252"/>
      <c r="I19" s="253"/>
      <c r="J19" s="254">
        <v>203.63097999999999</v>
      </c>
      <c r="K19" s="249"/>
    </row>
    <row r="20" spans="1:11" ht="19.5" customHeight="1" x14ac:dyDescent="0.25">
      <c r="A20" s="229">
        <v>2025</v>
      </c>
      <c r="B20" s="232"/>
      <c r="C20" s="242"/>
      <c r="D20" s="243"/>
      <c r="E20" s="235"/>
      <c r="F20" s="235"/>
      <c r="G20" s="235"/>
      <c r="H20" s="235"/>
      <c r="I20" s="242"/>
      <c r="J20" s="244"/>
      <c r="K20" s="242"/>
    </row>
    <row r="21" spans="1:11" ht="19.5" customHeight="1" x14ac:dyDescent="0.25">
      <c r="A21" s="133" t="s">
        <v>98</v>
      </c>
      <c r="B21" s="132">
        <v>262.53588000000002</v>
      </c>
      <c r="C21" s="134"/>
      <c r="D21" s="245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 x14ac:dyDescent="0.25">
      <c r="A22" s="124" t="s">
        <v>99</v>
      </c>
      <c r="B22" s="122">
        <v>261.70913999999999</v>
      </c>
      <c r="C22" s="121"/>
      <c r="D22" s="246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 x14ac:dyDescent="0.25">
      <c r="A23" s="133" t="s">
        <v>92</v>
      </c>
      <c r="B23" s="132">
        <v>253.16615999999999</v>
      </c>
      <c r="C23" s="131"/>
      <c r="D23" s="245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 x14ac:dyDescent="0.25">
      <c r="A24" s="124" t="s">
        <v>94</v>
      </c>
      <c r="B24" s="122"/>
      <c r="C24" s="121"/>
      <c r="D24" s="246"/>
      <c r="E24" s="123"/>
      <c r="F24" s="123"/>
      <c r="G24" s="123"/>
      <c r="H24" s="123"/>
      <c r="I24" s="121"/>
      <c r="J24" s="122"/>
      <c r="K24" s="121"/>
    </row>
    <row r="25" spans="1:11" ht="19.5" customHeight="1" thickBot="1" x14ac:dyDescent="0.3">
      <c r="A25" s="247" t="s">
        <v>97</v>
      </c>
      <c r="B25" s="248"/>
      <c r="C25" s="249"/>
      <c r="D25" s="250"/>
      <c r="E25" s="251"/>
      <c r="F25" s="251"/>
      <c r="G25" s="252"/>
      <c r="H25" s="252"/>
      <c r="I25" s="253"/>
      <c r="J25" s="254">
        <v>191.72215999999997</v>
      </c>
      <c r="K25" s="249"/>
    </row>
    <row r="26" spans="1:11" ht="15" customHeight="1" x14ac:dyDescent="0.25"/>
    <row r="27" spans="1:11" s="119" customFormat="1" ht="15" customHeight="1" x14ac:dyDescent="0.25">
      <c r="A27" s="118" t="s">
        <v>100</v>
      </c>
      <c r="B27" s="120"/>
      <c r="C27" s="120"/>
      <c r="D27" s="120"/>
      <c r="E27" s="120"/>
      <c r="F27" s="120"/>
      <c r="G27" s="120"/>
      <c r="H27" s="120"/>
    </row>
    <row r="28" spans="1:11" ht="15" customHeight="1" x14ac:dyDescent="0.25">
      <c r="A28" s="118" t="s">
        <v>101</v>
      </c>
    </row>
    <row r="29" spans="1:11" ht="15" customHeight="1" x14ac:dyDescent="0.25">
      <c r="A29" s="117" t="s">
        <v>102</v>
      </c>
      <c r="B29" s="116">
        <v>0.36743999999999999</v>
      </c>
      <c r="D29" s="117" t="s">
        <v>103</v>
      </c>
      <c r="E29" s="116">
        <v>0.39367999999999997</v>
      </c>
    </row>
    <row r="30" spans="1:11" ht="15" customHeight="1" x14ac:dyDescent="0.25">
      <c r="A30" s="115" t="s">
        <v>49</v>
      </c>
      <c r="B30" s="115"/>
      <c r="C30" s="115"/>
      <c r="D30" s="115"/>
      <c r="E30" s="115"/>
      <c r="F30" s="115"/>
      <c r="G30" s="115"/>
      <c r="H30" s="115"/>
    </row>
    <row r="31" spans="1:11" ht="15" customHeight="1" x14ac:dyDescent="0.25"/>
    <row r="32" spans="1:11" ht="15" customHeight="1" x14ac:dyDescent="0.2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reportings xmlns="http://reportinglists.napkyn.com">
  <reporting xmlns="http://reportinglists.napkyn.com">[]</reporting>
</reporting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groups xmlns="http://grouplists.napkyn.com">
  <group xmlns="http://grouplists.napkyn.com">[]</group>
</group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3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Augusto Maximiliano Causa Morales</cp:lastModifiedBy>
  <cp:revision/>
  <cp:lastPrinted>2026-02-23T11:59:24Z</cp:lastPrinted>
  <dcterms:created xsi:type="dcterms:W3CDTF">2010-11-09T14:07:20Z</dcterms:created>
  <dcterms:modified xsi:type="dcterms:W3CDTF">2026-03-17T11:06:08Z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