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Marzo 26/"/>
    </mc:Choice>
  </mc:AlternateContent>
  <xr:revisionPtr revIDLastSave="7" documentId="8_{69B2550A-AAAF-4AB3-8FD0-37AE1C6CD5C0}" xr6:coauthVersionLast="47" xr6:coauthVersionMax="47" xr10:uidLastSave="{DF11FBE1-092C-4B3C-A98C-252B97AF39F8}"/>
  <bookViews>
    <workbookView xWindow="-110" yWindow="-110" windowWidth="19420" windowHeight="10300" tabRatio="979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L3" i="1"/>
  <c r="A1" i="5"/>
  <c r="A1" i="3"/>
  <c r="I2" i="2"/>
  <c r="B12" i="1" l="1"/>
  <c r="B7" i="2"/>
  <c r="B10" i="1"/>
  <c r="C8" i="1" s="1"/>
  <c r="D8" i="1" s="1"/>
  <c r="C7" i="2" s="1"/>
  <c r="L10" i="1"/>
  <c r="B14" i="1" l="1"/>
  <c r="L12" i="1"/>
  <c r="E12" i="1"/>
  <c r="J7" i="2"/>
  <c r="M8" i="1"/>
  <c r="N8" i="1" s="1"/>
  <c r="K7" i="2" s="1"/>
  <c r="D7" i="2"/>
  <c r="E10" i="1"/>
  <c r="B9" i="2"/>
  <c r="L14" i="1" l="1"/>
  <c r="B15" i="1"/>
  <c r="J8" i="1"/>
  <c r="H7" i="2" s="1"/>
  <c r="K8" i="1"/>
  <c r="I7" i="2" s="1"/>
  <c r="F8" i="1"/>
  <c r="G8" i="1" s="1"/>
  <c r="E7" i="2" s="1"/>
  <c r="I8" i="1"/>
  <c r="G7" i="2" s="1"/>
  <c r="E14" i="1"/>
  <c r="J9" i="2"/>
  <c r="C9" i="1"/>
  <c r="D9" i="1" s="1"/>
  <c r="C8" i="2" s="1"/>
  <c r="C10" i="1"/>
  <c r="B17" i="1" l="1"/>
  <c r="L15" i="1"/>
  <c r="E15" i="1"/>
  <c r="M10" i="1"/>
  <c r="N10" i="1" s="1"/>
  <c r="M9" i="1"/>
  <c r="N9" i="1" s="1"/>
  <c r="K8" i="2" s="1"/>
  <c r="B13" i="2"/>
  <c r="M11" i="1"/>
  <c r="N11" i="1" s="1"/>
  <c r="K10" i="2" s="1"/>
  <c r="D11" i="2"/>
  <c r="K10" i="1"/>
  <c r="I9" i="2" s="1"/>
  <c r="D9" i="2"/>
  <c r="J10" i="1"/>
  <c r="H9" i="2" s="1"/>
  <c r="K9" i="1"/>
  <c r="I8" i="2" s="1"/>
  <c r="F10" i="1"/>
  <c r="J9" i="1"/>
  <c r="H8" i="2" s="1"/>
  <c r="I9" i="1"/>
  <c r="G8" i="2" s="1"/>
  <c r="I10" i="1"/>
  <c r="G9" i="2" s="1"/>
  <c r="F9" i="1"/>
  <c r="G9" i="1" s="1"/>
  <c r="E8" i="2" s="1"/>
  <c r="D10" i="1"/>
  <c r="C9" i="2" s="1"/>
  <c r="E17" i="1" l="1"/>
  <c r="L17" i="1"/>
  <c r="B18" i="1"/>
  <c r="J11" i="1"/>
  <c r="H10" i="2" s="1"/>
  <c r="I11" i="1"/>
  <c r="G10" i="2" s="1"/>
  <c r="B14" i="2"/>
  <c r="K11" i="1"/>
  <c r="I10" i="2" s="1"/>
  <c r="D13" i="2"/>
  <c r="J13" i="2"/>
  <c r="F11" i="1"/>
  <c r="G11" i="1" s="1"/>
  <c r="E10" i="2" s="1"/>
  <c r="J11" i="2"/>
  <c r="C11" i="1"/>
  <c r="D11" i="1" s="1"/>
  <c r="C10" i="2" s="1"/>
  <c r="B11" i="2"/>
  <c r="K9" i="2"/>
  <c r="G10" i="1"/>
  <c r="E9" i="2" s="1"/>
  <c r="L18" i="1" l="1"/>
  <c r="E18" i="1"/>
  <c r="B19" i="1"/>
  <c r="J14" i="2"/>
  <c r="D14" i="2"/>
  <c r="B16" i="2"/>
  <c r="L19" i="1" l="1"/>
  <c r="B20" i="1"/>
  <c r="E19" i="1"/>
  <c r="D16" i="2"/>
  <c r="B17" i="2"/>
  <c r="J16" i="2"/>
  <c r="B21" i="1" l="1"/>
  <c r="L20" i="1"/>
  <c r="E20" i="1"/>
  <c r="J17" i="2"/>
  <c r="B18" i="2"/>
  <c r="D17" i="2"/>
  <c r="B20" i="2"/>
  <c r="E21" i="1" l="1"/>
  <c r="L21" i="1"/>
  <c r="B19" i="2"/>
  <c r="D18" i="2"/>
  <c r="D19" i="2"/>
  <c r="J19" i="2"/>
  <c r="J18" i="2"/>
  <c r="J20" i="2" l="1"/>
  <c r="D20" i="2"/>
</calcChain>
</file>

<file path=xl/sharedStrings.xml><?xml version="1.0" encoding="utf-8"?>
<sst xmlns="http://schemas.openxmlformats.org/spreadsheetml/2006/main" count="194" uniqueCount="106">
  <si>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</si>
  <si>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</si>
  <si>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</si>
  <si>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</si>
  <si>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</si>
  <si>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</si>
  <si>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</si>
  <si>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</si>
  <si>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</si>
  <si>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</si>
  <si>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</si>
  <si>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</si>
  <si>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</si>
  <si>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</si>
  <si>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</si>
  <si>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</si>
  <si>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</si>
  <si>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</si>
  <si>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</si>
  <si>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</si>
  <si>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</si>
  <si>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</si>
  <si>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</si>
  <si>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</si>
  <si>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</si>
  <si>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</si>
  <si>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</si>
  <si>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</si>
  <si>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</si>
  <si>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</si>
  <si>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</si>
  <si>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</si>
  <si>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</si>
  <si>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</si>
  <si>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</si>
  <si>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</si>
  <si>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</si>
  <si>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</si>
  <si>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</si>
  <si>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</si>
  <si>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</si>
  <si>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</si>
  <si>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</si>
  <si>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</si>
  <si>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</si>
  <si>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</si>
  <si>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</si>
  <si>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</si>
  <si>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</si>
  <si>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</si>
  <si>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</si>
  <si>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</si>
  <si>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</si>
  <si>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</si>
  <si>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</si>
  <si>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</si>
  <si>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</si>
  <si>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</si>
  <si>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</si>
  <si>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</si>
  <si>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</si>
  <si>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</si>
  <si>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</si>
  <si>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</si>
  <si>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</si>
  <si>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</si>
  <si>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</si>
  <si>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</si>
  <si>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</si>
  <si>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</si>
  <si>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</si>
  <si>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</si>
  <si>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</si>
  <si>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</si>
  <si>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</si>
  <si>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</si>
  <si>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</si>
  <si>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</si>
  <si>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</si>
  <si>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</si>
  <si>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</si>
  <si>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</si>
  <si>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</si>
  <si>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</si>
  <si>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 xml:space="preserve"> +H</t>
  </si>
  <si>
    <t>WU27</t>
  </si>
  <si>
    <t>KWU27</t>
  </si>
  <si>
    <t>CU27</t>
  </si>
  <si>
    <t>Marzo</t>
  </si>
  <si>
    <t>Abril</t>
  </si>
  <si>
    <t xml:space="preserve"> +K</t>
  </si>
  <si>
    <t>WZ27</t>
  </si>
  <si>
    <t>KWZ27</t>
  </si>
  <si>
    <t>CZ27</t>
  </si>
  <si>
    <t>ABR</t>
  </si>
  <si>
    <t>Mayo</t>
  </si>
  <si>
    <t>Junio</t>
  </si>
  <si>
    <t xml:space="preserve"> +N</t>
  </si>
  <si>
    <t>JUN</t>
  </si>
  <si>
    <t>AGO</t>
  </si>
  <si>
    <t>Julio</t>
  </si>
  <si>
    <t>WH28</t>
  </si>
  <si>
    <t>KWH28</t>
  </si>
  <si>
    <t>CH28</t>
  </si>
  <si>
    <t xml:space="preserve">*Primas USWheat.org del 27 de marzo de 2026. </t>
  </si>
  <si>
    <t>miércoles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</si>
</sst>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4" fontId="23" fillId="29" borderId="38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7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83" xfId="0" applyNumberFormat="1" applyFont="1" applyFill="1" applyBorder="1" applyAlignment="1">
      <alignment horizontal="right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0" fontId="37" fillId="30" borderId="85" xfId="0" applyFont="1" applyFill="1" applyBorder="1" applyAlignment="1">
      <alignment horizontal="center" vertical="center"/>
    </xf>
    <xf numFmtId="0" fontId="23" fillId="27" borderId="45" xfId="0" applyFont="1" applyFill="1" applyBorder="1" applyAlignment="1">
      <alignment horizontal="center" vertical="center"/>
    </xf>
    <xf numFmtId="4" fontId="23" fillId="28" borderId="46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35" fillId="27" borderId="46" xfId="0" applyNumberFormat="1" applyFont="1" applyFill="1" applyBorder="1" applyAlignment="1">
      <alignment horizontal="right" vertical="center"/>
    </xf>
    <xf numFmtId="4" fontId="35" fillId="27" borderId="65" xfId="0" applyNumberFormat="1" applyFont="1" applyFill="1" applyBorder="1" applyAlignment="1">
      <alignment horizontal="right" vertical="center"/>
    </xf>
    <xf numFmtId="4" fontId="23" fillId="28" borderId="86" xfId="0" applyNumberFormat="1" applyFont="1" applyFill="1" applyBorder="1" applyAlignment="1">
      <alignment horizontal="right" vertical="center"/>
    </xf>
    <xf numFmtId="4" fontId="23" fillId="28" borderId="71" xfId="0" applyNumberFormat="1" applyFont="1" applyFill="1" applyBorder="1" applyAlignment="1">
      <alignment horizontal="right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35" fillId="28" borderId="70" xfId="0" applyNumberFormat="1" applyFont="1" applyFill="1" applyBorder="1" applyAlignment="1">
      <alignment horizontal="right" vertical="center"/>
    </xf>
    <xf numFmtId="4" fontId="35" fillId="27" borderId="71" xfId="0" applyNumberFormat="1" applyFont="1" applyFill="1" applyBorder="1" applyAlignment="1">
      <alignment horizontal="right" vertical="center"/>
    </xf>
    <xf numFmtId="4" fontId="23" fillId="27" borderId="71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25400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1</xdr:col>
      <xdr:colOff>137886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L10" sqref="L10"/>
    </sheetView>
  </sheetViews>
  <sheetFormatPr baseColWidth="10" defaultColWidth="9.69140625" defaultRowHeight="15.5" x14ac:dyDescent="0.35"/>
  <cols>
    <col min="1" max="1" width="9.69140625" style="1"/>
    <col min="2" max="2" width="9.69140625" style="1" customWidth="1"/>
    <col min="3" max="4" width="10" style="1" customWidth="1"/>
    <col min="5" max="5" width="9" style="1" customWidth="1"/>
    <col min="6" max="7" width="12.07421875" style="1" customWidth="1"/>
    <col min="8" max="8" width="15.69140625" style="1" customWidth="1"/>
    <col min="9" max="9" width="15.23046875" style="1" customWidth="1"/>
    <col min="10" max="10" width="13.53515625" style="1" customWidth="1"/>
    <col min="11" max="11" width="13" style="1" customWidth="1"/>
    <col min="12" max="14" width="11.07421875" style="1" customWidth="1"/>
    <col min="15" max="15" width="1.69140625" style="1" customWidth="1"/>
    <col min="16" max="16" width="8.07421875" style="1" bestFit="1" customWidth="1"/>
    <col min="17" max="17" width="11.765625" style="1" customWidth="1"/>
    <col min="18" max="16384" width="9.69140625" style="1"/>
  </cols>
  <sheetData>
    <row r="1" spans="1:17" ht="87.75" customHeight="1" x14ac:dyDescent="0.35">
      <c r="A1" s="10"/>
      <c r="B1" s="10"/>
      <c r="C1" s="10"/>
      <c r="D1" s="10"/>
      <c r="E1" s="10"/>
      <c r="F1" s="10"/>
      <c r="G1" s="10"/>
      <c r="H1" s="27" t="s">
        <v>0</v>
      </c>
      <c r="I1" s="10"/>
      <c r="J1" s="10"/>
      <c r="K1" s="10"/>
      <c r="L1" s="10"/>
      <c r="M1" s="10"/>
      <c r="N1" s="10"/>
    </row>
    <row r="2" spans="1:17" ht="18.75" customHeight="1" x14ac:dyDescent="0.35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4">
      <c r="B3" s="23"/>
      <c r="C3" s="23"/>
      <c r="D3" s="23"/>
      <c r="E3" s="23"/>
      <c r="F3" s="23"/>
      <c r="G3" s="67"/>
      <c r="H3" s="68" t="s">
        <v>2</v>
      </c>
      <c r="I3" s="69"/>
      <c r="J3" s="23"/>
      <c r="K3" s="23"/>
      <c r="L3" s="155">
        <f>Datos!B1</f>
        <v>46112</v>
      </c>
      <c r="M3" s="155"/>
      <c r="N3" s="155"/>
    </row>
    <row r="4" spans="1:17" x14ac:dyDescent="0.35">
      <c r="A4" s="156" t="s">
        <v>3</v>
      </c>
      <c r="B4" s="157"/>
      <c r="C4" s="157"/>
      <c r="D4" s="158"/>
      <c r="E4" s="156" t="s">
        <v>3</v>
      </c>
      <c r="F4" s="157"/>
      <c r="G4" s="157"/>
      <c r="H4" s="157"/>
      <c r="I4" s="157"/>
      <c r="J4" s="157"/>
      <c r="K4" s="159"/>
      <c r="L4" s="160" t="s">
        <v>4</v>
      </c>
      <c r="M4" s="157"/>
      <c r="N4" s="159"/>
    </row>
    <row r="5" spans="1:17" ht="17.25" customHeight="1" x14ac:dyDescent="0.35">
      <c r="A5" s="161" t="s">
        <v>5</v>
      </c>
      <c r="B5" s="162"/>
      <c r="C5" s="162"/>
      <c r="D5" s="163"/>
      <c r="E5" s="161" t="s">
        <v>6</v>
      </c>
      <c r="F5" s="162"/>
      <c r="G5" s="162"/>
      <c r="H5" s="162"/>
      <c r="I5" s="162"/>
      <c r="J5" s="162"/>
      <c r="K5" s="164"/>
      <c r="L5" s="165" t="s">
        <v>7</v>
      </c>
      <c r="M5" s="162"/>
      <c r="N5" s="164"/>
    </row>
    <row r="6" spans="1:17" x14ac:dyDescent="0.35">
      <c r="A6" s="70"/>
      <c r="B6" s="53" t="s">
        <v>8</v>
      </c>
      <c r="C6" s="151" t="s">
        <v>9</v>
      </c>
      <c r="D6" s="152"/>
      <c r="E6" s="80" t="s">
        <v>10</v>
      </c>
      <c r="F6" s="151" t="s">
        <v>11</v>
      </c>
      <c r="G6" s="153"/>
      <c r="H6" s="53" t="s">
        <v>12</v>
      </c>
      <c r="I6" s="53" t="s">
        <v>13</v>
      </c>
      <c r="J6" s="53" t="s">
        <v>14</v>
      </c>
      <c r="K6" s="81" t="s">
        <v>15</v>
      </c>
      <c r="L6" s="54" t="s">
        <v>8</v>
      </c>
      <c r="M6" s="151" t="s">
        <v>9</v>
      </c>
      <c r="N6" s="154"/>
    </row>
    <row r="7" spans="1:17" ht="19.5" customHeight="1" x14ac:dyDescent="0.35">
      <c r="A7" s="137">
        <v>2026</v>
      </c>
      <c r="B7" s="134"/>
      <c r="C7" s="134"/>
      <c r="D7" s="135"/>
      <c r="E7" s="136"/>
      <c r="F7" s="134"/>
      <c r="G7" s="134"/>
      <c r="H7" s="134"/>
      <c r="I7" s="134"/>
      <c r="J7" s="134"/>
      <c r="K7" s="135"/>
      <c r="L7" s="136"/>
      <c r="M7" s="134"/>
      <c r="N7" s="135"/>
      <c r="O7"/>
      <c r="P7"/>
      <c r="Q7"/>
    </row>
    <row r="8" spans="1:17" ht="19.5" customHeight="1" x14ac:dyDescent="0.35">
      <c r="A8" s="71" t="s">
        <v>16</v>
      </c>
      <c r="B8" s="19"/>
      <c r="C8" s="20">
        <f>$B$10+'Primas SRW'!B6</f>
        <v>716.25</v>
      </c>
      <c r="D8" s="74">
        <f>C8*$B$23</f>
        <v>263.1789</v>
      </c>
      <c r="E8" s="83"/>
      <c r="F8" s="20">
        <f>$E$10+'Primas HRW'!B6</f>
        <v>775.5</v>
      </c>
      <c r="G8" s="20">
        <f>F8*$B$23</f>
        <v>284.94972000000001</v>
      </c>
      <c r="H8" s="20"/>
      <c r="I8" s="21">
        <f>$E$10+'Primas HRW'!E6</f>
        <v>785.5</v>
      </c>
      <c r="J8" s="21">
        <f>$E$10+'Primas HRW'!F6</f>
        <v>770.5</v>
      </c>
      <c r="K8" s="84">
        <f>$E$10+'Primas HRW'!G6</f>
        <v>775.5</v>
      </c>
      <c r="L8" s="83"/>
      <c r="M8" s="20">
        <f>$L$10+'Primas maíz'!B6</f>
        <v>553.75</v>
      </c>
      <c r="N8" s="74">
        <f>M8*$F$23</f>
        <v>218.00029999999998</v>
      </c>
      <c r="O8"/>
      <c r="P8"/>
      <c r="Q8"/>
    </row>
    <row r="9" spans="1:17" ht="19.5" customHeight="1" x14ac:dyDescent="0.35">
      <c r="A9" s="72" t="s">
        <v>94</v>
      </c>
      <c r="B9" s="22"/>
      <c r="C9" s="22">
        <f>$B$10+'Primas SRW'!B7</f>
        <v>716.25</v>
      </c>
      <c r="D9" s="73">
        <f>C9*$B$23</f>
        <v>263.1789</v>
      </c>
      <c r="E9" s="79"/>
      <c r="F9" s="22">
        <f>$E$10+'Primas HRW'!B7</f>
        <v>775.5</v>
      </c>
      <c r="G9" s="22">
        <f>F9*$B$23</f>
        <v>284.94972000000001</v>
      </c>
      <c r="H9" s="22"/>
      <c r="I9" s="31">
        <f>$E$10+'Primas HRW'!E7</f>
        <v>785.5</v>
      </c>
      <c r="J9" s="31">
        <f>$E$10+'Primas HRW'!F7</f>
        <v>770.5</v>
      </c>
      <c r="K9" s="82">
        <f>$E$10+'Primas HRW'!G7</f>
        <v>775.5</v>
      </c>
      <c r="L9" s="97"/>
      <c r="M9" s="85">
        <f>$L$10+'Primas maíz'!B7</f>
        <v>553.75</v>
      </c>
      <c r="N9" s="86">
        <f>M9*$F$23</f>
        <v>218.00029999999998</v>
      </c>
      <c r="O9"/>
      <c r="P9"/>
      <c r="Q9"/>
    </row>
    <row r="10" spans="1:17" ht="19.5" customHeight="1" x14ac:dyDescent="0.35">
      <c r="A10" s="71" t="s">
        <v>17</v>
      </c>
      <c r="B10" s="19">
        <f>Datos!E3</f>
        <v>616.25</v>
      </c>
      <c r="C10" s="20">
        <f>$B$10+'Primas SRW'!B8</f>
        <v>716.25</v>
      </c>
      <c r="D10" s="74">
        <f>C10*$B$23</f>
        <v>263.1789</v>
      </c>
      <c r="E10" s="83">
        <f>Datos!I3</f>
        <v>635.5</v>
      </c>
      <c r="F10" s="20">
        <f>$E$10+'Primas HRW'!B8</f>
        <v>775.5</v>
      </c>
      <c r="G10" s="20">
        <f>F10*$B$23</f>
        <v>284.94972000000001</v>
      </c>
      <c r="H10" s="20"/>
      <c r="I10" s="21">
        <f>$E$10+'Primas HRW'!E8</f>
        <v>785.5</v>
      </c>
      <c r="J10" s="21">
        <f>$E$10+'Primas HRW'!F8</f>
        <v>770.5</v>
      </c>
      <c r="K10" s="84">
        <f>$E$10+'Primas HRW'!G8</f>
        <v>775.5</v>
      </c>
      <c r="L10" s="83">
        <f>Datos!M3</f>
        <v>457.75</v>
      </c>
      <c r="M10" s="20">
        <f>$L$10+'Primas maíz'!B8</f>
        <v>553.75</v>
      </c>
      <c r="N10" s="74">
        <f>M10*$F$23</f>
        <v>218.00029999999998</v>
      </c>
      <c r="O10"/>
      <c r="P10"/>
      <c r="Q10"/>
    </row>
    <row r="11" spans="1:17" ht="19.5" customHeight="1" x14ac:dyDescent="0.35">
      <c r="A11" s="72" t="s">
        <v>98</v>
      </c>
      <c r="B11" s="22"/>
      <c r="C11" s="22">
        <f>$B$12+'Primas SRW'!B9</f>
        <v>726.5</v>
      </c>
      <c r="D11" s="73">
        <f>C11*$B$23</f>
        <v>266.94515999999999</v>
      </c>
      <c r="E11" s="79"/>
      <c r="F11" s="22">
        <f>$E$12+'Primas HRW'!B9</f>
        <v>788.75</v>
      </c>
      <c r="G11" s="22">
        <f>F11*$B$23</f>
        <v>289.81829999999997</v>
      </c>
      <c r="H11" s="22"/>
      <c r="I11" s="31">
        <f>$E$12+'Primas HRW'!E9</f>
        <v>788.75</v>
      </c>
      <c r="J11" s="31">
        <f>$E$12+'Primas HRW'!F9</f>
        <v>773.75</v>
      </c>
      <c r="K11" s="82">
        <f>$E$12+'Primas HRW'!G9</f>
        <v>778.75</v>
      </c>
      <c r="L11" s="97"/>
      <c r="M11" s="85">
        <f>$L$12+'Primas maíz'!B9</f>
        <v>561.25</v>
      </c>
      <c r="N11" s="86">
        <f>M11*$F$23</f>
        <v>220.9529</v>
      </c>
      <c r="O11"/>
      <c r="P11"/>
      <c r="Q11"/>
    </row>
    <row r="12" spans="1:17" ht="19.5" customHeight="1" x14ac:dyDescent="0.35">
      <c r="A12" s="71" t="s">
        <v>18</v>
      </c>
      <c r="B12" s="19">
        <f>Datos!E5</f>
        <v>626.5</v>
      </c>
      <c r="C12" s="20"/>
      <c r="D12" s="74"/>
      <c r="E12" s="83">
        <f>Datos!I5</f>
        <v>648.75</v>
      </c>
      <c r="F12" s="20"/>
      <c r="G12" s="20"/>
      <c r="H12" s="20"/>
      <c r="I12" s="21"/>
      <c r="J12" s="21"/>
      <c r="K12" s="84"/>
      <c r="L12" s="83">
        <f>Datos!M5</f>
        <v>468.25</v>
      </c>
      <c r="M12" s="20"/>
      <c r="N12" s="74"/>
      <c r="O12"/>
      <c r="P12"/>
      <c r="Q12"/>
    </row>
    <row r="13" spans="1:17" ht="19.5" customHeight="1" x14ac:dyDescent="0.35">
      <c r="A13" s="72" t="s">
        <v>99</v>
      </c>
      <c r="B13" s="22"/>
      <c r="C13" s="22"/>
      <c r="D13" s="73"/>
      <c r="E13" s="79"/>
      <c r="F13" s="22"/>
      <c r="G13" s="22"/>
      <c r="H13" s="22"/>
      <c r="I13" s="31"/>
      <c r="J13" s="31"/>
      <c r="K13" s="82"/>
      <c r="L13" s="97"/>
      <c r="M13" s="85"/>
      <c r="N13" s="86"/>
      <c r="O13"/>
      <c r="P13"/>
      <c r="Q13"/>
    </row>
    <row r="14" spans="1:17" ht="19.5" customHeight="1" x14ac:dyDescent="0.35">
      <c r="A14" s="71" t="s">
        <v>19</v>
      </c>
      <c r="B14" s="19">
        <f>Datos!E6</f>
        <v>638.25</v>
      </c>
      <c r="C14" s="20"/>
      <c r="D14" s="74"/>
      <c r="E14" s="83">
        <f>Datos!I6</f>
        <v>661.75</v>
      </c>
      <c r="F14" s="20"/>
      <c r="G14" s="20"/>
      <c r="H14" s="20"/>
      <c r="I14" s="21"/>
      <c r="J14" s="21"/>
      <c r="K14" s="84"/>
      <c r="L14" s="83">
        <f>Datos!M6</f>
        <v>470.25</v>
      </c>
      <c r="M14" s="20"/>
      <c r="N14" s="74"/>
      <c r="O14"/>
      <c r="P14"/>
      <c r="Q14"/>
    </row>
    <row r="15" spans="1:17" ht="19.5" customHeight="1" x14ac:dyDescent="0.35">
      <c r="A15" s="72" t="s">
        <v>20</v>
      </c>
      <c r="B15" s="22">
        <f>Datos!E7</f>
        <v>654.5</v>
      </c>
      <c r="C15" s="22"/>
      <c r="D15" s="73"/>
      <c r="E15" s="79">
        <f>Datos!I7</f>
        <v>678</v>
      </c>
      <c r="F15" s="22"/>
      <c r="G15" s="22"/>
      <c r="H15" s="22"/>
      <c r="I15" s="31"/>
      <c r="J15" s="31"/>
      <c r="K15" s="82"/>
      <c r="L15" s="97">
        <f>Datos!M7</f>
        <v>484.25</v>
      </c>
      <c r="M15" s="85"/>
      <c r="N15" s="86"/>
      <c r="O15"/>
      <c r="P15"/>
      <c r="Q15"/>
    </row>
    <row r="16" spans="1:17" ht="19.5" customHeight="1" x14ac:dyDescent="0.35">
      <c r="A16" s="137">
        <v>2027</v>
      </c>
      <c r="B16" s="134"/>
      <c r="C16" s="134"/>
      <c r="D16" s="135"/>
      <c r="E16" s="136"/>
      <c r="F16" s="134"/>
      <c r="G16" s="134"/>
      <c r="H16" s="134"/>
      <c r="I16" s="134"/>
      <c r="J16" s="134"/>
      <c r="K16" s="135"/>
      <c r="L16" s="136"/>
      <c r="M16" s="134"/>
      <c r="N16" s="135"/>
      <c r="O16"/>
      <c r="P16"/>
      <c r="Q16"/>
    </row>
    <row r="17" spans="1:17" ht="19.5" customHeight="1" x14ac:dyDescent="0.35">
      <c r="A17" s="71" t="s">
        <v>16</v>
      </c>
      <c r="B17" s="20">
        <f>Datos!E8</f>
        <v>666.75</v>
      </c>
      <c r="C17" s="20"/>
      <c r="D17" s="74"/>
      <c r="E17" s="20">
        <f>Datos!I8</f>
        <v>689.25</v>
      </c>
      <c r="F17" s="20"/>
      <c r="G17" s="20"/>
      <c r="H17" s="20"/>
      <c r="I17" s="21"/>
      <c r="J17" s="21"/>
      <c r="K17" s="84"/>
      <c r="L17" s="20">
        <f>Datos!M8</f>
        <v>495</v>
      </c>
      <c r="M17" s="20"/>
      <c r="N17" s="74"/>
      <c r="O17"/>
      <c r="P17"/>
      <c r="Q17"/>
    </row>
    <row r="18" spans="1:17" ht="19.5" customHeight="1" x14ac:dyDescent="0.35">
      <c r="A18" s="72" t="s">
        <v>17</v>
      </c>
      <c r="B18" s="22">
        <f>Datos!E9</f>
        <v>670.75</v>
      </c>
      <c r="C18" s="22"/>
      <c r="D18" s="73"/>
      <c r="E18" s="22">
        <f>Datos!I9</f>
        <v>692.75</v>
      </c>
      <c r="F18" s="22"/>
      <c r="G18" s="22"/>
      <c r="H18" s="22"/>
      <c r="I18" s="31"/>
      <c r="J18" s="31"/>
      <c r="K18" s="82"/>
      <c r="L18" s="85">
        <f>Datos!M9</f>
        <v>501.5</v>
      </c>
      <c r="M18" s="85"/>
      <c r="N18" s="86"/>
      <c r="O18"/>
      <c r="P18"/>
      <c r="Q18"/>
    </row>
    <row r="19" spans="1:17" ht="19.5" customHeight="1" x14ac:dyDescent="0.35">
      <c r="A19" s="71" t="s">
        <v>18</v>
      </c>
      <c r="B19" s="20">
        <f>Datos!E10</f>
        <v>659.75</v>
      </c>
      <c r="C19" s="20"/>
      <c r="D19" s="74"/>
      <c r="E19" s="20">
        <f>Datos!I10</f>
        <v>681.75</v>
      </c>
      <c r="F19" s="20"/>
      <c r="G19" s="20"/>
      <c r="H19" s="20"/>
      <c r="I19" s="21"/>
      <c r="J19" s="21"/>
      <c r="K19" s="84"/>
      <c r="L19" s="20">
        <f>Datos!M10</f>
        <v>505</v>
      </c>
      <c r="M19" s="20"/>
      <c r="N19" s="74"/>
      <c r="O19"/>
      <c r="P19"/>
      <c r="Q19"/>
    </row>
    <row r="20" spans="1:17" ht="19.5" customHeight="1" x14ac:dyDescent="0.35">
      <c r="A20" s="72" t="s">
        <v>19</v>
      </c>
      <c r="B20" s="22">
        <f>Datos!E11</f>
        <v>662.5</v>
      </c>
      <c r="C20" s="22"/>
      <c r="D20" s="73"/>
      <c r="E20" s="22">
        <f>Datos!I11</f>
        <v>683.25</v>
      </c>
      <c r="F20" s="22"/>
      <c r="G20" s="22"/>
      <c r="H20" s="22"/>
      <c r="I20" s="31"/>
      <c r="J20" s="31"/>
      <c r="K20" s="82"/>
      <c r="L20" s="85">
        <f>Datos!M11</f>
        <v>485.25</v>
      </c>
      <c r="M20" s="85"/>
      <c r="N20" s="86"/>
      <c r="O20"/>
      <c r="P20"/>
      <c r="Q20"/>
    </row>
    <row r="21" spans="1:17" ht="19.5" customHeight="1" thickBot="1" x14ac:dyDescent="0.4">
      <c r="A21" s="138" t="s">
        <v>20</v>
      </c>
      <c r="B21" s="139">
        <f>Datos!E12</f>
        <v>671.25</v>
      </c>
      <c r="C21" s="139"/>
      <c r="D21" s="140"/>
      <c r="E21" s="139">
        <f>Datos!I12</f>
        <v>689.75</v>
      </c>
      <c r="F21" s="139"/>
      <c r="G21" s="139"/>
      <c r="H21" s="139"/>
      <c r="I21" s="141"/>
      <c r="J21" s="141"/>
      <c r="K21" s="142"/>
      <c r="L21" s="139">
        <f>Datos!M12</f>
        <v>490.25</v>
      </c>
      <c r="M21" s="139"/>
      <c r="N21" s="140"/>
      <c r="O21"/>
      <c r="P21"/>
      <c r="Q21"/>
    </row>
    <row r="22" spans="1:17" ht="19.5" customHeight="1" x14ac:dyDescent="0.35">
      <c r="A22" s="3" t="s">
        <v>21</v>
      </c>
      <c r="O22"/>
      <c r="P22"/>
      <c r="Q22" s="2"/>
    </row>
    <row r="23" spans="1:17" ht="19.5" customHeight="1" x14ac:dyDescent="0.35">
      <c r="A23" s="6" t="s">
        <v>22</v>
      </c>
      <c r="B23" s="24">
        <v>0.36743999999999999</v>
      </c>
      <c r="E23" s="6" t="s">
        <v>23</v>
      </c>
      <c r="F23" s="12">
        <v>0.39367999999999997</v>
      </c>
      <c r="O23"/>
      <c r="P23"/>
      <c r="Q23" s="2"/>
    </row>
    <row r="24" spans="1:17" ht="19.5" customHeight="1" x14ac:dyDescent="0.35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35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K7" sqref="K7"/>
    </sheetView>
  </sheetViews>
  <sheetFormatPr baseColWidth="10" defaultColWidth="9.69140625" defaultRowHeight="15.5" x14ac:dyDescent="0.35"/>
  <cols>
    <col min="1" max="1" width="17.69140625" style="1" customWidth="1"/>
    <col min="2" max="2" width="9.765625" style="1" customWidth="1"/>
    <col min="3" max="3" width="12" style="1" customWidth="1"/>
    <col min="4" max="4" width="10" style="1" customWidth="1"/>
    <col min="5" max="5" width="14.23046875" style="1" customWidth="1"/>
    <col min="6" max="6" width="15" style="1" bestFit="1" customWidth="1"/>
    <col min="7" max="7" width="16.765625" style="1" bestFit="1" customWidth="1"/>
    <col min="8" max="8" width="16.3046875" style="1" bestFit="1" customWidth="1"/>
    <col min="9" max="9" width="15" style="1" bestFit="1" customWidth="1"/>
    <col min="10" max="10" width="10.4609375" style="1" customWidth="1"/>
    <col min="11" max="11" width="11.53515625" style="1" bestFit="1" customWidth="1"/>
    <col min="12" max="16384" width="9.69140625" style="1"/>
  </cols>
  <sheetData>
    <row r="1" spans="1:11" ht="90" customHeight="1" x14ac:dyDescent="0.35">
      <c r="A1" s="9"/>
      <c r="B1" s="9"/>
      <c r="C1" s="9"/>
      <c r="D1" s="9"/>
      <c r="E1" s="30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4">
      <c r="A2" s="26"/>
      <c r="B2" s="23"/>
      <c r="C2" s="23"/>
      <c r="D2" s="23"/>
      <c r="E2" s="23"/>
      <c r="F2" s="171" t="s">
        <v>25</v>
      </c>
      <c r="G2" s="171"/>
      <c r="H2" s="23"/>
      <c r="I2" s="155">
        <f>Datos!B1</f>
        <v>46112</v>
      </c>
      <c r="J2" s="155"/>
      <c r="K2" s="155"/>
    </row>
    <row r="3" spans="1:11" ht="20.149999999999999" customHeight="1" thickBot="1" x14ac:dyDescent="0.4">
      <c r="A3" s="75"/>
      <c r="B3" s="172" t="s">
        <v>3</v>
      </c>
      <c r="C3" s="173"/>
      <c r="D3" s="174" t="s">
        <v>3</v>
      </c>
      <c r="E3" s="175"/>
      <c r="F3" s="175"/>
      <c r="G3" s="175"/>
      <c r="H3" s="175"/>
      <c r="I3" s="176"/>
      <c r="J3" s="174" t="s">
        <v>4</v>
      </c>
      <c r="K3" s="176"/>
    </row>
    <row r="4" spans="1:11" ht="20.149999999999999" customHeight="1" x14ac:dyDescent="0.35">
      <c r="A4" s="75"/>
      <c r="B4" s="166" t="s">
        <v>5</v>
      </c>
      <c r="C4" s="167"/>
      <c r="D4" s="168" t="s">
        <v>6</v>
      </c>
      <c r="E4" s="169"/>
      <c r="F4" s="169"/>
      <c r="G4" s="169"/>
      <c r="H4" s="169"/>
      <c r="I4" s="170"/>
      <c r="J4" s="168" t="s">
        <v>7</v>
      </c>
      <c r="K4" s="170"/>
    </row>
    <row r="5" spans="1:11" ht="20.149999999999999" customHeight="1" x14ac:dyDescent="0.35">
      <c r="A5" s="76"/>
      <c r="B5" s="55" t="s">
        <v>8</v>
      </c>
      <c r="C5" s="77" t="s">
        <v>9</v>
      </c>
      <c r="D5" s="78" t="s">
        <v>10</v>
      </c>
      <c r="E5" s="56" t="s">
        <v>11</v>
      </c>
      <c r="F5" s="57" t="s">
        <v>12</v>
      </c>
      <c r="G5" s="57" t="s">
        <v>13</v>
      </c>
      <c r="H5" s="57" t="s">
        <v>14</v>
      </c>
      <c r="I5" s="77" t="s">
        <v>15</v>
      </c>
      <c r="J5" s="78" t="s">
        <v>8</v>
      </c>
      <c r="K5" s="77" t="s">
        <v>9</v>
      </c>
    </row>
    <row r="6" spans="1:11" ht="19.5" customHeight="1" x14ac:dyDescent="0.35">
      <c r="A6" s="102">
        <v>2026</v>
      </c>
      <c r="B6" s="103"/>
      <c r="C6" s="104"/>
      <c r="D6" s="108"/>
      <c r="E6" s="103"/>
      <c r="F6" s="103"/>
      <c r="G6" s="103"/>
      <c r="H6" s="103"/>
      <c r="I6" s="104"/>
      <c r="J6" s="108"/>
      <c r="K6" s="104"/>
    </row>
    <row r="7" spans="1:11" ht="19.5" customHeight="1" x14ac:dyDescent="0.35">
      <c r="A7" s="71" t="s">
        <v>16</v>
      </c>
      <c r="B7" s="109">
        <f>BUSHEL!B8*$B$23</f>
        <v>0</v>
      </c>
      <c r="C7" s="120">
        <f>ROUND(BUSHEL!D8,1)</f>
        <v>263.2</v>
      </c>
      <c r="D7" s="117">
        <f>BUSHEL!E8*$B$23</f>
        <v>0</v>
      </c>
      <c r="E7" s="99">
        <f>ROUND(BUSHEL!G8,1)</f>
        <v>284.89999999999998</v>
      </c>
      <c r="F7" s="100"/>
      <c r="G7" s="114">
        <f>BUSHEL!I8*$B$23</f>
        <v>288.62412</v>
      </c>
      <c r="H7" s="114">
        <f>BUSHEL!J8*$B$23</f>
        <v>283.11252000000002</v>
      </c>
      <c r="I7" s="101">
        <f>BUSHEL!K8*$B$23</f>
        <v>284.94972000000001</v>
      </c>
      <c r="J7" s="117">
        <f>BUSHEL!L8*$E$23</f>
        <v>0</v>
      </c>
      <c r="K7" s="118">
        <f>ROUND(BUSHEL!N8,1)</f>
        <v>218</v>
      </c>
    </row>
    <row r="8" spans="1:11" ht="19.5" customHeight="1" x14ac:dyDescent="0.35">
      <c r="A8" s="72" t="s">
        <v>94</v>
      </c>
      <c r="B8" s="110"/>
      <c r="C8" s="119">
        <f>ROUND(BUSHEL!D9,1)</f>
        <v>263.2</v>
      </c>
      <c r="D8" s="112"/>
      <c r="E8" s="106">
        <f>ROUND(BUSHEL!G9,1)</f>
        <v>284.89999999999998</v>
      </c>
      <c r="F8" s="106"/>
      <c r="G8" s="113">
        <f>BUSHEL!I9*$B$23</f>
        <v>288.62412</v>
      </c>
      <c r="H8" s="113">
        <f>BUSHEL!J9*$B$23</f>
        <v>283.11252000000002</v>
      </c>
      <c r="I8" s="107">
        <f>BUSHEL!K9*$B$23</f>
        <v>284.94972000000001</v>
      </c>
      <c r="J8" s="115"/>
      <c r="K8" s="116">
        <f>ROUND(BUSHEL!N9,1)</f>
        <v>218</v>
      </c>
    </row>
    <row r="9" spans="1:11" ht="19.5" customHeight="1" x14ac:dyDescent="0.35">
      <c r="A9" s="71" t="s">
        <v>17</v>
      </c>
      <c r="B9" s="109">
        <f>BUSHEL!B10*$B$23</f>
        <v>226.4349</v>
      </c>
      <c r="C9" s="120">
        <f>ROUND(BUSHEL!D10,1)</f>
        <v>263.2</v>
      </c>
      <c r="D9" s="117">
        <f>BUSHEL!E10*$B$23</f>
        <v>233.50811999999999</v>
      </c>
      <c r="E9" s="99">
        <f>ROUND(BUSHEL!G10,1)</f>
        <v>284.89999999999998</v>
      </c>
      <c r="F9" s="100"/>
      <c r="G9" s="114">
        <f>BUSHEL!I10*$B$23</f>
        <v>288.62412</v>
      </c>
      <c r="H9" s="114">
        <f>BUSHEL!J10*$B$23</f>
        <v>283.11252000000002</v>
      </c>
      <c r="I9" s="101">
        <f>BUSHEL!K10*$B$23</f>
        <v>284.94972000000001</v>
      </c>
      <c r="J9" s="117">
        <f>BUSHEL!L10*$E$23</f>
        <v>180.20702</v>
      </c>
      <c r="K9" s="118">
        <f>ROUND(BUSHEL!N10,1)</f>
        <v>218</v>
      </c>
    </row>
    <row r="10" spans="1:11" ht="19.5" customHeight="1" x14ac:dyDescent="0.35">
      <c r="A10" s="105" t="s">
        <v>98</v>
      </c>
      <c r="B10" s="106"/>
      <c r="C10" s="119">
        <f>ROUND(BUSHEL!D11,1)</f>
        <v>266.89999999999998</v>
      </c>
      <c r="D10" s="112"/>
      <c r="E10" s="106">
        <f>ROUND(BUSHEL!G11,1)</f>
        <v>289.8</v>
      </c>
      <c r="F10" s="106"/>
      <c r="G10" s="113">
        <f>BUSHEL!I11*$B$23</f>
        <v>289.81829999999997</v>
      </c>
      <c r="H10" s="113">
        <f>BUSHEL!J11*$B$23</f>
        <v>284.30669999999998</v>
      </c>
      <c r="I10" s="107">
        <f>BUSHEL!K11*$B$23</f>
        <v>286.14389999999997</v>
      </c>
      <c r="J10" s="115"/>
      <c r="K10" s="116">
        <f>ROUND(BUSHEL!N11,1)</f>
        <v>221</v>
      </c>
    </row>
    <row r="11" spans="1:11" ht="19.5" customHeight="1" x14ac:dyDescent="0.35">
      <c r="A11" s="98" t="s">
        <v>18</v>
      </c>
      <c r="B11" s="99">
        <f>BUSHEL!B12*$B$23</f>
        <v>230.20115999999999</v>
      </c>
      <c r="C11" s="120"/>
      <c r="D11" s="111">
        <f>BUSHEL!E12*$B$23</f>
        <v>238.3767</v>
      </c>
      <c r="E11" s="99"/>
      <c r="F11" s="100"/>
      <c r="G11" s="114"/>
      <c r="H11" s="114"/>
      <c r="I11" s="101"/>
      <c r="J11" s="117">
        <f>BUSHEL!L12*$E$23</f>
        <v>184.34065999999999</v>
      </c>
      <c r="K11" s="118"/>
    </row>
    <row r="12" spans="1:11" ht="19.5" customHeight="1" x14ac:dyDescent="0.35">
      <c r="A12" s="105" t="s">
        <v>99</v>
      </c>
      <c r="B12" s="106"/>
      <c r="C12" s="119"/>
      <c r="D12" s="112"/>
      <c r="E12" s="106"/>
      <c r="F12" s="106"/>
      <c r="G12" s="113"/>
      <c r="H12" s="113"/>
      <c r="I12" s="107"/>
      <c r="J12" s="115"/>
      <c r="K12" s="116"/>
    </row>
    <row r="13" spans="1:11" ht="19.5" customHeight="1" x14ac:dyDescent="0.35">
      <c r="A13" s="98" t="s">
        <v>19</v>
      </c>
      <c r="B13" s="99">
        <f>BUSHEL!B14*$B$23</f>
        <v>234.51857999999999</v>
      </c>
      <c r="C13" s="120"/>
      <c r="D13" s="111">
        <f>BUSHEL!E14*$B$23</f>
        <v>243.15341999999998</v>
      </c>
      <c r="E13" s="99"/>
      <c r="F13" s="100"/>
      <c r="G13" s="100"/>
      <c r="H13" s="100"/>
      <c r="I13" s="101"/>
      <c r="J13" s="117">
        <f>BUSHEL!L14*$E$23</f>
        <v>185.12801999999999</v>
      </c>
      <c r="K13" s="118"/>
    </row>
    <row r="14" spans="1:11" ht="19.5" customHeight="1" x14ac:dyDescent="0.35">
      <c r="A14" s="105" t="s">
        <v>20</v>
      </c>
      <c r="B14" s="106">
        <f>BUSHEL!B15*$B$23</f>
        <v>240.48947999999999</v>
      </c>
      <c r="C14" s="119"/>
      <c r="D14" s="112">
        <f>BUSHEL!E15*$B$23</f>
        <v>249.12431999999998</v>
      </c>
      <c r="E14" s="106"/>
      <c r="F14" s="106"/>
      <c r="G14" s="106"/>
      <c r="H14" s="106"/>
      <c r="I14" s="107"/>
      <c r="J14" s="115">
        <f>BUSHEL!L15*$E$23</f>
        <v>190.63953999999998</v>
      </c>
      <c r="K14" s="116"/>
    </row>
    <row r="15" spans="1:11" ht="19.5" customHeight="1" x14ac:dyDescent="0.35">
      <c r="A15" s="102">
        <v>2027</v>
      </c>
      <c r="B15" s="103"/>
      <c r="C15" s="104"/>
      <c r="D15" s="108"/>
      <c r="E15" s="103"/>
      <c r="F15" s="103"/>
      <c r="G15" s="103"/>
      <c r="H15" s="103"/>
      <c r="I15" s="104"/>
      <c r="J15" s="108"/>
      <c r="K15" s="104"/>
    </row>
    <row r="16" spans="1:11" ht="19.5" customHeight="1" x14ac:dyDescent="0.35">
      <c r="A16" s="71" t="s">
        <v>16</v>
      </c>
      <c r="B16" s="109">
        <f>BUSHEL!B17*$B$23</f>
        <v>244.99061999999998</v>
      </c>
      <c r="C16" s="120"/>
      <c r="D16" s="117">
        <f>BUSHEL!E17*$B$23</f>
        <v>253.25801999999999</v>
      </c>
      <c r="E16" s="99"/>
      <c r="F16" s="100"/>
      <c r="G16" s="114"/>
      <c r="H16" s="114"/>
      <c r="I16" s="101"/>
      <c r="J16" s="117">
        <f>BUSHEL!L17*$E$23</f>
        <v>194.8716</v>
      </c>
      <c r="K16" s="118"/>
    </row>
    <row r="17" spans="1:11" ht="19.5" customHeight="1" x14ac:dyDescent="0.35">
      <c r="A17" s="72" t="s">
        <v>17</v>
      </c>
      <c r="B17" s="110">
        <f>BUSHEL!B18*$B$23</f>
        <v>246.46037999999999</v>
      </c>
      <c r="C17" s="119"/>
      <c r="D17" s="112">
        <f>BUSHEL!E18*$B$23</f>
        <v>254.54406</v>
      </c>
      <c r="E17" s="106"/>
      <c r="F17" s="106"/>
      <c r="G17" s="113"/>
      <c r="H17" s="113"/>
      <c r="I17" s="107"/>
      <c r="J17" s="115">
        <f>BUSHEL!L18*$E$23</f>
        <v>197.43052</v>
      </c>
      <c r="K17" s="116"/>
    </row>
    <row r="18" spans="1:11" ht="19.5" customHeight="1" x14ac:dyDescent="0.35">
      <c r="A18" s="71" t="s">
        <v>18</v>
      </c>
      <c r="B18" s="109">
        <f>BUSHEL!B19*$B$23</f>
        <v>242.41853999999998</v>
      </c>
      <c r="C18" s="120"/>
      <c r="D18" s="117">
        <f>BUSHEL!E19*$B$23</f>
        <v>250.50221999999999</v>
      </c>
      <c r="E18" s="99"/>
      <c r="F18" s="100"/>
      <c r="G18" s="114"/>
      <c r="H18" s="114"/>
      <c r="I18" s="101"/>
      <c r="J18" s="117">
        <f>BUSHEL!L19*$E$23</f>
        <v>198.80839999999998</v>
      </c>
      <c r="K18" s="118"/>
    </row>
    <row r="19" spans="1:11" ht="19.5" customHeight="1" x14ac:dyDescent="0.35">
      <c r="A19" s="72" t="s">
        <v>19</v>
      </c>
      <c r="B19" s="110">
        <f>BUSHEL!B20*$B$23</f>
        <v>243.429</v>
      </c>
      <c r="C19" s="119"/>
      <c r="D19" s="112">
        <f>BUSHEL!E20*$B$23</f>
        <v>251.05338</v>
      </c>
      <c r="E19" s="106"/>
      <c r="F19" s="106"/>
      <c r="G19" s="113"/>
      <c r="H19" s="113"/>
      <c r="I19" s="107"/>
      <c r="J19" s="115">
        <f>BUSHEL!L20*$E$23</f>
        <v>191.03322</v>
      </c>
      <c r="K19" s="116"/>
    </row>
    <row r="20" spans="1:11" ht="19.5" customHeight="1" thickBot="1" x14ac:dyDescent="0.4">
      <c r="A20" s="138" t="s">
        <v>20</v>
      </c>
      <c r="B20" s="143">
        <f>BUSHEL!B21*$B$23</f>
        <v>246.64409999999998</v>
      </c>
      <c r="C20" s="144"/>
      <c r="D20" s="145">
        <f>BUSHEL!E21*$B$23</f>
        <v>253.44173999999998</v>
      </c>
      <c r="E20" s="146"/>
      <c r="F20" s="147"/>
      <c r="G20" s="148"/>
      <c r="H20" s="148"/>
      <c r="I20" s="149"/>
      <c r="J20" s="145">
        <f>BUSHEL!L21*$E$23</f>
        <v>193.00161999999997</v>
      </c>
      <c r="K20" s="150"/>
    </row>
    <row r="21" spans="1:11" s="25" customFormat="1" ht="15" customHeight="1" x14ac:dyDescent="0.35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5">
      <c r="A22" s="1" t="s">
        <v>21</v>
      </c>
    </row>
    <row r="23" spans="1:11" ht="15" customHeight="1" x14ac:dyDescent="0.35">
      <c r="A23" s="1" t="s">
        <v>22</v>
      </c>
      <c r="B23" s="1">
        <v>0.36743999999999999</v>
      </c>
      <c r="D23" s="1" t="s">
        <v>23</v>
      </c>
      <c r="E23" s="1">
        <v>0.39367999999999997</v>
      </c>
    </row>
    <row r="24" spans="1:11" ht="15" customHeight="1" x14ac:dyDescent="0.35">
      <c r="A24" s="1" t="s">
        <v>24</v>
      </c>
    </row>
    <row r="25" spans="1:11" ht="15" customHeight="1" x14ac:dyDescent="0.35"/>
    <row r="26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activeCell="B7" sqref="B7"/>
    </sheetView>
  </sheetViews>
  <sheetFormatPr baseColWidth="10" defaultColWidth="11.53515625" defaultRowHeight="15.5" x14ac:dyDescent="0.35"/>
  <cols>
    <col min="1" max="3" width="11.765625" customWidth="1"/>
  </cols>
  <sheetData>
    <row r="1" spans="1:3" x14ac:dyDescent="0.35">
      <c r="A1" s="177">
        <f>Datos!B1</f>
        <v>46112</v>
      </c>
      <c r="B1" s="178"/>
      <c r="C1" s="179"/>
    </row>
    <row r="2" spans="1:3" x14ac:dyDescent="0.35">
      <c r="A2" s="183" t="s">
        <v>3</v>
      </c>
      <c r="B2" s="184"/>
      <c r="C2" s="185"/>
    </row>
    <row r="3" spans="1:3" x14ac:dyDescent="0.35">
      <c r="A3" s="121"/>
      <c r="B3" s="186" t="s">
        <v>27</v>
      </c>
      <c r="C3" s="122" t="s">
        <v>28</v>
      </c>
    </row>
    <row r="4" spans="1:3" x14ac:dyDescent="0.35">
      <c r="A4" s="123"/>
      <c r="B4" s="187">
        <v>0.12</v>
      </c>
      <c r="C4" s="124" t="s">
        <v>29</v>
      </c>
    </row>
    <row r="5" spans="1:3" x14ac:dyDescent="0.35">
      <c r="A5" s="180">
        <v>2026</v>
      </c>
      <c r="B5" s="181"/>
      <c r="C5" s="182"/>
    </row>
    <row r="6" spans="1:3" x14ac:dyDescent="0.35">
      <c r="A6" s="125" t="s">
        <v>88</v>
      </c>
      <c r="B6" s="11">
        <v>100</v>
      </c>
      <c r="C6" s="129" t="s">
        <v>84</v>
      </c>
    </row>
    <row r="7" spans="1:3" x14ac:dyDescent="0.35">
      <c r="A7" s="126" t="s">
        <v>89</v>
      </c>
      <c r="B7" s="62">
        <v>100</v>
      </c>
      <c r="C7" s="130" t="s">
        <v>90</v>
      </c>
    </row>
    <row r="8" spans="1:3" x14ac:dyDescent="0.35">
      <c r="A8" s="125" t="s">
        <v>95</v>
      </c>
      <c r="B8" s="11">
        <v>100</v>
      </c>
      <c r="C8" s="129" t="s">
        <v>90</v>
      </c>
    </row>
    <row r="9" spans="1:3" x14ac:dyDescent="0.35">
      <c r="A9" s="126" t="s">
        <v>96</v>
      </c>
      <c r="B9" s="62">
        <v>100</v>
      </c>
      <c r="C9" s="130" t="s">
        <v>97</v>
      </c>
    </row>
    <row r="10" spans="1:3" ht="16" thickBot="1" x14ac:dyDescent="0.4">
      <c r="A10" s="127" t="s">
        <v>100</v>
      </c>
      <c r="B10" s="128"/>
      <c r="C10" s="131" t="s">
        <v>97</v>
      </c>
    </row>
    <row r="12" spans="1:3" x14ac:dyDescent="0.35">
      <c r="A12" s="37" t="s">
        <v>30</v>
      </c>
      <c r="B12" s="37"/>
      <c r="C12" s="37"/>
    </row>
    <row r="13" spans="1:3" x14ac:dyDescent="0.35">
      <c r="A13" s="25" t="s">
        <v>31</v>
      </c>
    </row>
    <row r="14" spans="1:3" x14ac:dyDescent="0.35">
      <c r="A14" s="25" t="s">
        <v>32</v>
      </c>
    </row>
    <row r="15" spans="1:3" x14ac:dyDescent="0.35">
      <c r="A15" s="25" t="s">
        <v>33</v>
      </c>
    </row>
    <row r="16" spans="1:3" x14ac:dyDescent="0.35">
      <c r="A16" s="25" t="s">
        <v>34</v>
      </c>
    </row>
    <row r="17" spans="1:1" x14ac:dyDescent="0.35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topLeftCell="A3" zoomScaleNormal="100" workbookViewId="0">
      <selection activeCell="B7" sqref="B7"/>
    </sheetView>
  </sheetViews>
  <sheetFormatPr baseColWidth="10" defaultColWidth="11.53515625" defaultRowHeight="15.5" x14ac:dyDescent="0.35"/>
  <cols>
    <col min="2" max="2" width="5" bestFit="1" customWidth="1"/>
    <col min="3" max="3" width="8.4609375" bestFit="1" customWidth="1"/>
    <col min="4" max="4" width="8.53515625" customWidth="1"/>
    <col min="5" max="5" width="10.23046875" customWidth="1"/>
    <col min="6" max="8" width="8.53515625" customWidth="1"/>
  </cols>
  <sheetData>
    <row r="1" spans="1:8" x14ac:dyDescent="0.35">
      <c r="A1" s="189">
        <f>Datos!B1</f>
        <v>46112</v>
      </c>
      <c r="B1" s="190"/>
      <c r="C1" s="190"/>
      <c r="D1" s="190"/>
      <c r="E1" s="190"/>
      <c r="F1" s="190"/>
      <c r="G1" s="190"/>
      <c r="H1" s="191"/>
    </row>
    <row r="2" spans="1:8" x14ac:dyDescent="0.35">
      <c r="A2" s="192" t="s">
        <v>36</v>
      </c>
      <c r="B2" s="193"/>
      <c r="C2" s="193"/>
      <c r="D2" s="193"/>
      <c r="E2" s="193"/>
      <c r="F2" s="193"/>
      <c r="G2" s="193"/>
      <c r="H2" s="194"/>
    </row>
    <row r="3" spans="1:8" x14ac:dyDescent="0.35">
      <c r="A3" s="33"/>
      <c r="B3" s="195" t="s">
        <v>37</v>
      </c>
      <c r="C3" s="196"/>
      <c r="D3" s="197" t="s">
        <v>38</v>
      </c>
      <c r="E3" s="197"/>
      <c r="F3" s="197"/>
      <c r="G3" s="197"/>
      <c r="H3" s="198"/>
    </row>
    <row r="4" spans="1:8" x14ac:dyDescent="0.35">
      <c r="A4" s="33"/>
      <c r="B4" s="7">
        <v>0.11</v>
      </c>
      <c r="C4" s="38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39" t="s">
        <v>28</v>
      </c>
    </row>
    <row r="5" spans="1:8" x14ac:dyDescent="0.35">
      <c r="A5" s="199">
        <v>2026</v>
      </c>
      <c r="B5" s="181"/>
      <c r="C5" s="181"/>
      <c r="D5" s="181"/>
      <c r="E5" s="181"/>
      <c r="F5" s="181"/>
      <c r="G5" s="181"/>
      <c r="H5" s="200"/>
    </row>
    <row r="6" spans="1:8" x14ac:dyDescent="0.35">
      <c r="A6" s="46" t="s">
        <v>88</v>
      </c>
      <c r="B6" s="62">
        <v>140</v>
      </c>
      <c r="C6" s="63" t="s">
        <v>84</v>
      </c>
      <c r="D6" s="64"/>
      <c r="E6" s="65">
        <v>150</v>
      </c>
      <c r="F6" s="52">
        <v>135</v>
      </c>
      <c r="G6" s="52">
        <v>140</v>
      </c>
      <c r="H6" s="66" t="s">
        <v>84</v>
      </c>
    </row>
    <row r="7" spans="1:8" x14ac:dyDescent="0.35">
      <c r="A7" s="40" t="s">
        <v>89</v>
      </c>
      <c r="B7" s="11">
        <v>140</v>
      </c>
      <c r="C7" s="11" t="s">
        <v>90</v>
      </c>
      <c r="D7" s="11"/>
      <c r="E7" s="11">
        <v>150</v>
      </c>
      <c r="F7" s="5">
        <v>135</v>
      </c>
      <c r="G7" s="11">
        <v>140</v>
      </c>
      <c r="H7" s="41" t="s">
        <v>90</v>
      </c>
    </row>
    <row r="8" spans="1:8" x14ac:dyDescent="0.35">
      <c r="A8" s="46" t="s">
        <v>95</v>
      </c>
      <c r="B8" s="62">
        <v>140</v>
      </c>
      <c r="C8" s="63" t="s">
        <v>90</v>
      </c>
      <c r="D8" s="64"/>
      <c r="E8" s="65">
        <v>150</v>
      </c>
      <c r="F8" s="52">
        <v>135</v>
      </c>
      <c r="G8" s="52">
        <v>140</v>
      </c>
      <c r="H8" s="66" t="s">
        <v>90</v>
      </c>
    </row>
    <row r="9" spans="1:8" x14ac:dyDescent="0.35">
      <c r="A9" s="59" t="s">
        <v>96</v>
      </c>
      <c r="B9" s="60">
        <v>140</v>
      </c>
      <c r="C9" s="60" t="s">
        <v>97</v>
      </c>
      <c r="D9" s="60"/>
      <c r="E9" s="60">
        <v>140</v>
      </c>
      <c r="F9" s="58">
        <v>125</v>
      </c>
      <c r="G9" s="60">
        <v>130</v>
      </c>
      <c r="H9" s="61" t="s">
        <v>97</v>
      </c>
    </row>
    <row r="10" spans="1:8" x14ac:dyDescent="0.35">
      <c r="A10" s="46" t="s">
        <v>100</v>
      </c>
      <c r="B10" s="62"/>
      <c r="C10" s="63" t="s">
        <v>97</v>
      </c>
      <c r="D10" s="64"/>
      <c r="E10" s="65"/>
      <c r="F10" s="52"/>
      <c r="G10" s="52"/>
      <c r="H10" s="66" t="s">
        <v>97</v>
      </c>
    </row>
    <row r="13" spans="1:8" x14ac:dyDescent="0.35">
      <c r="A13" t="s">
        <v>31</v>
      </c>
      <c r="B13" s="14"/>
      <c r="C13" s="14"/>
      <c r="D13" s="15"/>
      <c r="F13" s="14"/>
      <c r="G13" s="14"/>
      <c r="H13" s="14"/>
    </row>
    <row r="14" spans="1:8" x14ac:dyDescent="0.35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35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35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35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35">
      <c r="A19" s="188" t="s">
        <v>104</v>
      </c>
      <c r="B19" s="188"/>
      <c r="C19" s="188"/>
      <c r="D19" s="188"/>
      <c r="E19" s="188"/>
    </row>
    <row r="20" spans="1:8" x14ac:dyDescent="0.35">
      <c r="A20" t="s">
        <v>42</v>
      </c>
    </row>
    <row r="21" spans="1:8" x14ac:dyDescent="0.35">
      <c r="A21" s="42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activeCell="E19" sqref="E19"/>
    </sheetView>
  </sheetViews>
  <sheetFormatPr baseColWidth="10" defaultColWidth="11.53515625" defaultRowHeight="15.5" x14ac:dyDescent="0.35"/>
  <cols>
    <col min="3" max="3" width="12" bestFit="1" customWidth="1"/>
    <col min="4" max="4" width="5.23046875" customWidth="1"/>
  </cols>
  <sheetData>
    <row r="1" spans="1:3" x14ac:dyDescent="0.35">
      <c r="A1" s="189">
        <f>Datos!B1</f>
        <v>46112</v>
      </c>
      <c r="B1" s="190"/>
      <c r="C1" s="191"/>
    </row>
    <row r="2" spans="1:3" x14ac:dyDescent="0.35">
      <c r="A2" s="201"/>
      <c r="B2" s="184"/>
      <c r="C2" s="202"/>
    </row>
    <row r="3" spans="1:3" x14ac:dyDescent="0.35">
      <c r="A3" s="32"/>
      <c r="B3" s="186" t="s">
        <v>44</v>
      </c>
      <c r="C3" s="43" t="s">
        <v>28</v>
      </c>
    </row>
    <row r="4" spans="1:3" x14ac:dyDescent="0.35">
      <c r="A4" s="33"/>
      <c r="B4" s="187" t="s">
        <v>45</v>
      </c>
      <c r="C4" s="44" t="s">
        <v>29</v>
      </c>
    </row>
    <row r="5" spans="1:3" x14ac:dyDescent="0.35">
      <c r="A5" s="199">
        <v>2026</v>
      </c>
      <c r="B5" s="181"/>
      <c r="C5" s="200"/>
    </row>
    <row r="6" spans="1:3" x14ac:dyDescent="0.35">
      <c r="A6" s="33" t="s">
        <v>88</v>
      </c>
      <c r="B6" s="132">
        <v>96</v>
      </c>
      <c r="C6" s="34" t="s">
        <v>84</v>
      </c>
    </row>
    <row r="7" spans="1:3" x14ac:dyDescent="0.35">
      <c r="A7" s="35" t="s">
        <v>89</v>
      </c>
      <c r="B7" s="133">
        <v>96</v>
      </c>
      <c r="C7" s="36" t="s">
        <v>90</v>
      </c>
    </row>
    <row r="8" spans="1:3" x14ac:dyDescent="0.35">
      <c r="A8" s="33" t="s">
        <v>95</v>
      </c>
      <c r="B8" s="132">
        <v>96</v>
      </c>
      <c r="C8" s="34" t="s">
        <v>90</v>
      </c>
    </row>
    <row r="9" spans="1:3" x14ac:dyDescent="0.35">
      <c r="A9" s="35" t="s">
        <v>96</v>
      </c>
      <c r="B9" s="133">
        <v>93</v>
      </c>
      <c r="C9" s="36" t="s">
        <v>97</v>
      </c>
    </row>
    <row r="10" spans="1:3" x14ac:dyDescent="0.35">
      <c r="A10" s="33" t="s">
        <v>100</v>
      </c>
      <c r="B10" s="5"/>
      <c r="C10" s="34" t="s">
        <v>97</v>
      </c>
    </row>
    <row r="13" spans="1:3" x14ac:dyDescent="0.35">
      <c r="A13" s="37" t="s">
        <v>46</v>
      </c>
    </row>
    <row r="15" spans="1:3" x14ac:dyDescent="0.35">
      <c r="A15" s="25" t="s">
        <v>31</v>
      </c>
    </row>
    <row r="16" spans="1:3" x14ac:dyDescent="0.35">
      <c r="A16" s="25" t="s">
        <v>32</v>
      </c>
    </row>
    <row r="17" spans="1:1" x14ac:dyDescent="0.35">
      <c r="A17" s="25" t="s">
        <v>33</v>
      </c>
    </row>
    <row r="18" spans="1:1" x14ac:dyDescent="0.35">
      <c r="A18" s="25" t="s">
        <v>34</v>
      </c>
    </row>
    <row r="19" spans="1:1" x14ac:dyDescent="0.35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>
      <selection sqref="A1:XFD1048576"/>
    </sheetView>
  </sheetViews>
  <sheetFormatPr baseColWidth="10" defaultColWidth="12.4609375" defaultRowHeight="15.5" x14ac:dyDescent="0.35"/>
  <cols>
    <col min="1" max="1" width="7.53515625" bestFit="1" customWidth="1"/>
    <col min="2" max="2" width="10.4609375" bestFit="1" customWidth="1"/>
    <col min="3" max="3" width="10.765625" customWidth="1"/>
    <col min="4" max="4" width="10.765625" style="28" customWidth="1"/>
    <col min="5" max="5" width="10.765625" style="13" customWidth="1"/>
    <col min="6" max="7" width="10.765625" customWidth="1"/>
    <col min="8" max="8" width="10.765625" style="29" customWidth="1"/>
    <col min="9" max="9" width="10.765625" style="13" customWidth="1"/>
    <col min="10" max="13" width="10.765625" customWidth="1"/>
  </cols>
  <sheetData>
    <row r="1" spans="1:13" ht="16" thickBot="1" x14ac:dyDescent="0.4">
      <c r="A1" t="s">
        <v>47</v>
      </c>
      <c r="B1" s="87">
        <v>46112</v>
      </c>
    </row>
    <row r="2" spans="1:13" x14ac:dyDescent="0.35">
      <c r="C2" s="16" t="s">
        <v>48</v>
      </c>
      <c r="D2" s="17" t="s">
        <v>49</v>
      </c>
      <c r="E2" s="88" t="s">
        <v>50</v>
      </c>
      <c r="F2" s="90"/>
      <c r="G2" s="16" t="s">
        <v>51</v>
      </c>
      <c r="H2" s="17" t="s">
        <v>49</v>
      </c>
      <c r="I2" s="89" t="s">
        <v>50</v>
      </c>
      <c r="J2" s="90"/>
      <c r="K2" s="16" t="s">
        <v>52</v>
      </c>
      <c r="L2" s="17" t="s">
        <v>49</v>
      </c>
      <c r="M2" s="18" t="s">
        <v>50</v>
      </c>
    </row>
    <row r="3" spans="1:13" x14ac:dyDescent="0.35">
      <c r="C3" s="47" t="s">
        <v>53</v>
      </c>
      <c r="D3" s="45">
        <v>46112</v>
      </c>
      <c r="E3" s="48">
        <v>616.25</v>
      </c>
      <c r="F3" s="91"/>
      <c r="G3" s="47" t="s">
        <v>54</v>
      </c>
      <c r="H3" s="45">
        <v>46112</v>
      </c>
      <c r="I3" s="48">
        <v>635.5</v>
      </c>
      <c r="J3" s="91"/>
      <c r="K3" s="47" t="s">
        <v>55</v>
      </c>
      <c r="L3" s="45">
        <v>46112</v>
      </c>
      <c r="M3" s="48">
        <v>457.75</v>
      </c>
    </row>
    <row r="4" spans="1:13" x14ac:dyDescent="0.35">
      <c r="C4" s="47" t="s">
        <v>56</v>
      </c>
      <c r="D4" s="45">
        <v>46112</v>
      </c>
      <c r="E4" s="48">
        <v>616.25</v>
      </c>
      <c r="F4" s="91"/>
      <c r="G4" s="47" t="s">
        <v>57</v>
      </c>
      <c r="H4" s="45">
        <v>46112</v>
      </c>
      <c r="I4" s="48">
        <v>635.5</v>
      </c>
      <c r="J4" s="91"/>
      <c r="K4" s="47" t="s">
        <v>58</v>
      </c>
      <c r="L4" s="45">
        <v>46112</v>
      </c>
      <c r="M4" s="48">
        <v>457.75</v>
      </c>
    </row>
    <row r="5" spans="1:13" x14ac:dyDescent="0.35">
      <c r="C5" s="47" t="s">
        <v>59</v>
      </c>
      <c r="D5" s="45">
        <v>46112</v>
      </c>
      <c r="E5" s="48">
        <v>626.5</v>
      </c>
      <c r="F5" s="91"/>
      <c r="G5" s="47" t="s">
        <v>60</v>
      </c>
      <c r="H5" s="45">
        <v>46112</v>
      </c>
      <c r="I5" s="48">
        <v>648.75</v>
      </c>
      <c r="J5" s="91"/>
      <c r="K5" s="47" t="s">
        <v>61</v>
      </c>
      <c r="L5" s="45">
        <v>46112</v>
      </c>
      <c r="M5" s="48">
        <v>468.25</v>
      </c>
    </row>
    <row r="6" spans="1:13" x14ac:dyDescent="0.35">
      <c r="C6" s="47" t="s">
        <v>62</v>
      </c>
      <c r="D6" s="45">
        <v>46112</v>
      </c>
      <c r="E6" s="48">
        <v>638.25</v>
      </c>
      <c r="F6" s="91"/>
      <c r="G6" s="47" t="s">
        <v>63</v>
      </c>
      <c r="H6" s="45">
        <v>46112</v>
      </c>
      <c r="I6" s="48">
        <v>661.75</v>
      </c>
      <c r="J6" s="91"/>
      <c r="K6" s="47" t="s">
        <v>64</v>
      </c>
      <c r="L6" s="45">
        <v>46112</v>
      </c>
      <c r="M6" s="48">
        <v>470.25</v>
      </c>
    </row>
    <row r="7" spans="1:13" x14ac:dyDescent="0.35">
      <c r="C7" s="47" t="s">
        <v>65</v>
      </c>
      <c r="D7" s="45">
        <v>46112</v>
      </c>
      <c r="E7" s="48">
        <v>654.5</v>
      </c>
      <c r="F7" s="91"/>
      <c r="G7" s="47" t="s">
        <v>66</v>
      </c>
      <c r="H7" s="45">
        <v>46112</v>
      </c>
      <c r="I7" s="48">
        <v>678</v>
      </c>
      <c r="J7" s="91"/>
      <c r="K7" s="47" t="s">
        <v>67</v>
      </c>
      <c r="L7" s="45">
        <v>46112</v>
      </c>
      <c r="M7" s="48">
        <v>484.25</v>
      </c>
    </row>
    <row r="8" spans="1:13" x14ac:dyDescent="0.35">
      <c r="C8" s="47" t="s">
        <v>75</v>
      </c>
      <c r="D8" s="45">
        <v>46112</v>
      </c>
      <c r="E8" s="48">
        <v>666.75</v>
      </c>
      <c r="F8" s="91"/>
      <c r="G8" s="47" t="s">
        <v>76</v>
      </c>
      <c r="H8" s="45">
        <v>46112</v>
      </c>
      <c r="I8" s="48">
        <v>689.25</v>
      </c>
      <c r="J8" s="91"/>
      <c r="K8" s="47" t="s">
        <v>77</v>
      </c>
      <c r="L8" s="45">
        <v>46112</v>
      </c>
      <c r="M8" s="48">
        <v>495</v>
      </c>
    </row>
    <row r="9" spans="1:13" x14ac:dyDescent="0.35">
      <c r="C9" s="47" t="s">
        <v>78</v>
      </c>
      <c r="D9" s="45">
        <v>46112</v>
      </c>
      <c r="E9" s="48">
        <v>670.75</v>
      </c>
      <c r="F9" s="91"/>
      <c r="G9" s="47" t="s">
        <v>79</v>
      </c>
      <c r="H9" s="45">
        <v>46112</v>
      </c>
      <c r="I9" s="48">
        <v>692.75</v>
      </c>
      <c r="J9" s="91"/>
      <c r="K9" s="47" t="s">
        <v>80</v>
      </c>
      <c r="L9" s="45">
        <v>46112</v>
      </c>
      <c r="M9" s="48">
        <v>501.5</v>
      </c>
    </row>
    <row r="10" spans="1:13" x14ac:dyDescent="0.35">
      <c r="C10" s="47" t="s">
        <v>81</v>
      </c>
      <c r="D10" s="45">
        <v>46112</v>
      </c>
      <c r="E10" s="48">
        <v>659.75</v>
      </c>
      <c r="F10" s="91"/>
      <c r="G10" s="47" t="s">
        <v>82</v>
      </c>
      <c r="H10" s="45">
        <v>46112</v>
      </c>
      <c r="I10" s="48">
        <v>681.75</v>
      </c>
      <c r="J10" s="91"/>
      <c r="K10" s="47" t="s">
        <v>83</v>
      </c>
      <c r="L10" s="45">
        <v>46112</v>
      </c>
      <c r="M10" s="48">
        <v>505</v>
      </c>
    </row>
    <row r="11" spans="1:13" x14ac:dyDescent="0.35">
      <c r="C11" s="47" t="s">
        <v>85</v>
      </c>
      <c r="D11" s="45">
        <v>46112</v>
      </c>
      <c r="E11" s="48">
        <v>662.5</v>
      </c>
      <c r="F11" s="91"/>
      <c r="G11" s="47" t="s">
        <v>86</v>
      </c>
      <c r="H11" s="45">
        <v>46112</v>
      </c>
      <c r="I11" s="48">
        <v>683.25</v>
      </c>
      <c r="J11" s="91"/>
      <c r="K11" s="47" t="s">
        <v>87</v>
      </c>
      <c r="L11" s="45">
        <v>46112</v>
      </c>
      <c r="M11" s="48">
        <v>485.25</v>
      </c>
    </row>
    <row r="12" spans="1:13" x14ac:dyDescent="0.35">
      <c r="C12" s="47" t="s">
        <v>91</v>
      </c>
      <c r="D12" s="45">
        <v>46112</v>
      </c>
      <c r="E12" s="48">
        <v>671.25</v>
      </c>
      <c r="F12" s="91"/>
      <c r="G12" s="47" t="s">
        <v>92</v>
      </c>
      <c r="H12" s="45">
        <v>46112</v>
      </c>
      <c r="I12" s="48">
        <v>689.75</v>
      </c>
      <c r="J12" s="91"/>
      <c r="K12" s="47" t="s">
        <v>93</v>
      </c>
      <c r="L12" s="45">
        <v>46112</v>
      </c>
      <c r="M12" s="48">
        <v>490.25</v>
      </c>
    </row>
    <row r="13" spans="1:13" ht="16" thickBot="1" x14ac:dyDescent="0.4">
      <c r="C13" s="49" t="s">
        <v>101</v>
      </c>
      <c r="D13" s="50">
        <v>46112</v>
      </c>
      <c r="E13" s="51">
        <v>677</v>
      </c>
      <c r="F13" s="91"/>
      <c r="G13" s="49" t="s">
        <v>102</v>
      </c>
      <c r="H13" s="50">
        <v>46112</v>
      </c>
      <c r="I13" s="51">
        <v>694.25</v>
      </c>
      <c r="J13" s="91"/>
      <c r="K13" s="49" t="s">
        <v>103</v>
      </c>
      <c r="L13" s="50">
        <v>46112</v>
      </c>
      <c r="M13" s="51">
        <v>499.5</v>
      </c>
    </row>
    <row r="18" spans="2:12" x14ac:dyDescent="0.35">
      <c r="B18" s="92" t="s">
        <v>68</v>
      </c>
      <c r="C18" s="93">
        <v>3</v>
      </c>
    </row>
    <row r="19" spans="2:12" x14ac:dyDescent="0.35">
      <c r="B19" s="92" t="s">
        <v>69</v>
      </c>
      <c r="C19" s="93">
        <v>1</v>
      </c>
      <c r="K19" s="45"/>
      <c r="L19" s="2"/>
    </row>
    <row r="20" spans="2:12" x14ac:dyDescent="0.35">
      <c r="B20" s="92" t="s">
        <v>70</v>
      </c>
      <c r="C20" s="93">
        <v>1</v>
      </c>
      <c r="K20" s="45"/>
      <c r="L20" s="2"/>
    </row>
    <row r="21" spans="2:12" x14ac:dyDescent="0.35">
      <c r="B21" s="92" t="s">
        <v>71</v>
      </c>
      <c r="C21" s="93">
        <v>1</v>
      </c>
      <c r="K21" s="45"/>
      <c r="L21" s="2"/>
    </row>
    <row r="22" spans="2:12" x14ac:dyDescent="0.35">
      <c r="B22" s="92" t="s">
        <v>72</v>
      </c>
      <c r="C22" s="93">
        <v>1</v>
      </c>
      <c r="K22" s="45"/>
      <c r="L22" s="2"/>
    </row>
    <row r="23" spans="2:12" x14ac:dyDescent="0.35">
      <c r="B23" s="92" t="s">
        <v>73</v>
      </c>
      <c r="C23" s="93">
        <v>0</v>
      </c>
      <c r="K23" s="45"/>
      <c r="L23" s="2"/>
    </row>
    <row r="24" spans="2:12" x14ac:dyDescent="0.35">
      <c r="B24" s="92" t="s">
        <v>74</v>
      </c>
      <c r="C24" s="93">
        <v>0</v>
      </c>
      <c r="K24" s="45"/>
      <c r="L24" s="2"/>
    </row>
    <row r="25" spans="2:12" ht="16" thickBot="1" x14ac:dyDescent="0.4">
      <c r="B25" s="94"/>
      <c r="C25" s="94"/>
      <c r="K25" s="45"/>
      <c r="L25" s="2"/>
    </row>
    <row r="26" spans="2:12" ht="16" thickBot="1" x14ac:dyDescent="0.4">
      <c r="B26" s="95" t="s">
        <v>105</v>
      </c>
      <c r="C26" s="96">
        <v>1</v>
      </c>
      <c r="K26" s="45"/>
      <c r="L26" s="2"/>
    </row>
    <row r="27" spans="2:12" x14ac:dyDescent="0.35">
      <c r="K27" s="45"/>
      <c r="L27" s="2"/>
    </row>
    <row r="28" spans="2:12" x14ac:dyDescent="0.35">
      <c r="K28" s="45"/>
      <c r="L28" s="2"/>
    </row>
    <row r="29" spans="2:12" x14ac:dyDescent="0.35">
      <c r="K29" s="45"/>
      <c r="L29" s="2"/>
    </row>
    <row r="30" spans="2:12" x14ac:dyDescent="0.35">
      <c r="K30" s="45"/>
      <c r="L30" s="2"/>
    </row>
    <row r="32" spans="2:12" x14ac:dyDescent="0.35">
      <c r="K32" s="45"/>
      <c r="L32" s="2"/>
    </row>
    <row r="34" spans="11:12" x14ac:dyDescent="0.35">
      <c r="K34" s="45"/>
      <c r="L34" s="2"/>
    </row>
    <row r="35" spans="11:12" x14ac:dyDescent="0.35">
      <c r="K35" s="45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reportings xmlns="http://reportinglists.napkyn.com">
  <reporting xmlns="http://reportinglists.napkyn.com">[]</reporting>
</reporting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groups xmlns="http://grouplists.napkyn.com">
  <group xmlns="http://grouplists.napkyn.com">[]</group>
</groups>
</file>

<file path=customXml/itemProps1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2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Javier Contreras Cerpa</cp:lastModifiedBy>
  <cp:revision/>
  <cp:lastPrinted>2025-05-22T14:42:32Z</cp:lastPrinted>
  <dcterms:created xsi:type="dcterms:W3CDTF">2013-02-26T05:01:27Z</dcterms:created>
  <dcterms:modified xsi:type="dcterms:W3CDTF">2026-04-01T14:57:50Z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