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Boletin Precios Commodities Sem/semana 20 2026/"/>
    </mc:Choice>
  </mc:AlternateContent>
  <xr:revisionPtr revIDLastSave="17" documentId="8_{22CE9230-B67B-40F2-B93C-8735734389B5}" xr6:coauthVersionLast="47" xr6:coauthVersionMax="47" xr10:uidLastSave="{297B43B9-7637-4BC9-BA69-BB47C36001C8}"/>
  <bookViews>
    <workbookView xWindow="-110" yWindow="-110" windowWidth="19420" windowHeight="10300" tabRatio="824" autoFilterDateGrouping="0" xr2:uid="{00000000-000D-0000-FFFF-FFFF00000000}"/>
  </bookViews>
  <sheets>
    <sheet name="Portada" sheetId="9" r:id="rId1"/>
    <sheet name="1" sheetId="2" r:id="rId2"/>
    <sheet name="2" sheetId="3" r:id="rId3"/>
    <sheet name="TONELADA" sheetId="18" state="hidden" r:id="rId4"/>
  </sheets>
  <definedNames>
    <definedName name="_xlnm.Print_Area" localSheetId="1">'1'!$A$1:$L$34</definedName>
    <definedName name="_xlnm.Print_Area" localSheetId="2">'2'!$A$2:$L$33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3" l="1"/>
  <c r="L30" i="3"/>
  <c r="L29" i="3"/>
  <c r="L26" i="3"/>
  <c r="L25" i="3"/>
  <c r="L24" i="3"/>
  <c r="L22" i="3"/>
  <c r="L21" i="3"/>
  <c r="L20" i="3"/>
  <c r="L19" i="3"/>
  <c r="L18" i="3"/>
  <c r="L17" i="3"/>
  <c r="L16" i="3"/>
  <c r="L15" i="3"/>
  <c r="L14" i="3"/>
  <c r="L13" i="3"/>
  <c r="L11" i="3"/>
  <c r="L10" i="3"/>
  <c r="L9" i="3"/>
  <c r="L8" i="3"/>
  <c r="B4" i="3" l="1"/>
  <c r="B5" i="3"/>
  <c r="F4" i="3"/>
  <c r="E4" i="3"/>
  <c r="D4" i="3"/>
  <c r="C4" i="3"/>
  <c r="C5" i="3" l="1"/>
  <c r="H31" i="3"/>
  <c r="I31" i="3" s="1"/>
  <c r="H30" i="3"/>
  <c r="I30" i="3" s="1"/>
  <c r="H29" i="3"/>
  <c r="I29" i="3" s="1"/>
  <c r="H26" i="3"/>
  <c r="I26" i="3" s="1"/>
  <c r="H25" i="3"/>
  <c r="I25" i="3" s="1"/>
  <c r="H24" i="3"/>
  <c r="I24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1" i="3"/>
  <c r="I11" i="3" s="1"/>
  <c r="H10" i="3"/>
  <c r="I10" i="3" s="1"/>
  <c r="H9" i="3"/>
  <c r="I9" i="3" s="1"/>
  <c r="H8" i="3"/>
  <c r="I8" i="3" s="1"/>
  <c r="L31" i="2"/>
  <c r="L30" i="2"/>
  <c r="L28" i="2"/>
  <c r="L27" i="2"/>
  <c r="L26" i="2"/>
  <c r="L24" i="2"/>
  <c r="L22" i="2"/>
  <c r="L20" i="2"/>
  <c r="L18" i="2"/>
  <c r="L15" i="2"/>
  <c r="L14" i="2"/>
  <c r="L13" i="2"/>
  <c r="L11" i="2"/>
  <c r="L10" i="2"/>
  <c r="L6" i="2"/>
  <c r="H31" i="2"/>
  <c r="I31" i="2" s="1"/>
  <c r="H30" i="2"/>
  <c r="I30" i="2" s="1"/>
  <c r="H29" i="2"/>
  <c r="H28" i="2"/>
  <c r="I28" i="2" s="1"/>
  <c r="H27" i="2"/>
  <c r="I27" i="2" s="1"/>
  <c r="H26" i="2"/>
  <c r="I26" i="2" s="1"/>
  <c r="H25" i="2"/>
  <c r="H24" i="2"/>
  <c r="I24" i="2" s="1"/>
  <c r="H23" i="2"/>
  <c r="H22" i="2"/>
  <c r="I22" i="2" s="1"/>
  <c r="H21" i="2"/>
  <c r="H20" i="2"/>
  <c r="I20" i="2" s="1"/>
  <c r="H19" i="2"/>
  <c r="H18" i="2"/>
  <c r="I18" i="2" s="1"/>
  <c r="H17" i="2"/>
  <c r="H16" i="2"/>
  <c r="H15" i="2"/>
  <c r="I15" i="2" s="1"/>
  <c r="H14" i="2"/>
  <c r="I14" i="2" s="1"/>
  <c r="H13" i="2"/>
  <c r="I13" i="2" s="1"/>
  <c r="H12" i="2"/>
  <c r="H11" i="2"/>
  <c r="I11" i="2" s="1"/>
  <c r="H10" i="2"/>
  <c r="I10" i="2" s="1"/>
  <c r="H9" i="2"/>
  <c r="H8" i="2"/>
  <c r="H7" i="2"/>
  <c r="H6" i="2"/>
  <c r="I6" i="2" s="1"/>
  <c r="C37" i="9" l="1"/>
  <c r="D5" i="3" l="1"/>
  <c r="F5" i="3" l="1"/>
  <c r="E5" i="3"/>
</calcChain>
</file>

<file path=xl/sharedStrings.xml><?xml version="1.0" encoding="utf-8"?>
<sst xmlns="http://schemas.openxmlformats.org/spreadsheetml/2006/main" count="225" uniqueCount="112">
  <si>
    <t xml:space="preserve">Boletín diario de precios internacionales </t>
  </si>
  <si>
    <t>de productos básicos</t>
  </si>
  <si>
    <t>Boletín diario de precios internacionales de productos básicos</t>
  </si>
  <si>
    <t>Javier Contreras C.</t>
  </si>
  <si>
    <t>Cristopher González C.</t>
  </si>
  <si>
    <t>Publicación  de la Oficina de Estudios y Políticas Agrarias (Odepa)</t>
  </si>
  <si>
    <t>del Ministerio de Agricultura, Gobierno de Chile</t>
  </si>
  <si>
    <t>Se puede reproducir total o parcialmente citando la fuente</t>
  </si>
  <si>
    <t>Teatinos 40, piso 7. Santiago, Chile</t>
  </si>
  <si>
    <t>Teléfono : 800360990</t>
  </si>
  <si>
    <t xml:space="preserve">www.odepa.gob.cl  </t>
  </si>
  <si>
    <t>Especificaciones</t>
  </si>
  <si>
    <t>Precios internacionales - USD/tonelada métrica</t>
  </si>
  <si>
    <t>Promedio semanal</t>
  </si>
  <si>
    <t>Promedio mensual</t>
  </si>
  <si>
    <t>Lunes</t>
  </si>
  <si>
    <t>Martes</t>
  </si>
  <si>
    <t>Miércoles</t>
  </si>
  <si>
    <t>Jueves</t>
  </si>
  <si>
    <t>Viernes</t>
  </si>
  <si>
    <t>anterior</t>
  </si>
  <si>
    <t>actual</t>
  </si>
  <si>
    <t>% var.</t>
  </si>
  <si>
    <t>Argentina</t>
  </si>
  <si>
    <t>Trigo Pan Exportación, FOB Puerto Argentinos</t>
  </si>
  <si>
    <t>Trigo Pan baja proteína exportación, FOB Puerto Argentinos</t>
  </si>
  <si>
    <t>Estados Unidos</t>
  </si>
  <si>
    <t>Trigo Soft White Winter No. 2, FOB Portland</t>
  </si>
  <si>
    <t>Trigo Soft Red Winter No. 2, FOB Golfo</t>
  </si>
  <si>
    <t>Trigo Hard Red Winter No. 2, FOB Golfo (12% proteína)</t>
  </si>
  <si>
    <t>Trigo Hard Red Winter No. 2, FOB Golfo (13% proteína)</t>
  </si>
  <si>
    <t>Trigo Hard Red Winter No. 2, FOB Golfo (12,5% proteína)</t>
  </si>
  <si>
    <t>Trigo Hard Red Winter No. 2, FOB Golfo (11,5% proteína)</t>
  </si>
  <si>
    <t>Trigo Hard Red Winter No. 2, FOB Golfo (11% proteína)</t>
  </si>
  <si>
    <t>Trigo Dark Northern Spring 13,0 Minneapolis (Spot)**</t>
  </si>
  <si>
    <t>Canadá</t>
  </si>
  <si>
    <t>Trigo Western Red Spring CANADA (13,5% proteína)</t>
  </si>
  <si>
    <t>Maíz Amarillo, FOB Rosario/Buenos Aires</t>
  </si>
  <si>
    <t>Maíz Yellow No. 2, FOB Golfo</t>
  </si>
  <si>
    <t>Maíz Yellow No. 3, FOB Golfo</t>
  </si>
  <si>
    <t>Arroz con cáscara Fob, Chicago</t>
  </si>
  <si>
    <t>Tailandia*</t>
  </si>
  <si>
    <t>Arroz White elaborado  5% grano partido, FOB Bangkok</t>
  </si>
  <si>
    <t>Arroz White elaborado 10% grano partido, FOB Bangkok</t>
  </si>
  <si>
    <t>Arroz White elaborado 15% grano partido, FOB Bangkok</t>
  </si>
  <si>
    <t>Vietnam*</t>
  </si>
  <si>
    <t>Arroz White elaborado  5% grano partido, FOB Saigón</t>
  </si>
  <si>
    <t>Arroz White elaborado  15% grano partido, FOB Saigón</t>
  </si>
  <si>
    <t>Fuente: elaborado por Odepa con datos de los Mercados de Materias Primas y de Refinitiv.</t>
  </si>
  <si>
    <t>www.odepa.gob.cl</t>
  </si>
  <si>
    <t>* Los precios de arroz de Tailandia y Vietnam, generalmente se actualizan los días jueves de cada semana.</t>
  </si>
  <si>
    <t>Cebada Western No. 2 forrajera, FOB Portland, USA</t>
  </si>
  <si>
    <t>Avena White No. 2 FOB Chicago, USA</t>
  </si>
  <si>
    <t>Poroto Soya, FOB Rosario/Buenos Aires, Argentina</t>
  </si>
  <si>
    <t>Poroto Soya Yellow No. 2, FOB Chicago, USA</t>
  </si>
  <si>
    <t>Raps Canola Canadá</t>
  </si>
  <si>
    <t>Cebada Canadá</t>
  </si>
  <si>
    <t>Sorgo, FOB Rosario/Buenos Aires, Argentina</t>
  </si>
  <si>
    <t>Aceite Soya Crudo, Illinois, USA</t>
  </si>
  <si>
    <t>Aceite Soya Crudo, FOB Chicago, USA</t>
  </si>
  <si>
    <t>Aceite Soya Crudo, FOB Rotterdam, Holanda</t>
  </si>
  <si>
    <t>Aceite Soya Crudo Exportación, FOB B. Aires</t>
  </si>
  <si>
    <t>Aceite Maravilla Crudo, FOB Rotterdam, Holanda</t>
  </si>
  <si>
    <t>Aceite Maravilla Crudo, Exportación FOB Buenos Aires</t>
  </si>
  <si>
    <t>Aceite Raps Crudo, FOB Rotterdam, Holanda</t>
  </si>
  <si>
    <t>Aceite Maiz Crudo a granel, Midwest, USA</t>
  </si>
  <si>
    <t>Aceite Maiz Refinado, Midwest, USA</t>
  </si>
  <si>
    <t>Azúcar Cruda, caña, a granel, Convenio Internacional</t>
  </si>
  <si>
    <t>del Azúcar, cualquier origen, FOB Puerto Caribe</t>
  </si>
  <si>
    <t>Azúcar Refinada, Nro. 5, Londres, M.C.E.</t>
  </si>
  <si>
    <t>Azúcar Cruda, Contrato 11, New York, USA</t>
  </si>
  <si>
    <t>Azúcar Cruda, Contrato 14, News York, USA</t>
  </si>
  <si>
    <t>Ganadería (USA)</t>
  </si>
  <si>
    <t>Ganado vivo o en pie</t>
  </si>
  <si>
    <t xml:space="preserve">Ganado de engorde </t>
  </si>
  <si>
    <t>Carne magra de cerdo</t>
  </si>
  <si>
    <t>Precios futuros internacionales de trigo y maíz</t>
  </si>
  <si>
    <t>USD/TON</t>
  </si>
  <si>
    <t>TRIGO</t>
  </si>
  <si>
    <t>MAIZ</t>
  </si>
  <si>
    <t>SOFT RED WINTER N° 2</t>
  </si>
  <si>
    <t>HARD RED WINTER N° 2*</t>
  </si>
  <si>
    <t>YELLOW  N° 3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</si>
  <si>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</si>
  <si>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</si>
  <si>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</si>
  <si>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</si>
  <si>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</si>
  <si>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</si>
  <si>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</si>
  <si>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</si>
  <si>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JUN</t>
  </si>
  <si>
    <t>JUL</t>
  </si>
  <si>
    <t>AGO</t>
  </si>
  <si>
    <t>SEP</t>
  </si>
  <si>
    <t>OCT</t>
  </si>
  <si>
    <t>NOV</t>
  </si>
  <si>
    <t>DIC</t>
  </si>
  <si>
    <t>MAR</t>
  </si>
  <si>
    <t>MAY</t>
  </si>
  <si>
    <t>Fuente: Reuters y mercados de Chicago y Kansas 12 %, premios y castigos de primas por proteína U.S. Wheat Associates.</t>
  </si>
  <si>
    <t>Factores de conversión a US$ por tonelada</t>
  </si>
  <si>
    <t xml:space="preserve">Trigo: </t>
  </si>
  <si>
    <t xml:space="preserve">Maiz: </t>
  </si>
  <si>
    <t/>
  </si>
  <si>
    <t>Wilson Mejías C.</t>
  </si>
  <si>
    <t>** Feriado en los países de origen, mercados cerrados</t>
  </si>
  <si>
    <t>Directora (S) y Representante Legal</t>
  </si>
  <si>
    <t>Daniela Acuña Reyes</t>
  </si>
  <si>
    <t>Abril</t>
  </si>
  <si>
    <t>Mayo 2026</t>
  </si>
  <si>
    <t>Período del 11 al 17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</si>
</sst>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 * #,##0_ ;_ * \-#,##0_ ;_ * &quot;-&quot;_ ;_ @_ "/>
    <numFmt numFmtId="164" formatCode="0.00_)"/>
    <numFmt numFmtId="165" formatCode="0.00\ "/>
    <numFmt numFmtId="166" formatCode="_ * #,##0.00_ ;_ * \-#,##0.00_ ;_ * &quot;-&quot;_ ;_ @_ "/>
    <numFmt numFmtId="167" formatCode="mmmm\ yyyy"/>
    <numFmt numFmtId="168" formatCode="[$-340A]dddd\ d&quot; de &quot;mmmm&quot; de &quot;yyyy;@"/>
    <numFmt numFmtId="169" formatCode="0.00000"/>
  </numFmts>
  <fonts count="64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indexed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8"/>
      <name val="Verdana"/>
      <family val="2"/>
    </font>
    <font>
      <b/>
      <sz val="7"/>
      <color rgb="FF0066CC"/>
      <name val="Verdana"/>
      <family val="2"/>
    </font>
    <font>
      <b/>
      <sz val="10"/>
      <name val="Arial"/>
      <family val="2"/>
    </font>
    <font>
      <sz val="16"/>
      <color theme="1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gobCL"/>
      <family val="3"/>
    </font>
    <font>
      <sz val="11"/>
      <color theme="1"/>
      <name val="gobCL"/>
      <family val="3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</borders>
  <cellStyleXfs count="218">
    <xf numFmtId="164" fontId="0" fillId="0" borderId="0"/>
    <xf numFmtId="165" fontId="5" fillId="2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34" fillId="2" borderId="0" applyBorder="0" applyAlignment="0" applyProtection="0"/>
    <xf numFmtId="165" fontId="5" fillId="3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34" fillId="3" borderId="0" applyBorder="0" applyAlignment="0" applyProtection="0"/>
    <xf numFmtId="164" fontId="5" fillId="4" borderId="0" applyBorder="0" applyAlignment="0" applyProtection="0"/>
    <xf numFmtId="164" fontId="4" fillId="4" borderId="0" applyBorder="0" applyAlignment="0" applyProtection="0"/>
    <xf numFmtId="164" fontId="34" fillId="4" borderId="0" applyBorder="0" applyAlignment="0" applyProtection="0"/>
    <xf numFmtId="164" fontId="34" fillId="4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4" fontId="5" fillId="6" borderId="0" applyBorder="0" applyAlignment="0" applyProtection="0"/>
    <xf numFmtId="164" fontId="4" fillId="6" borderId="0" applyBorder="0" applyAlignment="0" applyProtection="0"/>
    <xf numFmtId="164" fontId="34" fillId="6" borderId="0" applyBorder="0" applyAlignment="0" applyProtection="0"/>
    <xf numFmtId="164" fontId="34" fillId="6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5" fillId="7" borderId="0" applyBorder="0" applyAlignment="0" applyProtection="0"/>
    <xf numFmtId="165" fontId="4" fillId="7" borderId="0" applyBorder="0" applyAlignment="0" applyProtection="0"/>
    <xf numFmtId="165" fontId="34" fillId="7" borderId="0" applyBorder="0" applyAlignment="0" applyProtection="0"/>
    <xf numFmtId="165" fontId="34" fillId="7" borderId="0" applyBorder="0" applyAlignment="0" applyProtection="0"/>
    <xf numFmtId="165" fontId="5" fillId="2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34" fillId="2" borderId="0" applyBorder="0" applyAlignment="0" applyProtection="0"/>
    <xf numFmtId="164" fontId="5" fillId="8" borderId="0" applyBorder="0" applyAlignment="0" applyProtection="0"/>
    <xf numFmtId="164" fontId="4" fillId="8" borderId="0" applyBorder="0" applyAlignment="0" applyProtection="0"/>
    <xf numFmtId="164" fontId="34" fillId="8" borderId="0" applyBorder="0" applyAlignment="0" applyProtection="0"/>
    <xf numFmtId="164" fontId="34" fillId="8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5" fillId="2" borderId="0" applyBorder="0" applyAlignment="0" applyProtection="0"/>
    <xf numFmtId="165" fontId="4" fillId="2" borderId="0" applyBorder="0" applyAlignment="0" applyProtection="0"/>
    <xf numFmtId="165" fontId="34" fillId="2" borderId="0" applyBorder="0" applyAlignment="0" applyProtection="0"/>
    <xf numFmtId="165" fontId="34" fillId="2" borderId="0" applyBorder="0" applyAlignment="0" applyProtection="0"/>
    <xf numFmtId="165" fontId="5" fillId="3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34" fillId="3" borderId="0" applyBorder="0" applyAlignment="0" applyProtection="0"/>
    <xf numFmtId="164" fontId="5" fillId="9" borderId="0" applyBorder="0" applyAlignment="0" applyProtection="0"/>
    <xf numFmtId="164" fontId="4" fillId="9" borderId="0" applyBorder="0" applyAlignment="0" applyProtection="0"/>
    <xf numFmtId="164" fontId="34" fillId="9" borderId="0" applyBorder="0" applyAlignment="0" applyProtection="0"/>
    <xf numFmtId="164" fontId="34" fillId="9" borderId="0" applyBorder="0" applyAlignment="0" applyProtection="0"/>
    <xf numFmtId="165" fontId="4" fillId="3" borderId="0" applyBorder="0" applyAlignment="0" applyProtection="0"/>
    <xf numFmtId="165" fontId="34" fillId="3" borderId="0" applyBorder="0" applyAlignment="0" applyProtection="0"/>
    <xf numFmtId="165" fontId="5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34" fillId="10" borderId="0" applyBorder="0" applyAlignment="0" applyProtection="0"/>
    <xf numFmtId="164" fontId="5" fillId="10" borderId="0" applyBorder="0" applyAlignment="0" applyProtection="0"/>
    <xf numFmtId="164" fontId="4" fillId="10" borderId="0" applyBorder="0" applyAlignment="0" applyProtection="0"/>
    <xf numFmtId="164" fontId="34" fillId="10" borderId="0" applyBorder="0" applyAlignment="0" applyProtection="0"/>
    <xf numFmtId="164" fontId="34" fillId="10" borderId="0" applyBorder="0" applyAlignment="0" applyProtection="0"/>
    <xf numFmtId="165" fontId="4" fillId="10" borderId="0" applyBorder="0" applyAlignment="0" applyProtection="0"/>
    <xf numFmtId="165" fontId="34" fillId="10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4" fontId="5" fillId="5" borderId="0" applyBorder="0" applyAlignment="0" applyProtection="0"/>
    <xf numFmtId="164" fontId="4" fillId="5" borderId="0" applyBorder="0" applyAlignment="0" applyProtection="0"/>
    <xf numFmtId="164" fontId="34" fillId="5" borderId="0" applyBorder="0" applyAlignment="0" applyProtection="0"/>
    <xf numFmtId="164" fontId="34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5" fillId="11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34" fillId="11" borderId="0" applyBorder="0" applyAlignment="0" applyProtection="0"/>
    <xf numFmtId="164" fontId="5" fillId="12" borderId="0" applyBorder="0" applyAlignment="0" applyProtection="0"/>
    <xf numFmtId="164" fontId="4" fillId="12" borderId="0" applyBorder="0" applyAlignment="0" applyProtection="0"/>
    <xf numFmtId="164" fontId="34" fillId="12" borderId="0" applyBorder="0" applyAlignment="0" applyProtection="0"/>
    <xf numFmtId="164" fontId="34" fillId="12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5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34" fillId="13" borderId="0" applyBorder="0" applyAlignment="0" applyProtection="0"/>
    <xf numFmtId="164" fontId="5" fillId="13" borderId="0" applyBorder="0" applyAlignment="0" applyProtection="0"/>
    <xf numFmtId="164" fontId="4" fillId="13" borderId="0" applyBorder="0" applyAlignment="0" applyProtection="0"/>
    <xf numFmtId="164" fontId="34" fillId="13" borderId="0" applyBorder="0" applyAlignment="0" applyProtection="0"/>
    <xf numFmtId="164" fontId="34" fillId="13" borderId="0" applyBorder="0" applyAlignment="0" applyProtection="0"/>
    <xf numFmtId="165" fontId="4" fillId="13" borderId="0" applyBorder="0" applyAlignment="0" applyProtection="0"/>
    <xf numFmtId="165" fontId="34" fillId="13" borderId="0" applyBorder="0" applyAlignment="0" applyProtection="0"/>
    <xf numFmtId="165" fontId="5" fillId="7" borderId="0" applyBorder="0" applyAlignment="0" applyProtection="0"/>
    <xf numFmtId="165" fontId="4" fillId="7" borderId="0" applyBorder="0" applyAlignment="0" applyProtection="0"/>
    <xf numFmtId="165" fontId="34" fillId="7" borderId="0" applyBorder="0" applyAlignment="0" applyProtection="0"/>
    <xf numFmtId="165" fontId="34" fillId="7" borderId="0" applyBorder="0" applyAlignment="0" applyProtection="0"/>
    <xf numFmtId="164" fontId="5" fillId="14" borderId="0" applyBorder="0" applyAlignment="0" applyProtection="0"/>
    <xf numFmtId="164" fontId="4" fillId="14" borderId="0" applyBorder="0" applyAlignment="0" applyProtection="0"/>
    <xf numFmtId="164" fontId="34" fillId="14" borderId="0" applyBorder="0" applyAlignment="0" applyProtection="0"/>
    <xf numFmtId="164" fontId="34" fillId="14" borderId="0" applyBorder="0" applyAlignment="0" applyProtection="0"/>
    <xf numFmtId="165" fontId="4" fillId="7" borderId="0" applyBorder="0" applyAlignment="0" applyProtection="0"/>
    <xf numFmtId="165" fontId="34" fillId="7" borderId="0" applyBorder="0" applyAlignment="0" applyProtection="0"/>
    <xf numFmtId="165" fontId="5" fillId="11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34" fillId="11" borderId="0" applyBorder="0" applyAlignment="0" applyProtection="0"/>
    <xf numFmtId="164" fontId="5" fillId="9" borderId="0" applyBorder="0" applyAlignment="0" applyProtection="0"/>
    <xf numFmtId="164" fontId="4" fillId="9" borderId="0" applyBorder="0" applyAlignment="0" applyProtection="0"/>
    <xf numFmtId="164" fontId="34" fillId="9" borderId="0" applyBorder="0" applyAlignment="0" applyProtection="0"/>
    <xf numFmtId="164" fontId="34" fillId="9" borderId="0" applyBorder="0" applyAlignment="0" applyProtection="0"/>
    <xf numFmtId="165" fontId="4" fillId="11" borderId="0" applyBorder="0" applyAlignment="0" applyProtection="0"/>
    <xf numFmtId="165" fontId="34" fillId="11" borderId="0" applyBorder="0" applyAlignment="0" applyProtection="0"/>
    <xf numFmtId="165" fontId="5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34" fillId="12" borderId="0" applyBorder="0" applyAlignment="0" applyProtection="0"/>
    <xf numFmtId="164" fontId="5" fillId="12" borderId="0" applyBorder="0" applyAlignment="0" applyProtection="0"/>
    <xf numFmtId="164" fontId="4" fillId="12" borderId="0" applyBorder="0" applyAlignment="0" applyProtection="0"/>
    <xf numFmtId="164" fontId="34" fillId="12" borderId="0" applyBorder="0" applyAlignment="0" applyProtection="0"/>
    <xf numFmtId="164" fontId="34" fillId="12" borderId="0" applyBorder="0" applyAlignment="0" applyProtection="0"/>
    <xf numFmtId="165" fontId="4" fillId="12" borderId="0" applyBorder="0" applyAlignment="0" applyProtection="0"/>
    <xf numFmtId="165" fontId="34" fillId="12" borderId="0" applyBorder="0" applyAlignment="0" applyProtection="0"/>
    <xf numFmtId="165" fontId="5" fillId="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34" fillId="5" borderId="0" applyBorder="0" applyAlignment="0" applyProtection="0"/>
    <xf numFmtId="164" fontId="5" fillId="15" borderId="0" applyBorder="0" applyAlignment="0" applyProtection="0"/>
    <xf numFmtId="164" fontId="4" fillId="15" borderId="0" applyBorder="0" applyAlignment="0" applyProtection="0"/>
    <xf numFmtId="164" fontId="34" fillId="15" borderId="0" applyBorder="0" applyAlignment="0" applyProtection="0"/>
    <xf numFmtId="164" fontId="34" fillId="15" borderId="0" applyBorder="0" applyAlignment="0" applyProtection="0"/>
    <xf numFmtId="165" fontId="4" fillId="5" borderId="0" applyBorder="0" applyAlignment="0" applyProtection="0"/>
    <xf numFmtId="165" fontId="34" fillId="5" borderId="0" applyBorder="0" applyAlignment="0" applyProtection="0"/>
    <xf numFmtId="165" fontId="6" fillId="16" borderId="0" applyBorder="0" applyAlignment="0" applyProtection="0"/>
    <xf numFmtId="164" fontId="6" fillId="17" borderId="0" applyBorder="0" applyAlignment="0" applyProtection="0"/>
    <xf numFmtId="165" fontId="6" fillId="13" borderId="0" applyBorder="0" applyAlignment="0" applyProtection="0"/>
    <xf numFmtId="164" fontId="6" fillId="13" borderId="0" applyBorder="0" applyAlignment="0" applyProtection="0"/>
    <xf numFmtId="165" fontId="6" fillId="7" borderId="0" applyBorder="0" applyAlignment="0" applyProtection="0"/>
    <xf numFmtId="164" fontId="6" fillId="14" borderId="0" applyBorder="0" applyAlignment="0" applyProtection="0"/>
    <xf numFmtId="165" fontId="6" fillId="11" borderId="0" applyBorder="0" applyAlignment="0" applyProtection="0"/>
    <xf numFmtId="164" fontId="6" fillId="18" borderId="0" applyBorder="0" applyAlignment="0" applyProtection="0"/>
    <xf numFmtId="165" fontId="6" fillId="16" borderId="0" applyBorder="0" applyAlignment="0" applyProtection="0"/>
    <xf numFmtId="164" fontId="6" fillId="16" borderId="0" applyBorder="0" applyAlignment="0" applyProtection="0"/>
    <xf numFmtId="165" fontId="6" fillId="5" borderId="0" applyBorder="0" applyAlignment="0" applyProtection="0"/>
    <xf numFmtId="164" fontId="6" fillId="19" borderId="0" applyBorder="0" applyAlignment="0" applyProtection="0"/>
    <xf numFmtId="165" fontId="7" fillId="8" borderId="0" applyBorder="0" applyAlignment="0" applyProtection="0"/>
    <xf numFmtId="164" fontId="7" fillId="8" borderId="0" applyBorder="0" applyAlignment="0" applyProtection="0"/>
    <xf numFmtId="165" fontId="10" fillId="2" borderId="1" applyAlignment="0" applyProtection="0"/>
    <xf numFmtId="165" fontId="10" fillId="3" borderId="1" applyAlignment="0" applyProtection="0"/>
    <xf numFmtId="164" fontId="10" fillId="11" borderId="1" applyAlignment="0" applyProtection="0"/>
    <xf numFmtId="165" fontId="8" fillId="20" borderId="2" applyAlignment="0" applyProtection="0"/>
    <xf numFmtId="165" fontId="35" fillId="20" borderId="2" applyAlignment="0" applyProtection="0"/>
    <xf numFmtId="164" fontId="8" fillId="20" borderId="2" applyAlignment="0" applyProtection="0"/>
    <xf numFmtId="164" fontId="35" fillId="20" borderId="2" applyAlignment="0" applyProtection="0"/>
    <xf numFmtId="165" fontId="9" fillId="0" borderId="3" applyFill="0" applyAlignment="0" applyProtection="0"/>
    <xf numFmtId="164" fontId="9" fillId="0" borderId="3" applyFill="0" applyAlignment="0" applyProtection="0"/>
    <xf numFmtId="165" fontId="11" fillId="0" borderId="0" applyFill="0" applyBorder="0" applyAlignment="0" applyProtection="0"/>
    <xf numFmtId="164" fontId="12" fillId="0" borderId="0" applyFill="0" applyBorder="0" applyAlignment="0" applyProtection="0"/>
    <xf numFmtId="165" fontId="6" fillId="16" borderId="0" applyBorder="0" applyAlignment="0" applyProtection="0"/>
    <xf numFmtId="164" fontId="6" fillId="21" borderId="0" applyBorder="0" applyAlignment="0" applyProtection="0"/>
    <xf numFmtId="165" fontId="6" fillId="22" borderId="0" applyBorder="0" applyAlignment="0" applyProtection="0"/>
    <xf numFmtId="164" fontId="6" fillId="22" borderId="0" applyBorder="0" applyAlignment="0" applyProtection="0"/>
    <xf numFmtId="165" fontId="6" fillId="23" borderId="0" applyBorder="0" applyAlignment="0" applyProtection="0"/>
    <xf numFmtId="164" fontId="6" fillId="23" borderId="0" applyBorder="0" applyAlignment="0" applyProtection="0"/>
    <xf numFmtId="165" fontId="6" fillId="24" borderId="0" applyBorder="0" applyAlignment="0" applyProtection="0"/>
    <xf numFmtId="164" fontId="6" fillId="18" borderId="0" applyBorder="0" applyAlignment="0" applyProtection="0"/>
    <xf numFmtId="165" fontId="6" fillId="16" borderId="0" applyBorder="0" applyAlignment="0" applyProtection="0"/>
    <xf numFmtId="164" fontId="6" fillId="16" borderId="0" applyBorder="0" applyAlignment="0" applyProtection="0"/>
    <xf numFmtId="165" fontId="6" fillId="25" borderId="0" applyBorder="0" applyAlignment="0" applyProtection="0"/>
    <xf numFmtId="164" fontId="6" fillId="25" borderId="0" applyBorder="0" applyAlignment="0" applyProtection="0"/>
    <xf numFmtId="165" fontId="13" fillId="5" borderId="1" applyAlignment="0" applyProtection="0"/>
    <xf numFmtId="164" fontId="13" fillId="5" borderId="1" applyAlignment="0" applyProtection="0"/>
    <xf numFmtId="164" fontId="27" fillId="0" borderId="0" applyFill="0" applyBorder="0" applyAlignment="0" applyProtection="0"/>
    <xf numFmtId="165" fontId="14" fillId="6" borderId="0" applyBorder="0" applyAlignment="0" applyProtection="0"/>
    <xf numFmtId="164" fontId="14" fillId="6" borderId="0" applyBorder="0" applyAlignment="0" applyProtection="0"/>
    <xf numFmtId="165" fontId="15" fillId="7" borderId="0" applyBorder="0" applyAlignment="0" applyProtection="0"/>
    <xf numFmtId="164" fontId="15" fillId="7" borderId="0" applyBorder="0" applyAlignment="0" applyProtection="0"/>
    <xf numFmtId="0" fontId="16" fillId="0" borderId="0"/>
    <xf numFmtId="165" fontId="29" fillId="0" borderId="0"/>
    <xf numFmtId="165" fontId="29" fillId="0" borderId="0"/>
    <xf numFmtId="0" fontId="29" fillId="0" borderId="0"/>
    <xf numFmtId="165" fontId="29" fillId="0" borderId="0"/>
    <xf numFmtId="164" fontId="29" fillId="0" borderId="0"/>
    <xf numFmtId="165" fontId="29" fillId="0" borderId="0"/>
    <xf numFmtId="165" fontId="29" fillId="7" borderId="5" applyAlignment="0" applyProtection="0"/>
    <xf numFmtId="165" fontId="29" fillId="2" borderId="5" applyAlignment="0" applyProtection="0"/>
    <xf numFmtId="164" fontId="29" fillId="2" borderId="5" applyAlignment="0" applyProtection="0"/>
    <xf numFmtId="165" fontId="17" fillId="2" borderId="6" applyAlignment="0" applyProtection="0"/>
    <xf numFmtId="165" fontId="17" fillId="3" borderId="6" applyAlignment="0" applyProtection="0"/>
    <xf numFmtId="164" fontId="17" fillId="11" borderId="6" applyAlignment="0" applyProtection="0"/>
    <xf numFmtId="165" fontId="18" fillId="0" borderId="0" applyFill="0" applyBorder="0" applyAlignment="0" applyProtection="0"/>
    <xf numFmtId="164" fontId="18" fillId="0" borderId="0" applyFill="0" applyBorder="0" applyAlignment="0" applyProtection="0"/>
    <xf numFmtId="165" fontId="19" fillId="0" borderId="0" applyFill="0" applyBorder="0" applyAlignment="0" applyProtection="0"/>
    <xf numFmtId="164" fontId="19" fillId="0" borderId="0" applyFill="0" applyBorder="0" applyAlignment="0" applyProtection="0"/>
    <xf numFmtId="165" fontId="21" fillId="0" borderId="4" applyFill="0" applyAlignment="0" applyProtection="0"/>
    <xf numFmtId="164" fontId="22" fillId="0" borderId="7" applyFill="0" applyAlignment="0" applyProtection="0"/>
    <xf numFmtId="165" fontId="23" fillId="0" borderId="8" applyFill="0" applyAlignment="0" applyProtection="0"/>
    <xf numFmtId="164" fontId="24" fillId="0" borderId="8" applyFill="0" applyAlignment="0" applyProtection="0"/>
    <xf numFmtId="165" fontId="11" fillId="0" borderId="9" applyFill="0" applyAlignment="0" applyProtection="0"/>
    <xf numFmtId="164" fontId="12" fillId="0" borderId="10" applyFill="0" applyAlignment="0" applyProtection="0"/>
    <xf numFmtId="165" fontId="25" fillId="0" borderId="0" applyFill="0" applyBorder="0" applyAlignment="0" applyProtection="0"/>
    <xf numFmtId="164" fontId="26" fillId="0" borderId="0" applyFill="0" applyBorder="0" applyAlignment="0" applyProtection="0"/>
    <xf numFmtId="165" fontId="20" fillId="0" borderId="11" applyFill="0" applyAlignment="0" applyProtection="0"/>
    <xf numFmtId="165" fontId="36" fillId="0" borderId="11" applyFill="0" applyAlignment="0" applyProtection="0"/>
    <xf numFmtId="164" fontId="20" fillId="0" borderId="12" applyFill="0" applyAlignment="0" applyProtection="0"/>
    <xf numFmtId="164" fontId="36" fillId="0" borderId="12" applyFill="0" applyAlignment="0" applyProtection="0"/>
    <xf numFmtId="41" fontId="2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57" fillId="0" borderId="0"/>
    <xf numFmtId="0" fontId="55" fillId="0" borderId="0"/>
    <xf numFmtId="0" fontId="1" fillId="0" borderId="0"/>
    <xf numFmtId="0" fontId="58" fillId="0" borderId="0" applyNumberFormat="0" applyFill="0" applyBorder="0" applyAlignment="0" applyProtection="0"/>
    <xf numFmtId="0" fontId="55" fillId="0" borderId="0"/>
    <xf numFmtId="0" fontId="28" fillId="0" borderId="0"/>
    <xf numFmtId="0" fontId="59" fillId="0" borderId="0" applyNumberFormat="0" applyFill="0" applyBorder="0" applyAlignment="0" applyProtection="0"/>
  </cellStyleXfs>
  <cellXfs count="324">
    <xf numFmtId="164" fontId="0" fillId="0" borderId="0" xfId="0"/>
    <xf numFmtId="164" fontId="30" fillId="0" borderId="0" xfId="0" applyFont="1"/>
    <xf numFmtId="166" fontId="28" fillId="0" borderId="13" xfId="206" applyNumberFormat="1" applyFont="1" applyBorder="1" applyAlignment="1">
      <alignment horizontal="right" vertical="center"/>
    </xf>
    <xf numFmtId="166" fontId="28" fillId="0" borderId="13" xfId="206" applyNumberFormat="1" applyFont="1" applyBorder="1" applyAlignment="1">
      <alignment vertical="center"/>
    </xf>
    <xf numFmtId="166" fontId="28" fillId="28" borderId="13" xfId="206" applyNumberFormat="1" applyFont="1" applyFill="1" applyBorder="1" applyAlignment="1">
      <alignment horizontal="right" vertical="center"/>
    </xf>
    <xf numFmtId="166" fontId="28" fillId="28" borderId="13" xfId="206" applyNumberFormat="1" applyFont="1" applyFill="1" applyBorder="1" applyAlignment="1">
      <alignment horizontal="right"/>
    </xf>
    <xf numFmtId="166" fontId="28" fillId="0" borderId="13" xfId="206" applyNumberFormat="1" applyFont="1" applyBorder="1" applyAlignment="1">
      <alignment horizontal="right"/>
    </xf>
    <xf numFmtId="166" fontId="28" fillId="12" borderId="0" xfId="206" applyNumberFormat="1" applyFont="1" applyFill="1" applyBorder="1" applyAlignment="1">
      <alignment horizontal="center" vertical="center"/>
    </xf>
    <xf numFmtId="166" fontId="28" fillId="0" borderId="0" xfId="206" applyNumberFormat="1" applyFont="1" applyBorder="1" applyAlignment="1">
      <alignment horizontal="center" vertical="center"/>
    </xf>
    <xf numFmtId="166" fontId="28" fillId="0" borderId="0" xfId="206" applyNumberFormat="1" applyFont="1" applyBorder="1" applyAlignment="1">
      <alignment horizontal="right" vertical="center"/>
    </xf>
    <xf numFmtId="166" fontId="28" fillId="12" borderId="0" xfId="206" applyNumberFormat="1" applyFont="1" applyFill="1" applyBorder="1" applyAlignment="1">
      <alignment horizontal="right" vertical="center"/>
    </xf>
    <xf numFmtId="166" fontId="28" fillId="26" borderId="0" xfId="206" applyNumberFormat="1" applyFont="1" applyFill="1" applyBorder="1" applyAlignment="1">
      <alignment horizontal="center" vertical="center"/>
    </xf>
    <xf numFmtId="165" fontId="30" fillId="0" borderId="0" xfId="0" applyNumberFormat="1" applyFont="1" applyAlignment="1">
      <alignment vertical="center"/>
    </xf>
    <xf numFmtId="166" fontId="28" fillId="29" borderId="14" xfId="206" applyNumberFormat="1" applyFont="1" applyFill="1" applyBorder="1" applyAlignment="1" applyProtection="1">
      <alignment horizontal="right" vertical="center"/>
      <protection locked="0"/>
    </xf>
    <xf numFmtId="166" fontId="28" fillId="0" borderId="14" xfId="206" applyNumberFormat="1" applyFont="1" applyBorder="1" applyAlignment="1">
      <alignment horizontal="center" vertical="center"/>
    </xf>
    <xf numFmtId="166" fontId="28" fillId="12" borderId="14" xfId="206" applyNumberFormat="1" applyFont="1" applyFill="1" applyBorder="1" applyAlignment="1">
      <alignment horizontal="center" vertical="center"/>
    </xf>
    <xf numFmtId="166" fontId="28" fillId="0" borderId="14" xfId="206" applyNumberFormat="1" applyFont="1" applyBorder="1" applyAlignment="1">
      <alignment horizontal="right" vertical="center"/>
    </xf>
    <xf numFmtId="166" fontId="28" fillId="30" borderId="14" xfId="206" applyNumberFormat="1" applyFont="1" applyFill="1" applyBorder="1" applyAlignment="1">
      <alignment horizontal="right" vertical="center"/>
    </xf>
    <xf numFmtId="166" fontId="28" fillId="28" borderId="14" xfId="206" applyNumberFormat="1" applyFont="1" applyFill="1" applyBorder="1" applyAlignment="1">
      <alignment horizontal="right" vertical="center"/>
    </xf>
    <xf numFmtId="166" fontId="28" fillId="12" borderId="14" xfId="206" applyNumberFormat="1" applyFont="1" applyFill="1" applyBorder="1" applyAlignment="1">
      <alignment horizontal="right" vertical="center"/>
    </xf>
    <xf numFmtId="166" fontId="28" fillId="12" borderId="14" xfId="206" applyNumberFormat="1" applyFont="1" applyFill="1" applyBorder="1" applyAlignment="1">
      <alignment vertical="center"/>
    </xf>
    <xf numFmtId="166" fontId="37" fillId="28" borderId="14" xfId="206" applyNumberFormat="1" applyFont="1" applyFill="1" applyBorder="1" applyAlignment="1">
      <alignment horizontal="center" vertical="center"/>
    </xf>
    <xf numFmtId="166" fontId="37" fillId="31" borderId="14" xfId="206" applyNumberFormat="1" applyFont="1" applyFill="1" applyBorder="1" applyAlignment="1">
      <alignment horizontal="right" vertical="center"/>
    </xf>
    <xf numFmtId="166" fontId="37" fillId="12" borderId="14" xfId="206" applyNumberFormat="1" applyFont="1" applyFill="1" applyBorder="1" applyAlignment="1">
      <alignment horizontal="right" vertical="center"/>
    </xf>
    <xf numFmtId="166" fontId="37" fillId="0" borderId="14" xfId="206" applyNumberFormat="1" applyFont="1" applyBorder="1" applyAlignment="1">
      <alignment horizontal="right" vertical="center"/>
    </xf>
    <xf numFmtId="166" fontId="28" fillId="29" borderId="14" xfId="206" applyNumberFormat="1" applyFont="1" applyFill="1" applyBorder="1" applyAlignment="1">
      <alignment horizontal="right" vertical="center"/>
    </xf>
    <xf numFmtId="166" fontId="28" fillId="31" borderId="14" xfId="206" applyNumberFormat="1" applyFont="1" applyFill="1" applyBorder="1" applyAlignment="1">
      <alignment horizontal="right" vertical="center"/>
    </xf>
    <xf numFmtId="166" fontId="37" fillId="31" borderId="14" xfId="206" applyNumberFormat="1" applyFont="1" applyFill="1" applyBorder="1" applyAlignment="1">
      <alignment horizontal="center" vertical="center"/>
    </xf>
    <xf numFmtId="166" fontId="28" fillId="0" borderId="14" xfId="206" applyNumberFormat="1" applyFont="1" applyBorder="1" applyAlignment="1">
      <alignment vertical="center"/>
    </xf>
    <xf numFmtId="166" fontId="28" fillId="12" borderId="14" xfId="206" applyNumberFormat="1" applyFont="1" applyFill="1" applyBorder="1" applyAlignment="1">
      <alignment horizontal="right"/>
    </xf>
    <xf numFmtId="166" fontId="28" fillId="0" borderId="14" xfId="206" applyNumberFormat="1" applyFont="1" applyBorder="1" applyAlignment="1">
      <alignment horizontal="right"/>
    </xf>
    <xf numFmtId="164" fontId="28" fillId="0" borderId="0" xfId="0" applyFont="1" applyAlignment="1">
      <alignment vertical="center"/>
    </xf>
    <xf numFmtId="164" fontId="31" fillId="0" borderId="15" xfId="0" applyFont="1" applyBorder="1" applyAlignment="1">
      <alignment vertical="center"/>
    </xf>
    <xf numFmtId="164" fontId="28" fillId="12" borderId="15" xfId="0" applyFont="1" applyFill="1" applyBorder="1" applyAlignment="1">
      <alignment vertical="center"/>
    </xf>
    <xf numFmtId="164" fontId="28" fillId="0" borderId="15" xfId="0" applyFont="1" applyBorder="1" applyAlignment="1">
      <alignment vertical="center"/>
    </xf>
    <xf numFmtId="164" fontId="31" fillId="12" borderId="15" xfId="0" applyFont="1" applyFill="1" applyBorder="1" applyAlignment="1">
      <alignment vertical="center"/>
    </xf>
    <xf numFmtId="164" fontId="28" fillId="29" borderId="15" xfId="0" applyFont="1" applyFill="1" applyBorder="1" applyAlignment="1">
      <alignment vertical="center"/>
    </xf>
    <xf numFmtId="165" fontId="28" fillId="0" borderId="15" xfId="0" applyNumberFormat="1" applyFont="1" applyBorder="1" applyAlignment="1">
      <alignment vertical="center"/>
    </xf>
    <xf numFmtId="165" fontId="37" fillId="28" borderId="15" xfId="0" applyNumberFormat="1" applyFont="1" applyFill="1" applyBorder="1" applyAlignment="1">
      <alignment vertical="center"/>
    </xf>
    <xf numFmtId="165" fontId="37" fillId="0" borderId="15" xfId="0" applyNumberFormat="1" applyFont="1" applyBorder="1" applyAlignment="1">
      <alignment vertical="center"/>
    </xf>
    <xf numFmtId="165" fontId="33" fillId="12" borderId="15" xfId="0" applyNumberFormat="1" applyFont="1" applyFill="1" applyBorder="1" applyAlignment="1">
      <alignment vertical="center"/>
    </xf>
    <xf numFmtId="165" fontId="33" fillId="0" borderId="15" xfId="0" applyNumberFormat="1" applyFont="1" applyBorder="1" applyAlignment="1">
      <alignment vertical="center"/>
    </xf>
    <xf numFmtId="165" fontId="28" fillId="12" borderId="15" xfId="0" applyNumberFormat="1" applyFont="1" applyFill="1" applyBorder="1" applyAlignment="1">
      <alignment vertical="center"/>
    </xf>
    <xf numFmtId="165" fontId="31" fillId="0" borderId="15" xfId="0" applyNumberFormat="1" applyFont="1" applyBorder="1" applyAlignment="1">
      <alignment vertical="center"/>
    </xf>
    <xf numFmtId="165" fontId="28" fillId="29" borderId="15" xfId="0" applyNumberFormat="1" applyFont="1" applyFill="1" applyBorder="1" applyAlignment="1">
      <alignment vertical="center"/>
    </xf>
    <xf numFmtId="165" fontId="28" fillId="31" borderId="15" xfId="0" applyNumberFormat="1" applyFont="1" applyFill="1" applyBorder="1" applyAlignment="1">
      <alignment vertical="center"/>
    </xf>
    <xf numFmtId="165" fontId="28" fillId="28" borderId="15" xfId="0" applyNumberFormat="1" applyFont="1" applyFill="1" applyBorder="1" applyAlignment="1">
      <alignment vertical="center"/>
    </xf>
    <xf numFmtId="165" fontId="31" fillId="30" borderId="15" xfId="0" applyNumberFormat="1" applyFont="1" applyFill="1" applyBorder="1" applyAlignment="1">
      <alignment vertical="center"/>
    </xf>
    <xf numFmtId="165" fontId="28" fillId="30" borderId="15" xfId="0" applyNumberFormat="1" applyFont="1" applyFill="1" applyBorder="1" applyAlignment="1">
      <alignment vertical="center"/>
    </xf>
    <xf numFmtId="164" fontId="38" fillId="0" borderId="0" xfId="0" applyFont="1" applyAlignment="1">
      <alignment vertical="center"/>
    </xf>
    <xf numFmtId="164" fontId="0" fillId="31" borderId="0" xfId="0" applyFill="1"/>
    <xf numFmtId="164" fontId="0" fillId="0" borderId="16" xfId="0" applyBorder="1"/>
    <xf numFmtId="164" fontId="28" fillId="12" borderId="16" xfId="0" applyFont="1" applyFill="1" applyBorder="1"/>
    <xf numFmtId="164" fontId="28" fillId="0" borderId="16" xfId="0" applyFont="1" applyBorder="1"/>
    <xf numFmtId="164" fontId="28" fillId="27" borderId="16" xfId="0" applyFont="1" applyFill="1" applyBorder="1"/>
    <xf numFmtId="164" fontId="28" fillId="26" borderId="16" xfId="0" applyFont="1" applyFill="1" applyBorder="1"/>
    <xf numFmtId="164" fontId="28" fillId="28" borderId="16" xfId="0" applyFont="1" applyFill="1" applyBorder="1"/>
    <xf numFmtId="164" fontId="28" fillId="0" borderId="16" xfId="0" applyFont="1" applyBorder="1" applyAlignment="1">
      <alignment horizontal="left"/>
    </xf>
    <xf numFmtId="164" fontId="0" fillId="0" borderId="15" xfId="0" applyBorder="1"/>
    <xf numFmtId="164" fontId="0" fillId="0" borderId="17" xfId="0" applyBorder="1"/>
    <xf numFmtId="166" fontId="28" fillId="12" borderId="15" xfId="206" applyNumberFormat="1" applyFont="1" applyFill="1" applyBorder="1" applyAlignment="1">
      <alignment horizontal="center" vertical="center"/>
    </xf>
    <xf numFmtId="166" fontId="28" fillId="12" borderId="17" xfId="206" applyNumberFormat="1" applyFont="1" applyFill="1" applyBorder="1" applyAlignment="1">
      <alignment horizontal="center" vertical="center"/>
    </xf>
    <xf numFmtId="166" fontId="28" fillId="0" borderId="15" xfId="206" applyNumberFormat="1" applyFont="1" applyBorder="1" applyAlignment="1">
      <alignment horizontal="center" vertical="center"/>
    </xf>
    <xf numFmtId="166" fontId="28" fillId="0" borderId="0" xfId="206" applyNumberFormat="1" applyFont="1" applyBorder="1" applyAlignment="1">
      <alignment vertical="center"/>
    </xf>
    <xf numFmtId="166" fontId="28" fillId="0" borderId="17" xfId="206" applyNumberFormat="1" applyFont="1" applyBorder="1" applyAlignment="1">
      <alignment horizontal="right" vertical="center"/>
    </xf>
    <xf numFmtId="166" fontId="28" fillId="12" borderId="0" xfId="206" applyNumberFormat="1" applyFont="1" applyFill="1" applyBorder="1" applyAlignment="1">
      <alignment vertical="center"/>
    </xf>
    <xf numFmtId="166" fontId="28" fillId="12" borderId="17" xfId="206" applyNumberFormat="1" applyFont="1" applyFill="1" applyBorder="1" applyAlignment="1">
      <alignment horizontal="right" vertical="center"/>
    </xf>
    <xf numFmtId="166" fontId="28" fillId="26" borderId="15" xfId="206" applyNumberFormat="1" applyFont="1" applyFill="1" applyBorder="1" applyAlignment="1">
      <alignment horizontal="center" vertical="center"/>
    </xf>
    <xf numFmtId="166" fontId="28" fillId="26" borderId="17" xfId="206" applyNumberFormat="1" applyFont="1" applyFill="1" applyBorder="1" applyAlignment="1">
      <alignment horizontal="center" vertical="center"/>
    </xf>
    <xf numFmtId="166" fontId="28" fillId="26" borderId="14" xfId="206" applyNumberFormat="1" applyFont="1" applyFill="1" applyBorder="1" applyAlignment="1">
      <alignment horizontal="center" vertical="center"/>
    </xf>
    <xf numFmtId="166" fontId="28" fillId="0" borderId="18" xfId="206" applyNumberFormat="1" applyFont="1" applyBorder="1" applyAlignment="1">
      <alignment horizontal="right" vertical="center"/>
    </xf>
    <xf numFmtId="166" fontId="28" fillId="0" borderId="19" xfId="206" applyNumberFormat="1" applyFont="1" applyBorder="1" applyAlignment="1">
      <alignment vertical="center"/>
    </xf>
    <xf numFmtId="166" fontId="28" fillId="28" borderId="18" xfId="206" applyNumberFormat="1" applyFont="1" applyFill="1" applyBorder="1" applyAlignment="1">
      <alignment horizontal="right" vertical="center"/>
    </xf>
    <xf numFmtId="166" fontId="28" fillId="28" borderId="19" xfId="206" applyNumberFormat="1" applyFont="1" applyFill="1" applyBorder="1" applyAlignment="1">
      <alignment horizontal="right" vertical="center"/>
    </xf>
    <xf numFmtId="166" fontId="28" fillId="0" borderId="19" xfId="206" applyNumberFormat="1" applyFont="1" applyBorder="1" applyAlignment="1">
      <alignment horizontal="right" vertical="center"/>
    </xf>
    <xf numFmtId="166" fontId="28" fillId="26" borderId="14" xfId="206" applyNumberFormat="1" applyFont="1" applyFill="1" applyBorder="1" applyAlignment="1">
      <alignment horizontal="right"/>
    </xf>
    <xf numFmtId="166" fontId="28" fillId="27" borderId="14" xfId="206" applyNumberFormat="1" applyFont="1" applyFill="1" applyBorder="1" applyAlignment="1">
      <alignment horizontal="right"/>
    </xf>
    <xf numFmtId="166" fontId="28" fillId="28" borderId="18" xfId="206" applyNumberFormat="1" applyFont="1" applyFill="1" applyBorder="1" applyAlignment="1">
      <alignment horizontal="right"/>
    </xf>
    <xf numFmtId="166" fontId="28" fillId="28" borderId="19" xfId="206" applyNumberFormat="1" applyFont="1" applyFill="1" applyBorder="1" applyAlignment="1">
      <alignment horizontal="right"/>
    </xf>
    <xf numFmtId="166" fontId="28" fillId="0" borderId="18" xfId="206" applyNumberFormat="1" applyFont="1" applyBorder="1" applyAlignment="1">
      <alignment horizontal="right"/>
    </xf>
    <xf numFmtId="166" fontId="28" fillId="0" borderId="19" xfId="206" applyNumberFormat="1" applyFont="1" applyBorder="1" applyAlignment="1">
      <alignment horizontal="right"/>
    </xf>
    <xf numFmtId="0" fontId="39" fillId="31" borderId="0" xfId="209" applyFont="1" applyFill="1"/>
    <xf numFmtId="0" fontId="40" fillId="31" borderId="0" xfId="209" applyFont="1" applyFill="1"/>
    <xf numFmtId="0" fontId="2" fillId="31" borderId="0" xfId="209" applyFill="1"/>
    <xf numFmtId="0" fontId="2" fillId="0" borderId="0" xfId="209"/>
    <xf numFmtId="0" fontId="41" fillId="31" borderId="0" xfId="209" applyFont="1" applyFill="1" applyAlignment="1">
      <alignment horizontal="center"/>
    </xf>
    <xf numFmtId="17" fontId="41" fillId="31" borderId="0" xfId="209" quotePrefix="1" applyNumberFormat="1" applyFont="1" applyFill="1" applyAlignment="1">
      <alignment horizontal="center"/>
    </xf>
    <xf numFmtId="0" fontId="42" fillId="31" borderId="0" xfId="209" applyFont="1" applyFill="1" applyAlignment="1">
      <alignment horizontal="left" indent="15"/>
    </xf>
    <xf numFmtId="0" fontId="44" fillId="31" borderId="0" xfId="209" applyFont="1" applyFill="1" applyAlignment="1">
      <alignment horizontal="center"/>
    </xf>
    <xf numFmtId="0" fontId="49" fillId="31" borderId="0" xfId="209" applyFont="1" applyFill="1"/>
    <xf numFmtId="0" fontId="49" fillId="31" borderId="0" xfId="209" applyFont="1" applyFill="1" applyAlignment="1">
      <alignment horizontal="center"/>
    </xf>
    <xf numFmtId="0" fontId="45" fillId="31" borderId="0" xfId="209" applyFont="1" applyFill="1"/>
    <xf numFmtId="0" fontId="39" fillId="31" borderId="0" xfId="209" quotePrefix="1" applyFont="1" applyFill="1"/>
    <xf numFmtId="17" fontId="51" fillId="31" borderId="0" xfId="209" applyNumberFormat="1" applyFont="1" applyFill="1" applyAlignment="1">
      <alignment horizontal="center"/>
    </xf>
    <xf numFmtId="0" fontId="39" fillId="31" borderId="0" xfId="209" applyFont="1" applyFill="1" applyAlignment="1">
      <alignment horizontal="center"/>
    </xf>
    <xf numFmtId="0" fontId="52" fillId="31" borderId="0" xfId="209" applyFont="1" applyFill="1"/>
    <xf numFmtId="0" fontId="53" fillId="31" borderId="0" xfId="209" applyFont="1" applyFill="1"/>
    <xf numFmtId="0" fontId="46" fillId="31" borderId="0" xfId="209" applyFont="1" applyFill="1"/>
    <xf numFmtId="0" fontId="45" fillId="31" borderId="0" xfId="180" applyFont="1" applyFill="1"/>
    <xf numFmtId="0" fontId="47" fillId="31" borderId="0" xfId="180" applyFont="1" applyFill="1"/>
    <xf numFmtId="0" fontId="48" fillId="31" borderId="0" xfId="209" applyFont="1" applyFill="1"/>
    <xf numFmtId="0" fontId="40" fillId="31" borderId="0" xfId="180" applyFont="1" applyFill="1"/>
    <xf numFmtId="166" fontId="28" fillId="0" borderId="14" xfId="206" applyNumberFormat="1" applyFont="1" applyFill="1" applyBorder="1" applyAlignment="1">
      <alignment horizontal="center" vertical="center"/>
    </xf>
    <xf numFmtId="164" fontId="0" fillId="0" borderId="0" xfId="0" applyAlignment="1">
      <alignment vertical="center"/>
    </xf>
    <xf numFmtId="164" fontId="31" fillId="0" borderId="16" xfId="0" applyFont="1" applyBorder="1" applyAlignment="1">
      <alignment vertical="center"/>
    </xf>
    <xf numFmtId="166" fontId="0" fillId="0" borderId="18" xfId="206" applyNumberFormat="1" applyFont="1" applyBorder="1" applyAlignment="1">
      <alignment vertical="center"/>
    </xf>
    <xf numFmtId="166" fontId="0" fillId="0" borderId="13" xfId="206" applyNumberFormat="1" applyFont="1" applyBorder="1" applyAlignment="1">
      <alignment vertical="center"/>
    </xf>
    <xf numFmtId="166" fontId="0" fillId="0" borderId="19" xfId="206" applyNumberFormat="1" applyFont="1" applyBorder="1" applyAlignment="1">
      <alignment vertical="center"/>
    </xf>
    <xf numFmtId="166" fontId="28" fillId="0" borderId="15" xfId="206" applyNumberFormat="1" applyFont="1" applyFill="1" applyBorder="1" applyAlignment="1">
      <alignment horizontal="center" vertical="center"/>
    </xf>
    <xf numFmtId="166" fontId="28" fillId="0" borderId="0" xfId="206" applyNumberFormat="1" applyFont="1" applyFill="1" applyBorder="1" applyAlignment="1">
      <alignment horizontal="center" vertical="center"/>
    </xf>
    <xf numFmtId="166" fontId="28" fillId="0" borderId="17" xfId="206" applyNumberFormat="1" applyFont="1" applyFill="1" applyBorder="1" applyAlignment="1">
      <alignment horizontal="center" vertical="center"/>
    </xf>
    <xf numFmtId="166" fontId="37" fillId="28" borderId="15" xfId="0" applyNumberFormat="1" applyFont="1" applyFill="1" applyBorder="1" applyAlignment="1">
      <alignment vertical="center"/>
    </xf>
    <xf numFmtId="166" fontId="28" fillId="0" borderId="20" xfId="206" applyNumberFormat="1" applyFont="1" applyBorder="1" applyAlignment="1">
      <alignment horizontal="right"/>
    </xf>
    <xf numFmtId="164" fontId="28" fillId="26" borderId="16" xfId="0" applyFont="1" applyFill="1" applyBorder="1" applyAlignment="1">
      <alignment vertical="center"/>
    </xf>
    <xf numFmtId="0" fontId="28" fillId="0" borderId="0" xfId="216" applyAlignment="1">
      <alignment horizontal="center" vertical="center"/>
    </xf>
    <xf numFmtId="0" fontId="60" fillId="0" borderId="0" xfId="217" applyNumberFormat="1" applyFont="1" applyFill="1" applyBorder="1" applyAlignment="1" applyProtection="1">
      <alignment horizontal="left" vertical="center"/>
    </xf>
    <xf numFmtId="169" fontId="31" fillId="0" borderId="0" xfId="216" applyNumberFormat="1" applyFont="1" applyAlignment="1">
      <alignment horizontal="left" vertical="center"/>
    </xf>
    <xf numFmtId="0" fontId="28" fillId="0" borderId="0" xfId="216" applyAlignment="1">
      <alignment horizontal="right" vertical="center"/>
    </xf>
    <xf numFmtId="0" fontId="61" fillId="0" borderId="0" xfId="216" applyFont="1" applyAlignment="1">
      <alignment vertical="center"/>
    </xf>
    <xf numFmtId="0" fontId="28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0" fontId="28" fillId="0" borderId="23" xfId="216" applyBorder="1" applyAlignment="1">
      <alignment horizontal="center" vertical="center"/>
    </xf>
    <xf numFmtId="2" fontId="31" fillId="0" borderId="14" xfId="216" applyNumberFormat="1" applyFont="1" applyBorder="1" applyAlignment="1">
      <alignment horizontal="right" vertical="center"/>
    </xf>
    <xf numFmtId="0" fontId="28" fillId="0" borderId="20" xfId="216" applyBorder="1" applyAlignment="1">
      <alignment horizontal="center" vertical="center"/>
    </xf>
    <xf numFmtId="0" fontId="31" fillId="0" borderId="16" xfId="216" applyFont="1" applyBorder="1" applyAlignment="1">
      <alignment horizontal="center" vertical="center"/>
    </xf>
    <xf numFmtId="2" fontId="31" fillId="32" borderId="23" xfId="216" applyNumberFormat="1" applyFont="1" applyFill="1" applyBorder="1" applyAlignment="1">
      <alignment vertical="center"/>
    </xf>
    <xf numFmtId="2" fontId="31" fillId="32" borderId="14" xfId="216" applyNumberFormat="1" applyFont="1" applyFill="1" applyBorder="1" applyAlignment="1">
      <alignment horizontal="right" vertical="center"/>
    </xf>
    <xf numFmtId="4" fontId="56" fillId="32" borderId="23" xfId="216" applyNumberFormat="1" applyFont="1" applyFill="1" applyBorder="1" applyAlignment="1">
      <alignment horizontal="right" vertical="center"/>
    </xf>
    <xf numFmtId="4" fontId="56" fillId="32" borderId="20" xfId="216" applyNumberFormat="1" applyFont="1" applyFill="1" applyBorder="1" applyAlignment="1">
      <alignment horizontal="right" vertical="center"/>
    </xf>
    <xf numFmtId="4" fontId="31" fillId="33" borderId="20" xfId="216" applyNumberFormat="1" applyFont="1" applyFill="1" applyBorder="1" applyAlignment="1">
      <alignment horizontal="right" vertical="center"/>
    </xf>
    <xf numFmtId="4" fontId="31" fillId="32" borderId="20" xfId="216" applyNumberFormat="1" applyFont="1" applyFill="1" applyBorder="1" applyAlignment="1">
      <alignment horizontal="right" vertical="center"/>
    </xf>
    <xf numFmtId="4" fontId="31" fillId="32" borderId="23" xfId="216" applyNumberFormat="1" applyFont="1" applyFill="1" applyBorder="1" applyAlignment="1">
      <alignment horizontal="right" vertical="center"/>
    </xf>
    <xf numFmtId="4" fontId="31" fillId="32" borderId="14" xfId="216" applyNumberFormat="1" applyFont="1" applyFill="1" applyBorder="1" applyAlignment="1">
      <alignment horizontal="right" vertical="center"/>
    </xf>
    <xf numFmtId="0" fontId="31" fillId="32" borderId="16" xfId="216" applyFont="1" applyFill="1" applyBorder="1" applyAlignment="1">
      <alignment horizontal="center" vertical="center"/>
    </xf>
    <xf numFmtId="0" fontId="28" fillId="32" borderId="23" xfId="216" applyFill="1" applyBorder="1" applyAlignment="1">
      <alignment horizontal="center" vertical="center"/>
    </xf>
    <xf numFmtId="0" fontId="28" fillId="32" borderId="20" xfId="216" applyFill="1" applyBorder="1" applyAlignment="1">
      <alignment horizontal="center" vertical="center"/>
    </xf>
    <xf numFmtId="2" fontId="31" fillId="32" borderId="23" xfId="216" applyNumberFormat="1" applyFont="1" applyFill="1" applyBorder="1" applyAlignment="1">
      <alignment horizontal="right" vertical="center"/>
    </xf>
    <xf numFmtId="2" fontId="31" fillId="32" borderId="15" xfId="216" applyNumberFormat="1" applyFont="1" applyFill="1" applyBorder="1" applyAlignment="1">
      <alignment horizontal="right" vertical="center"/>
    </xf>
    <xf numFmtId="2" fontId="31" fillId="31" borderId="23" xfId="216" applyNumberFormat="1" applyFont="1" applyFill="1" applyBorder="1" applyAlignment="1">
      <alignment horizontal="right" vertical="center"/>
    </xf>
    <xf numFmtId="2" fontId="31" fillId="31" borderId="15" xfId="216" applyNumberFormat="1" applyFont="1" applyFill="1" applyBorder="1" applyAlignment="1">
      <alignment horizontal="right" vertical="center"/>
    </xf>
    <xf numFmtId="4" fontId="56" fillId="35" borderId="20" xfId="216" applyNumberFormat="1" applyFont="1" applyFill="1" applyBorder="1" applyAlignment="1">
      <alignment horizontal="right" vertical="center"/>
    </xf>
    <xf numFmtId="4" fontId="31" fillId="35" borderId="20" xfId="216" applyNumberFormat="1" applyFont="1" applyFill="1" applyBorder="1" applyAlignment="1">
      <alignment horizontal="right" vertical="center"/>
    </xf>
    <xf numFmtId="2" fontId="31" fillId="31" borderId="14" xfId="216" applyNumberFormat="1" applyFont="1" applyFill="1" applyBorder="1" applyAlignment="1">
      <alignment horizontal="right" vertical="center"/>
    </xf>
    <xf numFmtId="0" fontId="31" fillId="31" borderId="16" xfId="216" applyFont="1" applyFill="1" applyBorder="1" applyAlignment="1">
      <alignment horizontal="center" vertical="center"/>
    </xf>
    <xf numFmtId="4" fontId="56" fillId="33" borderId="20" xfId="216" applyNumberFormat="1" applyFont="1" applyFill="1" applyBorder="1" applyAlignment="1">
      <alignment horizontal="right" vertical="center"/>
    </xf>
    <xf numFmtId="4" fontId="31" fillId="31" borderId="14" xfId="216" applyNumberFormat="1" applyFont="1" applyFill="1" applyBorder="1" applyAlignment="1">
      <alignment horizontal="right" vertical="center"/>
    </xf>
    <xf numFmtId="4" fontId="31" fillId="31" borderId="23" xfId="216" applyNumberFormat="1" applyFont="1" applyFill="1" applyBorder="1" applyAlignment="1">
      <alignment horizontal="right" vertical="center"/>
    </xf>
    <xf numFmtId="4" fontId="31" fillId="31" borderId="15" xfId="216" applyNumberFormat="1" applyFont="1" applyFill="1" applyBorder="1" applyAlignment="1">
      <alignment horizontal="right" vertical="center"/>
    </xf>
    <xf numFmtId="2" fontId="31" fillId="0" borderId="23" xfId="216" applyNumberFormat="1" applyFont="1" applyBorder="1" applyAlignment="1">
      <alignment horizontal="right" vertical="center"/>
    </xf>
    <xf numFmtId="2" fontId="31" fillId="0" borderId="15" xfId="216" applyNumberFormat="1" applyFont="1" applyBorder="1" applyAlignment="1">
      <alignment horizontal="right" vertical="center"/>
    </xf>
    <xf numFmtId="49" fontId="31" fillId="31" borderId="0" xfId="216" applyNumberFormat="1" applyFont="1" applyFill="1" applyAlignment="1">
      <alignment horizontal="center" vertical="center"/>
    </xf>
    <xf numFmtId="0" fontId="31" fillId="31" borderId="0" xfId="216" applyFont="1" applyFill="1" applyAlignment="1">
      <alignment vertical="top"/>
    </xf>
    <xf numFmtId="0" fontId="54" fillId="31" borderId="0" xfId="216" applyFont="1" applyFill="1" applyAlignment="1">
      <alignment horizontal="center" vertical="center"/>
    </xf>
    <xf numFmtId="0" fontId="63" fillId="31" borderId="0" xfId="216" applyFont="1" applyFill="1" applyAlignment="1">
      <alignment vertical="center"/>
    </xf>
    <xf numFmtId="164" fontId="31" fillId="0" borderId="34" xfId="0" applyFont="1" applyBorder="1" applyAlignment="1">
      <alignment horizontal="center" vertical="center"/>
    </xf>
    <xf numFmtId="0" fontId="31" fillId="3" borderId="22" xfId="0" applyNumberFormat="1" applyFont="1" applyFill="1" applyBorder="1" applyAlignment="1">
      <alignment horizontal="center" vertical="center"/>
    </xf>
    <xf numFmtId="2" fontId="31" fillId="0" borderId="37" xfId="0" applyNumberFormat="1" applyFont="1" applyBorder="1" applyAlignment="1">
      <alignment horizontal="center" vertical="center"/>
    </xf>
    <xf numFmtId="164" fontId="31" fillId="0" borderId="38" xfId="0" applyFont="1" applyBorder="1" applyAlignment="1">
      <alignment horizontal="center" vertical="center"/>
    </xf>
    <xf numFmtId="0" fontId="31" fillId="0" borderId="39" xfId="0" applyNumberFormat="1" applyFont="1" applyBorder="1" applyAlignment="1">
      <alignment horizontal="center" vertical="center"/>
    </xf>
    <xf numFmtId="0" fontId="31" fillId="0" borderId="40" xfId="0" applyNumberFormat="1" applyFont="1" applyBorder="1" applyAlignment="1">
      <alignment horizontal="center" vertical="center"/>
    </xf>
    <xf numFmtId="166" fontId="28" fillId="0" borderId="35" xfId="206" applyNumberFormat="1" applyFont="1" applyBorder="1" applyAlignment="1">
      <alignment vertical="center"/>
    </xf>
    <xf numFmtId="166" fontId="28" fillId="0" borderId="36" xfId="206" applyNumberFormat="1" applyFont="1" applyBorder="1" applyAlignment="1">
      <alignment vertical="center"/>
    </xf>
    <xf numFmtId="166" fontId="28" fillId="0" borderId="34" xfId="206" applyNumberFormat="1" applyFont="1" applyBorder="1" applyAlignment="1">
      <alignment vertical="center"/>
    </xf>
    <xf numFmtId="166" fontId="28" fillId="29" borderId="20" xfId="206" applyNumberFormat="1" applyFont="1" applyFill="1" applyBorder="1" applyAlignment="1" applyProtection="1">
      <alignment horizontal="right" vertical="center"/>
      <protection locked="0"/>
    </xf>
    <xf numFmtId="166" fontId="28" fillId="29" borderId="23" xfId="206" applyNumberFormat="1" applyFont="1" applyFill="1" applyBorder="1" applyAlignment="1" applyProtection="1">
      <alignment horizontal="right" vertical="center"/>
      <protection locked="0"/>
    </xf>
    <xf numFmtId="166" fontId="28" fillId="12" borderId="20" xfId="206" applyNumberFormat="1" applyFont="1" applyFill="1" applyBorder="1" applyAlignment="1">
      <alignment horizontal="right" vertical="center"/>
    </xf>
    <xf numFmtId="166" fontId="28" fillId="0" borderId="20" xfId="206" applyNumberFormat="1" applyFont="1" applyBorder="1" applyAlignment="1">
      <alignment horizontal="center" vertical="center"/>
    </xf>
    <xf numFmtId="166" fontId="28" fillId="0" borderId="23" xfId="206" applyNumberFormat="1" applyFont="1" applyBorder="1" applyAlignment="1">
      <alignment horizontal="center" vertical="center"/>
    </xf>
    <xf numFmtId="166" fontId="28" fillId="12" borderId="20" xfId="206" applyNumberFormat="1" applyFont="1" applyFill="1" applyBorder="1" applyAlignment="1">
      <alignment horizontal="center" vertical="center"/>
    </xf>
    <xf numFmtId="166" fontId="28" fillId="12" borderId="23" xfId="206" applyNumberFormat="1" applyFont="1" applyFill="1" applyBorder="1" applyAlignment="1">
      <alignment horizontal="center" vertical="center"/>
    </xf>
    <xf numFmtId="166" fontId="28" fillId="0" borderId="20" xfId="206" applyNumberFormat="1" applyFont="1" applyBorder="1" applyAlignment="1">
      <alignment horizontal="right" vertical="center"/>
    </xf>
    <xf numFmtId="166" fontId="28" fillId="0" borderId="23" xfId="206" applyNumberFormat="1" applyFont="1" applyBorder="1" applyAlignment="1">
      <alignment horizontal="right" vertical="center"/>
    </xf>
    <xf numFmtId="166" fontId="37" fillId="28" borderId="20" xfId="206" applyNumberFormat="1" applyFont="1" applyFill="1" applyBorder="1" applyAlignment="1">
      <alignment horizontal="center" vertical="center"/>
    </xf>
    <xf numFmtId="166" fontId="37" fillId="28" borderId="23" xfId="206" applyNumberFormat="1" applyFont="1" applyFill="1" applyBorder="1" applyAlignment="1">
      <alignment horizontal="center" vertical="center"/>
    </xf>
    <xf numFmtId="166" fontId="37" fillId="31" borderId="20" xfId="206" applyNumberFormat="1" applyFont="1" applyFill="1" applyBorder="1" applyAlignment="1">
      <alignment horizontal="right" vertical="center"/>
    </xf>
    <xf numFmtId="166" fontId="37" fillId="31" borderId="23" xfId="206" applyNumberFormat="1" applyFont="1" applyFill="1" applyBorder="1" applyAlignment="1">
      <alignment horizontal="right" vertical="center"/>
    </xf>
    <xf numFmtId="166" fontId="37" fillId="0" borderId="23" xfId="206" applyNumberFormat="1" applyFont="1" applyBorder="1" applyAlignment="1">
      <alignment horizontal="center" vertical="center"/>
    </xf>
    <xf numFmtId="166" fontId="37" fillId="28" borderId="20" xfId="206" applyNumberFormat="1" applyFont="1" applyFill="1" applyBorder="1" applyAlignment="1">
      <alignment horizontal="right" vertical="center"/>
    </xf>
    <xf numFmtId="166" fontId="37" fillId="28" borderId="23" xfId="206" applyNumberFormat="1" applyFont="1" applyFill="1" applyBorder="1" applyAlignment="1">
      <alignment horizontal="right" vertical="center"/>
    </xf>
    <xf numFmtId="166" fontId="37" fillId="12" borderId="20" xfId="206" applyNumberFormat="1" applyFont="1" applyFill="1" applyBorder="1" applyAlignment="1">
      <alignment horizontal="right" vertical="center"/>
    </xf>
    <xf numFmtId="166" fontId="37" fillId="12" borderId="23" xfId="206" applyNumberFormat="1" applyFont="1" applyFill="1" applyBorder="1" applyAlignment="1">
      <alignment horizontal="right" vertical="center"/>
    </xf>
    <xf numFmtId="166" fontId="37" fillId="0" borderId="20" xfId="206" applyNumberFormat="1" applyFont="1" applyBorder="1" applyAlignment="1">
      <alignment horizontal="right" vertical="center"/>
    </xf>
    <xf numFmtId="166" fontId="37" fillId="0" borderId="23" xfId="206" applyNumberFormat="1" applyFont="1" applyBorder="1" applyAlignment="1">
      <alignment horizontal="right" vertical="center"/>
    </xf>
    <xf numFmtId="166" fontId="28" fillId="29" borderId="20" xfId="206" applyNumberFormat="1" applyFont="1" applyFill="1" applyBorder="1" applyAlignment="1" applyProtection="1">
      <alignment horizontal="center" vertical="center"/>
      <protection locked="0"/>
    </xf>
    <xf numFmtId="166" fontId="28" fillId="29" borderId="23" xfId="206" applyNumberFormat="1" applyFont="1" applyFill="1" applyBorder="1" applyAlignment="1" applyProtection="1">
      <alignment horizontal="center" vertical="center"/>
      <protection locked="0"/>
    </xf>
    <xf numFmtId="166" fontId="28" fillId="0" borderId="20" xfId="206" applyNumberFormat="1" applyFont="1" applyBorder="1" applyAlignment="1">
      <alignment vertical="center"/>
    </xf>
    <xf numFmtId="166" fontId="28" fillId="29" borderId="20" xfId="206" applyNumberFormat="1" applyFont="1" applyFill="1" applyBorder="1" applyAlignment="1">
      <alignment horizontal="right" vertical="center"/>
    </xf>
    <xf numFmtId="166" fontId="28" fillId="28" borderId="23" xfId="206" applyNumberFormat="1" applyFont="1" applyFill="1" applyBorder="1" applyAlignment="1">
      <alignment horizontal="right" vertical="center"/>
    </xf>
    <xf numFmtId="166" fontId="28" fillId="30" borderId="23" xfId="206" applyNumberFormat="1" applyFont="1" applyFill="1" applyBorder="1" applyAlignment="1">
      <alignment horizontal="right" vertical="center"/>
    </xf>
    <xf numFmtId="166" fontId="28" fillId="31" borderId="20" xfId="206" applyNumberFormat="1" applyFont="1" applyFill="1" applyBorder="1" applyAlignment="1">
      <alignment horizontal="right" vertical="center"/>
    </xf>
    <xf numFmtId="166" fontId="28" fillId="28" borderId="20" xfId="206" applyNumberFormat="1" applyFont="1" applyFill="1" applyBorder="1" applyAlignment="1">
      <alignment horizontal="right" vertical="center"/>
    </xf>
    <xf numFmtId="166" fontId="28" fillId="30" borderId="20" xfId="206" applyNumberFormat="1" applyFont="1" applyFill="1" applyBorder="1" applyAlignment="1">
      <alignment horizontal="center" vertical="center"/>
    </xf>
    <xf numFmtId="166" fontId="28" fillId="30" borderId="23" xfId="206" applyNumberFormat="1" applyFont="1" applyFill="1" applyBorder="1" applyAlignment="1">
      <alignment horizontal="center" vertical="center"/>
    </xf>
    <xf numFmtId="166" fontId="28" fillId="30" borderId="20" xfId="206" applyNumberFormat="1" applyFont="1" applyFill="1" applyBorder="1" applyAlignment="1">
      <alignment horizontal="right" vertical="center"/>
    </xf>
    <xf numFmtId="165" fontId="28" fillId="31" borderId="42" xfId="0" applyNumberFormat="1" applyFont="1" applyFill="1" applyBorder="1" applyAlignment="1">
      <alignment vertical="center"/>
    </xf>
    <xf numFmtId="166" fontId="28" fillId="31" borderId="43" xfId="206" applyNumberFormat="1" applyFont="1" applyFill="1" applyBorder="1" applyAlignment="1">
      <alignment horizontal="right" vertical="center"/>
    </xf>
    <xf numFmtId="166" fontId="28" fillId="30" borderId="44" xfId="206" applyNumberFormat="1" applyFont="1" applyFill="1" applyBorder="1" applyAlignment="1">
      <alignment horizontal="right" vertical="center"/>
    </xf>
    <xf numFmtId="166" fontId="28" fillId="31" borderId="45" xfId="206" applyNumberFormat="1" applyFont="1" applyFill="1" applyBorder="1" applyAlignment="1">
      <alignment horizontal="right" vertical="center"/>
    </xf>
    <xf numFmtId="166" fontId="28" fillId="31" borderId="44" xfId="206" applyNumberFormat="1" applyFont="1" applyFill="1" applyBorder="1" applyAlignment="1">
      <alignment horizontal="right" vertical="center"/>
    </xf>
    <xf numFmtId="2" fontId="31" fillId="0" borderId="48" xfId="0" applyNumberFormat="1" applyFont="1" applyBorder="1" applyAlignment="1">
      <alignment horizontal="center" vertical="center"/>
    </xf>
    <xf numFmtId="2" fontId="31" fillId="0" borderId="49" xfId="0" applyNumberFormat="1" applyFont="1" applyBorder="1" applyAlignment="1">
      <alignment horizontal="center" vertical="center"/>
    </xf>
    <xf numFmtId="164" fontId="0" fillId="0" borderId="41" xfId="0" applyBorder="1"/>
    <xf numFmtId="164" fontId="0" fillId="0" borderId="21" xfId="0" applyBorder="1"/>
    <xf numFmtId="164" fontId="0" fillId="0" borderId="50" xfId="0" applyBorder="1"/>
    <xf numFmtId="166" fontId="28" fillId="12" borderId="23" xfId="206" applyNumberFormat="1" applyFont="1" applyFill="1" applyBorder="1" applyAlignment="1">
      <alignment horizontal="right" vertical="center"/>
    </xf>
    <xf numFmtId="166" fontId="28" fillId="12" borderId="20" xfId="206" applyNumberFormat="1" applyFont="1" applyFill="1" applyBorder="1" applyAlignment="1">
      <alignment horizontal="right"/>
    </xf>
    <xf numFmtId="166" fontId="28" fillId="0" borderId="20" xfId="206" applyNumberFormat="1" applyFont="1" applyFill="1" applyBorder="1" applyAlignment="1">
      <alignment horizontal="center" vertical="center"/>
    </xf>
    <xf numFmtId="166" fontId="28" fillId="0" borderId="23" xfId="206" applyNumberFormat="1" applyFont="1" applyFill="1" applyBorder="1" applyAlignment="1">
      <alignment horizontal="center" vertical="center"/>
    </xf>
    <xf numFmtId="166" fontId="28" fillId="27" borderId="20" xfId="206" applyNumberFormat="1" applyFont="1" applyFill="1" applyBorder="1" applyAlignment="1">
      <alignment horizontal="right"/>
    </xf>
    <xf numFmtId="166" fontId="28" fillId="26" borderId="20" xfId="206" applyNumberFormat="1" applyFont="1" applyFill="1" applyBorder="1" applyAlignment="1">
      <alignment horizontal="right"/>
    </xf>
    <xf numFmtId="166" fontId="28" fillId="0" borderId="23" xfId="206" applyNumberFormat="1" applyFont="1" applyBorder="1" applyAlignment="1">
      <alignment vertical="center"/>
    </xf>
    <xf numFmtId="166" fontId="28" fillId="26" borderId="20" xfId="206" applyNumberFormat="1" applyFont="1" applyFill="1" applyBorder="1" applyAlignment="1">
      <alignment horizontal="center" vertical="center"/>
    </xf>
    <xf numFmtId="166" fontId="28" fillId="26" borderId="23" xfId="206" applyNumberFormat="1" applyFont="1" applyFill="1" applyBorder="1" applyAlignment="1">
      <alignment horizontal="center" vertical="center"/>
    </xf>
    <xf numFmtId="164" fontId="28" fillId="28" borderId="51" xfId="0" applyFont="1" applyFill="1" applyBorder="1"/>
    <xf numFmtId="166" fontId="28" fillId="12" borderId="42" xfId="206" applyNumberFormat="1" applyFont="1" applyFill="1" applyBorder="1" applyAlignment="1">
      <alignment horizontal="center" vertical="center"/>
    </xf>
    <xf numFmtId="166" fontId="28" fillId="12" borderId="52" xfId="206" applyNumberFormat="1" applyFont="1" applyFill="1" applyBorder="1" applyAlignment="1">
      <alignment vertical="center"/>
    </xf>
    <xf numFmtId="166" fontId="28" fillId="12" borderId="53" xfId="206" applyNumberFormat="1" applyFont="1" applyFill="1" applyBorder="1" applyAlignment="1">
      <alignment horizontal="right" vertical="center"/>
    </xf>
    <xf numFmtId="166" fontId="28" fillId="28" borderId="54" xfId="206" applyNumberFormat="1" applyFont="1" applyFill="1" applyBorder="1" applyAlignment="1">
      <alignment horizontal="right" vertical="center"/>
    </xf>
    <xf numFmtId="166" fontId="28" fillId="28" borderId="55" xfId="206" applyNumberFormat="1" applyFont="1" applyFill="1" applyBorder="1" applyAlignment="1">
      <alignment horizontal="right" vertical="center"/>
    </xf>
    <xf numFmtId="166" fontId="28" fillId="28" borderId="56" xfId="206" applyNumberFormat="1" applyFont="1" applyFill="1" applyBorder="1" applyAlignment="1">
      <alignment horizontal="right" vertical="center"/>
    </xf>
    <xf numFmtId="166" fontId="28" fillId="28" borderId="54" xfId="206" applyNumberFormat="1" applyFont="1" applyFill="1" applyBorder="1" applyAlignment="1">
      <alignment horizontal="right"/>
    </xf>
    <xf numFmtId="166" fontId="28" fillId="28" borderId="55" xfId="206" applyNumberFormat="1" applyFont="1" applyFill="1" applyBorder="1" applyAlignment="1">
      <alignment horizontal="right"/>
    </xf>
    <xf numFmtId="166" fontId="28" fillId="28" borderId="56" xfId="206" applyNumberFormat="1" applyFont="1" applyFill="1" applyBorder="1" applyAlignment="1">
      <alignment horizontal="right"/>
    </xf>
    <xf numFmtId="0" fontId="31" fillId="31" borderId="57" xfId="216" applyFont="1" applyFill="1" applyBorder="1" applyAlignment="1">
      <alignment horizontal="center" vertical="center"/>
    </xf>
    <xf numFmtId="0" fontId="31" fillId="31" borderId="51" xfId="216" applyFont="1" applyFill="1" applyBorder="1" applyAlignment="1">
      <alignment horizontal="center" vertical="center"/>
    </xf>
    <xf numFmtId="0" fontId="48" fillId="31" borderId="63" xfId="216" applyFont="1" applyFill="1" applyBorder="1" applyAlignment="1">
      <alignment horizontal="center" vertical="center"/>
    </xf>
    <xf numFmtId="0" fontId="48" fillId="31" borderId="64" xfId="216" applyFont="1" applyFill="1" applyBorder="1" applyAlignment="1">
      <alignment horizontal="center" vertical="center"/>
    </xf>
    <xf numFmtId="0" fontId="48" fillId="31" borderId="65" xfId="216" applyFont="1" applyFill="1" applyBorder="1" applyAlignment="1">
      <alignment horizontal="center" vertical="center"/>
    </xf>
    <xf numFmtId="0" fontId="48" fillId="31" borderId="66" xfId="216" applyFont="1" applyFill="1" applyBorder="1" applyAlignment="1">
      <alignment horizontal="center" vertical="center"/>
    </xf>
    <xf numFmtId="1" fontId="62" fillId="34" borderId="57" xfId="216" applyNumberFormat="1" applyFont="1" applyFill="1" applyBorder="1" applyAlignment="1">
      <alignment horizontal="center" vertical="center"/>
    </xf>
    <xf numFmtId="4" fontId="62" fillId="34" borderId="67" xfId="216" applyNumberFormat="1" applyFont="1" applyFill="1" applyBorder="1" applyAlignment="1">
      <alignment horizontal="center" vertical="center"/>
    </xf>
    <xf numFmtId="4" fontId="62" fillId="34" borderId="33" xfId="216" applyNumberFormat="1" applyFont="1" applyFill="1" applyBorder="1" applyAlignment="1">
      <alignment horizontal="center" vertical="center"/>
    </xf>
    <xf numFmtId="4" fontId="62" fillId="34" borderId="31" xfId="216" applyNumberFormat="1" applyFont="1" applyFill="1" applyBorder="1" applyAlignment="1">
      <alignment horizontal="center" vertical="center"/>
    </xf>
    <xf numFmtId="4" fontId="62" fillId="34" borderId="68" xfId="216" applyNumberFormat="1" applyFont="1" applyFill="1" applyBorder="1" applyAlignment="1">
      <alignment horizontal="center" vertical="center"/>
    </xf>
    <xf numFmtId="4" fontId="62" fillId="34" borderId="32" xfId="216" applyNumberFormat="1" applyFont="1" applyFill="1" applyBorder="1" applyAlignment="1">
      <alignment horizontal="center" vertical="center"/>
    </xf>
    <xf numFmtId="4" fontId="31" fillId="34" borderId="32" xfId="216" applyNumberFormat="1" applyFont="1" applyFill="1" applyBorder="1" applyAlignment="1">
      <alignment horizontal="right" vertical="center"/>
    </xf>
    <xf numFmtId="4" fontId="31" fillId="31" borderId="42" xfId="216" applyNumberFormat="1" applyFont="1" applyFill="1" applyBorder="1" applyAlignment="1">
      <alignment horizontal="right" vertical="center"/>
    </xf>
    <xf numFmtId="4" fontId="31" fillId="31" borderId="45" xfId="216" applyNumberFormat="1" applyFont="1" applyFill="1" applyBorder="1" applyAlignment="1">
      <alignment horizontal="right" vertical="center"/>
    </xf>
    <xf numFmtId="4" fontId="31" fillId="31" borderId="43" xfId="216" applyNumberFormat="1" applyFont="1" applyFill="1" applyBorder="1" applyAlignment="1">
      <alignment horizontal="right" vertical="center"/>
    </xf>
    <xf numFmtId="4" fontId="31" fillId="35" borderId="44" xfId="216" applyNumberFormat="1" applyFont="1" applyFill="1" applyBorder="1" applyAlignment="1">
      <alignment horizontal="right" vertical="center"/>
    </xf>
    <xf numFmtId="2" fontId="31" fillId="31" borderId="42" xfId="216" applyNumberFormat="1" applyFont="1" applyFill="1" applyBorder="1" applyAlignment="1">
      <alignment horizontal="right" vertical="center"/>
    </xf>
    <xf numFmtId="2" fontId="31" fillId="31" borderId="45" xfId="216" applyNumberFormat="1" applyFont="1" applyFill="1" applyBorder="1" applyAlignment="1">
      <alignment horizontal="right" vertical="center"/>
    </xf>
    <xf numFmtId="4" fontId="31" fillId="34" borderId="33" xfId="216" applyNumberFormat="1" applyFont="1" applyFill="1" applyBorder="1" applyAlignment="1">
      <alignment horizontal="right" vertical="center"/>
    </xf>
    <xf numFmtId="4" fontId="31" fillId="34" borderId="68" xfId="216" applyNumberFormat="1" applyFont="1" applyFill="1" applyBorder="1" applyAlignment="1">
      <alignment horizontal="right" vertical="center"/>
    </xf>
    <xf numFmtId="4" fontId="31" fillId="34" borderId="31" xfId="216" applyNumberFormat="1" applyFont="1" applyFill="1" applyBorder="1" applyAlignment="1">
      <alignment horizontal="right" vertical="center"/>
    </xf>
    <xf numFmtId="4" fontId="31" fillId="32" borderId="24" xfId="216" applyNumberFormat="1" applyFont="1" applyFill="1" applyBorder="1" applyAlignment="1">
      <alignment horizontal="right" vertical="center"/>
    </xf>
    <xf numFmtId="2" fontId="31" fillId="0" borderId="24" xfId="216" applyNumberFormat="1" applyFont="1" applyBorder="1" applyAlignment="1">
      <alignment horizontal="right" vertical="center"/>
    </xf>
    <xf numFmtId="0" fontId="31" fillId="32" borderId="51" xfId="216" applyFont="1" applyFill="1" applyBorder="1" applyAlignment="1">
      <alignment horizontal="center" vertical="center"/>
    </xf>
    <xf numFmtId="4" fontId="31" fillId="32" borderId="43" xfId="216" applyNumberFormat="1" applyFont="1" applyFill="1" applyBorder="1" applyAlignment="1">
      <alignment horizontal="right" vertical="center"/>
    </xf>
    <xf numFmtId="4" fontId="31" fillId="32" borderId="45" xfId="216" applyNumberFormat="1" applyFont="1" applyFill="1" applyBorder="1" applyAlignment="1">
      <alignment horizontal="right" vertical="center"/>
    </xf>
    <xf numFmtId="4" fontId="31" fillId="32" borderId="69" xfId="216" applyNumberFormat="1" applyFont="1" applyFill="1" applyBorder="1" applyAlignment="1">
      <alignment horizontal="right" vertical="center"/>
    </xf>
    <xf numFmtId="4" fontId="31" fillId="32" borderId="44" xfId="216" applyNumberFormat="1" applyFont="1" applyFill="1" applyBorder="1" applyAlignment="1">
      <alignment horizontal="right" vertical="center"/>
    </xf>
    <xf numFmtId="4" fontId="56" fillId="32" borderId="44" xfId="216" applyNumberFormat="1" applyFont="1" applyFill="1" applyBorder="1" applyAlignment="1">
      <alignment horizontal="right" vertical="center"/>
    </xf>
    <xf numFmtId="4" fontId="56" fillId="32" borderId="45" xfId="216" applyNumberFormat="1" applyFont="1" applyFill="1" applyBorder="1" applyAlignment="1">
      <alignment horizontal="right" vertical="center"/>
    </xf>
    <xf numFmtId="2" fontId="31" fillId="32" borderId="43" xfId="216" applyNumberFormat="1" applyFont="1" applyFill="1" applyBorder="1" applyAlignment="1">
      <alignment horizontal="right" vertical="center"/>
    </xf>
    <xf numFmtId="166" fontId="28" fillId="0" borderId="70" xfId="206" applyNumberFormat="1" applyFont="1" applyBorder="1" applyAlignment="1">
      <alignment horizontal="right" vertical="center"/>
    </xf>
    <xf numFmtId="166" fontId="28" fillId="0" borderId="71" xfId="206" applyNumberFormat="1" applyFont="1" applyBorder="1" applyAlignment="1">
      <alignment vertical="center"/>
    </xf>
    <xf numFmtId="166" fontId="28" fillId="0" borderId="17" xfId="206" applyNumberFormat="1" applyFont="1" applyBorder="1" applyAlignment="1">
      <alignment horizontal="center" vertical="center"/>
    </xf>
    <xf numFmtId="166" fontId="37" fillId="28" borderId="0" xfId="0" applyNumberFormat="1" applyFont="1" applyFill="1" applyAlignment="1">
      <alignment vertical="center"/>
    </xf>
    <xf numFmtId="166" fontId="37" fillId="28" borderId="17" xfId="0" applyNumberFormat="1" applyFont="1" applyFill="1" applyBorder="1" applyAlignment="1">
      <alignment vertical="center"/>
    </xf>
    <xf numFmtId="166" fontId="37" fillId="0" borderId="15" xfId="206" applyNumberFormat="1" applyFont="1" applyFill="1" applyBorder="1" applyAlignment="1">
      <alignment horizontal="center" vertical="center"/>
    </xf>
    <xf numFmtId="166" fontId="37" fillId="0" borderId="0" xfId="206" applyNumberFormat="1" applyFont="1" applyFill="1" applyBorder="1" applyAlignment="1">
      <alignment horizontal="center" vertical="center"/>
    </xf>
    <xf numFmtId="166" fontId="37" fillId="0" borderId="17" xfId="206" applyNumberFormat="1" applyFont="1" applyFill="1" applyBorder="1" applyAlignment="1">
      <alignment horizontal="center" vertical="center"/>
    </xf>
    <xf numFmtId="166" fontId="37" fillId="12" borderId="15" xfId="206" applyNumberFormat="1" applyFont="1" applyFill="1" applyBorder="1" applyAlignment="1">
      <alignment horizontal="center" vertical="center"/>
    </xf>
    <xf numFmtId="166" fontId="37" fillId="12" borderId="0" xfId="206" applyNumberFormat="1" applyFont="1" applyFill="1" applyBorder="1" applyAlignment="1">
      <alignment horizontal="center" vertical="center"/>
    </xf>
    <xf numFmtId="166" fontId="37" fillId="12" borderId="17" xfId="206" applyNumberFormat="1" applyFont="1" applyFill="1" applyBorder="1" applyAlignment="1">
      <alignment horizontal="center" vertical="center"/>
    </xf>
    <xf numFmtId="166" fontId="28" fillId="29" borderId="15" xfId="206" applyNumberFormat="1" applyFont="1" applyFill="1" applyBorder="1" applyAlignment="1" applyProtection="1">
      <alignment horizontal="center" vertical="center"/>
      <protection locked="0"/>
    </xf>
    <xf numFmtId="166" fontId="28" fillId="29" borderId="0" xfId="206" applyNumberFormat="1" applyFont="1" applyFill="1" applyBorder="1" applyAlignment="1" applyProtection="1">
      <alignment horizontal="center" vertical="center"/>
      <protection locked="0"/>
    </xf>
    <xf numFmtId="166" fontId="28" fillId="29" borderId="17" xfId="206" applyNumberFormat="1" applyFont="1" applyFill="1" applyBorder="1" applyAlignment="1" applyProtection="1">
      <alignment horizontal="center" vertical="center"/>
      <protection locked="0"/>
    </xf>
    <xf numFmtId="166" fontId="28" fillId="0" borderId="15" xfId="206" applyNumberFormat="1" applyFont="1" applyBorder="1" applyAlignment="1">
      <alignment horizontal="right" vertical="center"/>
    </xf>
    <xf numFmtId="166" fontId="28" fillId="30" borderId="15" xfId="206" applyNumberFormat="1" applyFont="1" applyFill="1" applyBorder="1" applyAlignment="1">
      <alignment horizontal="right" vertical="center"/>
    </xf>
    <xf numFmtId="166" fontId="28" fillId="30" borderId="0" xfId="206" applyNumberFormat="1" applyFont="1" applyFill="1" applyBorder="1" applyAlignment="1">
      <alignment horizontal="right" vertical="center"/>
    </xf>
    <xf numFmtId="166" fontId="28" fillId="30" borderId="17" xfId="206" applyNumberFormat="1" applyFont="1" applyFill="1" applyBorder="1" applyAlignment="1">
      <alignment horizontal="right" vertical="center"/>
    </xf>
    <xf numFmtId="166" fontId="28" fillId="0" borderId="72" xfId="206" applyNumberFormat="1" applyFont="1" applyFill="1" applyBorder="1" applyAlignment="1">
      <alignment horizontal="center" vertical="center"/>
    </xf>
    <xf numFmtId="166" fontId="28" fillId="0" borderId="73" xfId="206" applyNumberFormat="1" applyFont="1" applyFill="1" applyBorder="1" applyAlignment="1">
      <alignment horizontal="center" vertical="center"/>
    </xf>
    <xf numFmtId="166" fontId="28" fillId="0" borderId="74" xfId="206" applyNumberFormat="1" applyFont="1" applyFill="1" applyBorder="1" applyAlignment="1">
      <alignment horizontal="center" vertical="center"/>
    </xf>
    <xf numFmtId="166" fontId="28" fillId="0" borderId="70" xfId="206" applyNumberFormat="1" applyFont="1" applyBorder="1" applyAlignment="1">
      <alignment vertical="center"/>
    </xf>
    <xf numFmtId="2" fontId="31" fillId="0" borderId="76" xfId="0" applyNumberFormat="1" applyFont="1" applyBorder="1" applyAlignment="1">
      <alignment horizontal="center" vertical="center"/>
    </xf>
    <xf numFmtId="166" fontId="28" fillId="0" borderId="17" xfId="206" applyNumberFormat="1" applyFont="1" applyBorder="1" applyAlignment="1">
      <alignment vertical="center"/>
    </xf>
    <xf numFmtId="164" fontId="31" fillId="0" borderId="79" xfId="0" applyFont="1" applyBorder="1" applyAlignment="1">
      <alignment horizontal="center" vertical="center"/>
    </xf>
    <xf numFmtId="164" fontId="31" fillId="0" borderId="80" xfId="0" applyFont="1" applyBorder="1" applyAlignment="1">
      <alignment horizontal="center" vertical="center"/>
    </xf>
    <xf numFmtId="0" fontId="31" fillId="3" borderId="82" xfId="0" applyNumberFormat="1" applyFont="1" applyFill="1" applyBorder="1" applyAlignment="1">
      <alignment horizontal="center" vertical="center"/>
    </xf>
    <xf numFmtId="0" fontId="31" fillId="3" borderId="81" xfId="0" applyNumberFormat="1" applyFont="1" applyFill="1" applyBorder="1" applyAlignment="1">
      <alignment horizontal="center" vertical="center"/>
    </xf>
    <xf numFmtId="164" fontId="31" fillId="0" borderId="83" xfId="0" applyFont="1" applyBorder="1" applyAlignment="1">
      <alignment horizontal="center" vertical="center"/>
    </xf>
    <xf numFmtId="0" fontId="31" fillId="3" borderId="84" xfId="0" applyNumberFormat="1" applyFont="1" applyFill="1" applyBorder="1" applyAlignment="1">
      <alignment horizontal="center" vertical="center"/>
    </xf>
    <xf numFmtId="0" fontId="41" fillId="31" borderId="0" xfId="209" applyFont="1" applyFill="1" applyAlignment="1">
      <alignment horizontal="center" wrapText="1"/>
    </xf>
    <xf numFmtId="0" fontId="43" fillId="31" borderId="0" xfId="209" applyFont="1" applyFill="1" applyAlignment="1">
      <alignment horizontal="center"/>
    </xf>
    <xf numFmtId="167" fontId="50" fillId="31" borderId="0" xfId="0" applyNumberFormat="1" applyFont="1" applyFill="1" applyAlignment="1">
      <alignment horizontal="center" vertical="center"/>
    </xf>
    <xf numFmtId="0" fontId="41" fillId="31" borderId="0" xfId="209" applyFont="1" applyFill="1" applyAlignment="1">
      <alignment horizontal="center"/>
    </xf>
    <xf numFmtId="0" fontId="44" fillId="31" borderId="0" xfId="209" applyFont="1" applyFill="1" applyAlignment="1">
      <alignment horizontal="center"/>
    </xf>
    <xf numFmtId="17" fontId="51" fillId="31" borderId="0" xfId="209" applyNumberFormat="1" applyFont="1" applyFill="1" applyAlignment="1">
      <alignment horizontal="center"/>
    </xf>
    <xf numFmtId="0" fontId="41" fillId="31" borderId="0" xfId="210" applyFont="1" applyFill="1" applyAlignment="1">
      <alignment horizontal="center" vertical="center"/>
    </xf>
    <xf numFmtId="165" fontId="32" fillId="0" borderId="0" xfId="0" applyNumberFormat="1" applyFont="1" applyAlignment="1">
      <alignment horizontal="center" vertical="center"/>
    </xf>
    <xf numFmtId="164" fontId="54" fillId="3" borderId="25" xfId="0" applyFont="1" applyFill="1" applyBorder="1" applyAlignment="1">
      <alignment horizontal="center" vertical="center"/>
    </xf>
    <xf numFmtId="164" fontId="54" fillId="3" borderId="29" xfId="0" applyFont="1" applyFill="1" applyBorder="1" applyAlignment="1">
      <alignment horizontal="center" vertical="center"/>
    </xf>
    <xf numFmtId="164" fontId="31" fillId="3" borderId="31" xfId="0" applyFont="1" applyFill="1" applyBorder="1" applyAlignment="1">
      <alignment horizontal="center" vertical="center"/>
    </xf>
    <xf numFmtId="164" fontId="31" fillId="3" borderId="32" xfId="0" applyFont="1" applyFill="1" applyBorder="1" applyAlignment="1">
      <alignment horizontal="center" vertical="center"/>
    </xf>
    <xf numFmtId="164" fontId="31" fillId="3" borderId="33" xfId="0" applyFont="1" applyFill="1" applyBorder="1" applyAlignment="1">
      <alignment horizontal="center" vertical="center"/>
    </xf>
    <xf numFmtId="164" fontId="31" fillId="3" borderId="75" xfId="0" applyFont="1" applyFill="1" applyBorder="1" applyAlignment="1">
      <alignment horizontal="center" vertical="center"/>
    </xf>
    <xf numFmtId="164" fontId="31" fillId="3" borderId="35" xfId="0" applyFont="1" applyFill="1" applyBorder="1" applyAlignment="1">
      <alignment horizontal="center" vertical="center"/>
    </xf>
    <xf numFmtId="164" fontId="31" fillId="3" borderId="36" xfId="0" applyFont="1" applyFill="1" applyBorder="1" applyAlignment="1">
      <alignment horizontal="center" vertical="center"/>
    </xf>
    <xf numFmtId="164" fontId="31" fillId="3" borderId="14" xfId="0" applyFont="1" applyFill="1" applyBorder="1" applyAlignment="1">
      <alignment horizontal="center" vertical="center"/>
    </xf>
    <xf numFmtId="164" fontId="31" fillId="3" borderId="20" xfId="0" applyFont="1" applyFill="1" applyBorder="1" applyAlignment="1">
      <alignment horizontal="center" vertical="center"/>
    </xf>
    <xf numFmtId="164" fontId="31" fillId="3" borderId="23" xfId="0" applyFont="1" applyFill="1" applyBorder="1" applyAlignment="1">
      <alignment horizontal="center" vertical="center"/>
    </xf>
    <xf numFmtId="164" fontId="31" fillId="2" borderId="26" xfId="0" applyFont="1" applyFill="1" applyBorder="1" applyAlignment="1">
      <alignment horizontal="center" vertical="center"/>
    </xf>
    <xf numFmtId="164" fontId="31" fillId="2" borderId="27" xfId="0" applyFont="1" applyFill="1" applyBorder="1" applyAlignment="1">
      <alignment horizontal="center" vertical="center"/>
    </xf>
    <xf numFmtId="164" fontId="31" fillId="2" borderId="28" xfId="0" applyFont="1" applyFill="1" applyBorder="1" applyAlignment="1">
      <alignment horizontal="center" vertical="center"/>
    </xf>
    <xf numFmtId="49" fontId="31" fillId="0" borderId="25" xfId="0" applyNumberFormat="1" applyFont="1" applyBorder="1" applyAlignment="1">
      <alignment horizontal="center" vertical="center"/>
    </xf>
    <xf numFmtId="49" fontId="31" fillId="0" borderId="30" xfId="0" applyNumberFormat="1" applyFont="1" applyBorder="1" applyAlignment="1">
      <alignment horizontal="center" vertical="center"/>
    </xf>
    <xf numFmtId="49" fontId="31" fillId="0" borderId="77" xfId="0" applyNumberFormat="1" applyFont="1" applyBorder="1" applyAlignment="1">
      <alignment horizontal="center" vertical="center"/>
    </xf>
    <xf numFmtId="49" fontId="31" fillId="0" borderId="78" xfId="0" applyNumberFormat="1" applyFont="1" applyBorder="1" applyAlignment="1">
      <alignment horizontal="center" vertical="center"/>
    </xf>
    <xf numFmtId="164" fontId="54" fillId="3" borderId="46" xfId="0" applyFont="1" applyFill="1" applyBorder="1" applyAlignment="1">
      <alignment horizontal="center" vertical="center"/>
    </xf>
    <xf numFmtId="164" fontId="54" fillId="3" borderId="47" xfId="0" applyFont="1" applyFill="1" applyBorder="1" applyAlignment="1">
      <alignment horizontal="center" vertical="center"/>
    </xf>
    <xf numFmtId="164" fontId="31" fillId="3" borderId="34" xfId="0" applyFont="1" applyFill="1" applyBorder="1" applyAlignment="1">
      <alignment horizontal="center" vertical="center"/>
    </xf>
    <xf numFmtId="0" fontId="48" fillId="31" borderId="39" xfId="216" applyFont="1" applyFill="1" applyBorder="1" applyAlignment="1">
      <alignment horizontal="center" vertical="center"/>
    </xf>
    <xf numFmtId="0" fontId="48" fillId="31" borderId="38" xfId="216" applyFont="1" applyFill="1" applyBorder="1" applyAlignment="1">
      <alignment horizontal="center" vertical="center"/>
    </xf>
    <xf numFmtId="0" fontId="48" fillId="31" borderId="62" xfId="216" applyFont="1" applyFill="1" applyBorder="1" applyAlignment="1">
      <alignment horizontal="center" vertical="center"/>
    </xf>
    <xf numFmtId="0" fontId="48" fillId="31" borderId="40" xfId="216" applyFont="1" applyFill="1" applyBorder="1" applyAlignment="1">
      <alignment horizontal="center" vertical="center"/>
    </xf>
    <xf numFmtId="0" fontId="31" fillId="31" borderId="52" xfId="216" applyFont="1" applyFill="1" applyBorder="1" applyAlignment="1">
      <alignment horizontal="center" vertical="top"/>
    </xf>
    <xf numFmtId="168" fontId="31" fillId="31" borderId="0" xfId="216" applyNumberFormat="1" applyFont="1" applyFill="1" applyAlignment="1">
      <alignment horizontal="right" vertical="top"/>
    </xf>
    <xf numFmtId="0" fontId="31" fillId="31" borderId="58" xfId="216" applyFont="1" applyFill="1" applyBorder="1" applyAlignment="1">
      <alignment horizontal="center" vertical="center"/>
    </xf>
    <xf numFmtId="0" fontId="31" fillId="31" borderId="59" xfId="216" applyFont="1" applyFill="1" applyBorder="1" applyAlignment="1">
      <alignment horizontal="center" vertical="center"/>
    </xf>
    <xf numFmtId="0" fontId="31" fillId="31" borderId="60" xfId="216" applyFont="1" applyFill="1" applyBorder="1" applyAlignment="1">
      <alignment horizontal="center" vertical="center"/>
    </xf>
    <xf numFmtId="0" fontId="31" fillId="31" borderId="61" xfId="216" applyFont="1" applyFill="1" applyBorder="1" applyAlignment="1">
      <alignment horizontal="center" vertical="center"/>
    </xf>
  </cellXfs>
  <cellStyles count="218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3" xfId="209" xr:uid="{951C6EC2-F777-4A05-AD86-3786144D3CD8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0"/>
  <tableStyles count="1" defaultTableStyle="TableStyleMedium2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36</xdr:row>
      <xdr:rowOff>66675</xdr:rowOff>
    </xdr:from>
    <xdr:to>
      <xdr:col>2</xdr:col>
      <xdr:colOff>428625</xdr:colOff>
      <xdr:row>36</xdr:row>
      <xdr:rowOff>180975</xdr:rowOff>
    </xdr:to>
    <xdr:pic>
      <xdr:nvPicPr>
        <xdr:cNvPr id="2" name="Picture 1" descr="LOGO_FUCOA">
          <a:extLst>
            <a:ext uri="{FF2B5EF4-FFF2-40B4-BE49-F238E27FC236}">
              <a16:creationId xmlns:a16="http://schemas.microsoft.com/office/drawing/2014/main" id="{03BC710F-4D4B-49CF-8A5E-AB91A04B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9525" y="8972550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223859</xdr:colOff>
      <xdr:row>68</xdr:row>
      <xdr:rowOff>192900</xdr:rowOff>
    </xdr:from>
    <xdr:to>
      <xdr:col>6</xdr:col>
      <xdr:colOff>588696</xdr:colOff>
      <xdr:row>72</xdr:row>
      <xdr:rowOff>92379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DD7C27-E68A-444F-BD73-57C7B7F3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734" y="17556975"/>
          <a:ext cx="1740247" cy="5262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705094</xdr:colOff>
      <xdr:row>6</xdr:row>
      <xdr:rowOff>76200</xdr:rowOff>
    </xdr:to>
    <xdr:pic>
      <xdr:nvPicPr>
        <xdr:cNvPr id="4" name="Imagen 1" descr="image001">
          <a:extLst>
            <a:ext uri="{FF2B5EF4-FFF2-40B4-BE49-F238E27FC236}">
              <a16:creationId xmlns:a16="http://schemas.microsoft.com/office/drawing/2014/main" id="{3F73C689-97F9-4A8C-83C7-0235F727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894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1</xdr:col>
      <xdr:colOff>476250</xdr:colOff>
      <xdr:row>72</xdr:row>
      <xdr:rowOff>66675</xdr:rowOff>
    </xdr:to>
    <xdr:pic>
      <xdr:nvPicPr>
        <xdr:cNvPr id="5" name="Picture 41" descr="pie">
          <a:extLst>
            <a:ext uri="{FF2B5EF4-FFF2-40B4-BE49-F238E27FC236}">
              <a16:creationId xmlns:a16="http://schemas.microsoft.com/office/drawing/2014/main" id="{B09BE2D8-681B-4C3F-9EB3-ABC0991D7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0"/>
          <a:ext cx="12001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depa.gob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0521-32F7-40D4-B440-CED52EF457C7}">
  <sheetPr codeName="Hoja1"/>
  <dimension ref="A1:H75"/>
  <sheetViews>
    <sheetView tabSelected="1" showOutlineSymbols="0" showWhiteSpace="0" topLeftCell="A42" zoomScale="80" zoomScaleNormal="80" workbookViewId="0">
      <selection activeCell="A29" sqref="A29"/>
    </sheetView>
  </sheetViews>
  <sheetFormatPr baseColWidth="10" defaultColWidth="7.9375" defaultRowHeight="14.5"/>
  <cols>
    <col min="1" max="1" width="6.9375" style="84" customWidth="1"/>
    <col min="2" max="2" width="8.0625" style="84" customWidth="1"/>
    <col min="3" max="3" width="5.25" style="84" customWidth="1"/>
    <col min="4" max="4" width="2.9375" style="84" customWidth="1"/>
    <col min="5" max="5" width="3.9375" style="84" customWidth="1"/>
    <col min="6" max="6" width="9.1875" style="84" customWidth="1"/>
    <col min="7" max="7" width="27.4375" style="84" customWidth="1"/>
    <col min="8" max="8" width="1.0625" style="84" customWidth="1"/>
    <col min="9" max="16384" width="7.9375" style="84"/>
  </cols>
  <sheetData>
    <row r="1" spans="1:8" ht="15.5">
      <c r="A1" s="81"/>
      <c r="B1" s="82"/>
      <c r="C1" s="82"/>
      <c r="D1" s="82"/>
      <c r="E1" s="82"/>
      <c r="F1" s="82"/>
      <c r="G1" s="82"/>
      <c r="H1" s="83"/>
    </row>
    <row r="2" spans="1:8">
      <c r="A2" s="82"/>
      <c r="B2" s="82"/>
      <c r="C2" s="82"/>
      <c r="D2" s="82"/>
      <c r="E2" s="82"/>
      <c r="F2" s="82"/>
      <c r="G2" s="82"/>
      <c r="H2" s="83"/>
    </row>
    <row r="3" spans="1:8" ht="15.5">
      <c r="A3" s="81"/>
      <c r="B3" s="82"/>
      <c r="C3" s="82"/>
      <c r="D3" s="82"/>
      <c r="E3" s="82"/>
      <c r="F3" s="82"/>
      <c r="G3" s="82"/>
      <c r="H3" s="83"/>
    </row>
    <row r="4" spans="1:8">
      <c r="A4" s="82"/>
      <c r="B4" s="82"/>
      <c r="C4" s="82"/>
      <c r="D4" s="85"/>
      <c r="E4" s="82"/>
      <c r="F4" s="82"/>
      <c r="G4" s="82"/>
      <c r="H4" s="83"/>
    </row>
    <row r="5" spans="1:8" ht="15.5">
      <c r="A5" s="81"/>
      <c r="B5" s="82"/>
      <c r="C5" s="82"/>
      <c r="D5" s="86"/>
      <c r="E5" s="82"/>
      <c r="F5" s="82"/>
      <c r="G5" s="82"/>
      <c r="H5" s="83"/>
    </row>
    <row r="6" spans="1:8" ht="15.5">
      <c r="A6" s="81"/>
      <c r="B6" s="82"/>
      <c r="C6" s="82"/>
      <c r="D6" s="82"/>
      <c r="E6" s="82"/>
      <c r="F6" s="82"/>
      <c r="G6" s="82"/>
      <c r="H6" s="83"/>
    </row>
    <row r="7" spans="1:8" ht="15.5">
      <c r="A7" s="81"/>
      <c r="B7" s="82"/>
      <c r="C7" s="82"/>
      <c r="D7" s="82"/>
      <c r="E7" s="82"/>
      <c r="F7" s="82"/>
      <c r="G7" s="82"/>
      <c r="H7" s="83"/>
    </row>
    <row r="8" spans="1:8">
      <c r="A8" s="82"/>
      <c r="B8" s="82"/>
      <c r="C8" s="82"/>
      <c r="D8" s="85"/>
      <c r="E8" s="82"/>
      <c r="F8" s="82"/>
      <c r="G8" s="82"/>
      <c r="H8" s="83"/>
    </row>
    <row r="9" spans="1:8" ht="15.5">
      <c r="A9" s="87"/>
      <c r="B9" s="82"/>
      <c r="C9" s="82"/>
      <c r="D9" s="82"/>
      <c r="E9" s="82"/>
      <c r="F9" s="82"/>
      <c r="G9" s="82"/>
      <c r="H9" s="83"/>
    </row>
    <row r="10" spans="1:8" ht="15.5">
      <c r="A10" s="81"/>
      <c r="B10" s="82"/>
      <c r="C10" s="82"/>
      <c r="D10" s="88"/>
      <c r="E10" s="82"/>
      <c r="F10" s="82"/>
      <c r="G10" s="82"/>
      <c r="H10" s="83"/>
    </row>
    <row r="11" spans="1:8">
      <c r="A11" s="83"/>
      <c r="B11" s="83"/>
      <c r="C11" s="83"/>
      <c r="D11" s="83"/>
      <c r="E11" s="83"/>
      <c r="F11" s="83"/>
      <c r="G11" s="83"/>
      <c r="H11" s="83"/>
    </row>
    <row r="12" spans="1:8" ht="15.5">
      <c r="A12" s="81"/>
      <c r="B12" s="82"/>
      <c r="C12" s="82"/>
      <c r="D12" s="82"/>
      <c r="E12" s="82"/>
      <c r="F12" s="82"/>
      <c r="G12" s="82"/>
      <c r="H12" s="83"/>
    </row>
    <row r="13" spans="1:8" ht="15.5">
      <c r="A13" s="81"/>
      <c r="B13" s="82"/>
      <c r="C13" s="82"/>
      <c r="D13" s="82"/>
      <c r="E13" s="82"/>
      <c r="F13" s="82"/>
      <c r="G13" s="82"/>
      <c r="H13" s="83"/>
    </row>
    <row r="14" spans="1:8" ht="15.5">
      <c r="A14" s="81"/>
      <c r="B14" s="82"/>
      <c r="C14" s="82"/>
      <c r="D14" s="82"/>
      <c r="E14" s="82"/>
      <c r="F14" s="82"/>
      <c r="G14" s="82"/>
      <c r="H14" s="83"/>
    </row>
    <row r="15" spans="1:8" ht="15.5">
      <c r="A15" s="81"/>
      <c r="B15" s="82"/>
      <c r="C15" s="82"/>
      <c r="D15" s="82"/>
      <c r="E15" s="82"/>
      <c r="F15" s="82"/>
      <c r="G15" s="82"/>
      <c r="H15" s="83"/>
    </row>
    <row r="16" spans="1:8" ht="15.5">
      <c r="A16" s="81"/>
      <c r="B16" s="82"/>
      <c r="C16" s="82"/>
      <c r="D16" s="82"/>
      <c r="E16" s="82"/>
      <c r="F16" s="82"/>
      <c r="G16" s="82"/>
      <c r="H16" s="83"/>
    </row>
    <row r="17" spans="1:8" ht="15.5">
      <c r="A17" s="81"/>
      <c r="B17" s="82"/>
      <c r="C17" s="82"/>
      <c r="D17" s="82"/>
      <c r="E17" s="82"/>
      <c r="F17" s="82"/>
      <c r="G17" s="82"/>
      <c r="H17" s="83"/>
    </row>
    <row r="18" spans="1:8" ht="15.5">
      <c r="A18" s="81"/>
      <c r="B18" s="82"/>
      <c r="C18" s="82"/>
      <c r="D18" s="82"/>
      <c r="E18" s="82"/>
      <c r="F18" s="82"/>
      <c r="G18" s="82"/>
      <c r="H18" s="83"/>
    </row>
    <row r="19" spans="1:8" ht="15.5">
      <c r="A19" s="81"/>
      <c r="B19" s="82"/>
      <c r="C19" s="82"/>
      <c r="D19" s="82"/>
      <c r="E19" s="82"/>
      <c r="F19" s="82"/>
      <c r="G19" s="82"/>
      <c r="H19" s="83"/>
    </row>
    <row r="20" spans="1:8" ht="19.5">
      <c r="A20" s="286" t="s">
        <v>0</v>
      </c>
      <c r="B20" s="286"/>
      <c r="C20" s="286"/>
      <c r="D20" s="286"/>
      <c r="E20" s="286"/>
      <c r="F20" s="286"/>
      <c r="G20" s="286"/>
      <c r="H20" s="286"/>
    </row>
    <row r="21" spans="1:8" ht="19.5">
      <c r="A21" s="286" t="s">
        <v>1</v>
      </c>
      <c r="B21" s="286"/>
      <c r="C21" s="286"/>
      <c r="D21" s="286"/>
      <c r="E21" s="286"/>
      <c r="F21" s="286"/>
      <c r="G21" s="286"/>
      <c r="H21" s="286"/>
    </row>
    <row r="22" spans="1:8" ht="19.5">
      <c r="A22" s="89"/>
      <c r="B22" s="89"/>
      <c r="C22" s="89"/>
      <c r="D22" s="90"/>
      <c r="E22" s="89"/>
      <c r="F22" s="89"/>
      <c r="G22" s="89"/>
      <c r="H22" s="89"/>
    </row>
    <row r="23" spans="1:8" ht="19.5">
      <c r="A23" s="89"/>
      <c r="B23" s="89"/>
      <c r="C23" s="89"/>
      <c r="D23" s="89"/>
      <c r="E23" s="89"/>
      <c r="F23" s="89"/>
      <c r="G23" s="89"/>
      <c r="H23" s="89"/>
    </row>
    <row r="24" spans="1:8" ht="19.5">
      <c r="A24" s="89"/>
      <c r="B24" s="89"/>
      <c r="C24" s="89"/>
      <c r="D24" s="89"/>
      <c r="E24" s="89"/>
      <c r="F24" s="89"/>
      <c r="G24" s="89"/>
      <c r="H24" s="89"/>
    </row>
    <row r="25" spans="1:8" ht="19.5">
      <c r="A25" s="89"/>
      <c r="B25" s="89"/>
      <c r="C25" s="89"/>
      <c r="D25" s="89"/>
      <c r="E25" s="89"/>
      <c r="F25" s="89"/>
      <c r="G25" s="89"/>
      <c r="H25" s="89"/>
    </row>
    <row r="26" spans="1:8" ht="19.5">
      <c r="A26" s="89"/>
      <c r="B26" s="89"/>
      <c r="C26" s="89"/>
      <c r="D26" s="89"/>
      <c r="E26" s="89"/>
      <c r="F26" s="89"/>
      <c r="G26" s="89"/>
      <c r="H26" s="89"/>
    </row>
    <row r="27" spans="1:8" ht="19.5">
      <c r="A27" s="89"/>
      <c r="B27" s="89"/>
      <c r="C27" s="89"/>
      <c r="D27" s="89"/>
      <c r="E27" s="89"/>
      <c r="F27" s="89"/>
      <c r="G27" s="89"/>
      <c r="H27" s="89"/>
    </row>
    <row r="28" spans="1:8" ht="19.5">
      <c r="A28" s="286" t="s">
        <v>111</v>
      </c>
      <c r="B28" s="286"/>
      <c r="C28" s="286"/>
      <c r="D28" s="286"/>
      <c r="E28" s="286"/>
      <c r="F28" s="286"/>
      <c r="G28" s="286"/>
      <c r="H28" s="286"/>
    </row>
    <row r="29" spans="1:8" ht="19.5">
      <c r="A29" s="89"/>
      <c r="B29" s="89"/>
      <c r="C29" s="89"/>
      <c r="D29" s="89"/>
      <c r="E29" s="89"/>
      <c r="F29" s="89"/>
      <c r="G29" s="89"/>
      <c r="H29" s="89"/>
    </row>
    <row r="30" spans="1:8" ht="19.5">
      <c r="A30" s="89"/>
      <c r="B30" s="89"/>
      <c r="C30" s="89"/>
      <c r="D30" s="89"/>
      <c r="E30" s="89"/>
      <c r="F30" s="89"/>
      <c r="G30" s="89"/>
      <c r="H30" s="89"/>
    </row>
    <row r="31" spans="1:8" ht="19.5">
      <c r="A31" s="89"/>
      <c r="B31" s="89"/>
      <c r="C31" s="89"/>
      <c r="D31" s="89"/>
      <c r="E31" s="89"/>
      <c r="F31" s="89"/>
      <c r="G31" s="89"/>
      <c r="H31" s="89"/>
    </row>
    <row r="32" spans="1:8" ht="19.5">
      <c r="A32" s="89"/>
      <c r="B32" s="89"/>
      <c r="C32" s="89"/>
      <c r="D32" s="89"/>
      <c r="E32" s="89"/>
      <c r="F32" s="89"/>
      <c r="G32" s="89"/>
      <c r="H32" s="89"/>
    </row>
    <row r="33" spans="1:8" ht="19.5">
      <c r="A33" s="89"/>
      <c r="B33" s="89"/>
      <c r="C33" s="89"/>
      <c r="D33" s="89"/>
      <c r="E33" s="89"/>
      <c r="F33" s="89"/>
      <c r="G33" s="89"/>
      <c r="H33" s="89"/>
    </row>
    <row r="34" spans="1:8" ht="15.5">
      <c r="A34" s="81"/>
      <c r="B34" s="82"/>
      <c r="C34" s="82"/>
      <c r="D34" s="82"/>
      <c r="E34" s="82"/>
      <c r="F34" s="82"/>
      <c r="G34" s="82"/>
      <c r="H34" s="83"/>
    </row>
    <row r="35" spans="1:8" ht="15.5">
      <c r="A35" s="91"/>
      <c r="B35" s="82"/>
      <c r="C35" s="91"/>
      <c r="D35" s="92"/>
      <c r="E35" s="82"/>
      <c r="F35" s="82"/>
      <c r="G35" s="82"/>
      <c r="H35" s="83"/>
    </row>
    <row r="36" spans="1:8" ht="15.5">
      <c r="A36" s="81"/>
      <c r="B36" s="287"/>
      <c r="C36" s="287"/>
      <c r="D36" s="287"/>
      <c r="E36" s="287"/>
      <c r="F36" s="82"/>
      <c r="G36" s="82"/>
      <c r="H36" s="83"/>
    </row>
    <row r="37" spans="1:8" ht="15">
      <c r="A37" s="83"/>
      <c r="B37" s="83"/>
      <c r="C37" s="287">
        <f ca="1">TODAY()-3</f>
        <v>46157</v>
      </c>
      <c r="D37" s="287"/>
      <c r="E37" s="287"/>
      <c r="F37" s="287"/>
      <c r="G37" s="82"/>
      <c r="H37" s="83"/>
    </row>
    <row r="38" spans="1:8" ht="21" customHeight="1">
      <c r="A38" s="81"/>
      <c r="B38" s="82"/>
      <c r="C38" s="82"/>
      <c r="D38" s="82"/>
      <c r="E38" s="82"/>
      <c r="F38" s="82"/>
      <c r="G38" s="82"/>
      <c r="H38" s="83"/>
    </row>
    <row r="39" spans="1:8" ht="21" customHeight="1">
      <c r="A39" s="81"/>
      <c r="B39" s="82"/>
      <c r="C39" s="82"/>
      <c r="D39" s="82"/>
      <c r="E39" s="82"/>
      <c r="F39" s="82"/>
      <c r="G39" s="82"/>
      <c r="H39" s="83"/>
    </row>
    <row r="40" spans="1:8" ht="21" customHeight="1">
      <c r="A40" s="81"/>
      <c r="B40" s="81"/>
      <c r="C40" s="81"/>
      <c r="D40" s="81"/>
      <c r="E40" s="81"/>
      <c r="F40" s="81"/>
      <c r="G40" s="81"/>
      <c r="H40" s="81"/>
    </row>
    <row r="41" spans="1:8" ht="21" customHeight="1">
      <c r="A41" s="81"/>
      <c r="B41" s="81"/>
      <c r="C41" s="81"/>
      <c r="D41" s="81"/>
      <c r="E41" s="81"/>
      <c r="F41" s="81"/>
      <c r="G41" s="81"/>
      <c r="H41" s="81"/>
    </row>
    <row r="42" spans="1:8" ht="21" customHeight="1">
      <c r="A42" s="285" t="s">
        <v>2</v>
      </c>
      <c r="B42" s="285"/>
      <c r="C42" s="285"/>
      <c r="D42" s="285"/>
      <c r="E42" s="285"/>
      <c r="F42" s="285"/>
      <c r="G42" s="285"/>
      <c r="H42" s="285"/>
    </row>
    <row r="43" spans="1:8" ht="21" customHeight="1">
      <c r="A43" s="290"/>
      <c r="B43" s="290"/>
      <c r="C43" s="290"/>
      <c r="D43" s="290"/>
      <c r="E43" s="290"/>
      <c r="F43" s="290"/>
      <c r="G43" s="290"/>
      <c r="H43" s="81"/>
    </row>
    <row r="44" spans="1:8" ht="21" customHeight="1">
      <c r="A44" s="93"/>
      <c r="B44" s="93"/>
      <c r="C44" s="93"/>
      <c r="D44" s="93"/>
      <c r="E44" s="93"/>
      <c r="F44" s="93"/>
      <c r="G44" s="93"/>
      <c r="H44" s="81"/>
    </row>
    <row r="45" spans="1:8" ht="21" customHeight="1">
      <c r="A45" s="81"/>
      <c r="B45" s="81"/>
      <c r="C45" s="81"/>
      <c r="D45" s="81"/>
      <c r="E45" s="81"/>
      <c r="F45" s="81"/>
      <c r="G45" s="81"/>
      <c r="H45" s="81"/>
    </row>
    <row r="46" spans="1:8" ht="21" customHeight="1">
      <c r="A46" s="81"/>
      <c r="B46" s="81"/>
      <c r="C46" s="81"/>
      <c r="D46" s="81"/>
      <c r="E46" s="81"/>
      <c r="F46" s="81"/>
      <c r="G46" s="81"/>
      <c r="H46" s="81"/>
    </row>
    <row r="47" spans="1:8" ht="21" customHeight="1">
      <c r="A47" s="81"/>
      <c r="B47" s="81"/>
      <c r="C47" s="81"/>
      <c r="D47" s="81"/>
      <c r="E47" s="81"/>
      <c r="F47" s="81"/>
      <c r="G47" s="81"/>
      <c r="H47" s="81"/>
    </row>
    <row r="48" spans="1:8" ht="21" customHeight="1">
      <c r="A48" s="291" t="s">
        <v>3</v>
      </c>
      <c r="B48" s="291"/>
      <c r="C48" s="291"/>
      <c r="D48" s="291"/>
      <c r="E48" s="291"/>
      <c r="F48" s="291"/>
      <c r="G48" s="291"/>
      <c r="H48" s="291"/>
    </row>
    <row r="49" spans="1:8" ht="21" customHeight="1">
      <c r="A49" s="291" t="s">
        <v>4</v>
      </c>
      <c r="B49" s="291"/>
      <c r="C49" s="291"/>
      <c r="D49" s="291"/>
      <c r="E49" s="291"/>
      <c r="F49" s="291"/>
      <c r="G49" s="291"/>
      <c r="H49" s="291"/>
    </row>
    <row r="50" spans="1:8" ht="21" customHeight="1">
      <c r="A50" s="291" t="s">
        <v>105</v>
      </c>
      <c r="B50" s="291"/>
      <c r="C50" s="291"/>
      <c r="D50" s="291"/>
      <c r="E50" s="291"/>
      <c r="F50" s="291"/>
      <c r="G50" s="291"/>
      <c r="H50" s="291"/>
    </row>
    <row r="51" spans="1:8" ht="21" customHeight="1">
      <c r="A51" s="81"/>
      <c r="B51" s="81"/>
      <c r="C51" s="81"/>
      <c r="D51" s="81"/>
      <c r="E51" s="81"/>
      <c r="F51" s="81"/>
      <c r="G51" s="81"/>
      <c r="H51" s="81"/>
    </row>
    <row r="52" spans="1:8" ht="21" customHeight="1">
      <c r="A52" s="81"/>
      <c r="B52" s="81"/>
      <c r="C52" s="81"/>
      <c r="D52" s="81"/>
      <c r="E52" s="81"/>
      <c r="F52" s="81"/>
      <c r="G52" s="81"/>
      <c r="H52" s="81"/>
    </row>
    <row r="53" spans="1:8" ht="21" customHeight="1">
      <c r="A53" s="81"/>
      <c r="B53" s="81"/>
      <c r="C53" s="81"/>
      <c r="D53" s="81"/>
      <c r="E53" s="81"/>
      <c r="F53" s="81"/>
      <c r="G53" s="81"/>
      <c r="H53" s="81"/>
    </row>
    <row r="54" spans="1:8" ht="21" customHeight="1">
      <c r="A54" s="81"/>
      <c r="B54" s="81"/>
      <c r="C54" s="81"/>
      <c r="D54" s="81"/>
      <c r="E54" s="81"/>
      <c r="F54" s="81"/>
      <c r="G54" s="81"/>
      <c r="H54" s="81"/>
    </row>
    <row r="55" spans="1:8" ht="21" customHeight="1">
      <c r="A55" s="288" t="s">
        <v>5</v>
      </c>
      <c r="B55" s="288"/>
      <c r="C55" s="288"/>
      <c r="D55" s="288"/>
      <c r="E55" s="288"/>
      <c r="F55" s="288"/>
      <c r="G55" s="288"/>
      <c r="H55" s="288"/>
    </row>
    <row r="56" spans="1:8" ht="21" customHeight="1">
      <c r="A56" s="288" t="s">
        <v>6</v>
      </c>
      <c r="B56" s="288"/>
      <c r="C56" s="288"/>
      <c r="D56" s="288"/>
      <c r="E56" s="288"/>
      <c r="F56" s="288"/>
      <c r="G56" s="288"/>
      <c r="H56" s="288"/>
    </row>
    <row r="57" spans="1:8" ht="21" customHeight="1">
      <c r="A57" s="81"/>
      <c r="B57" s="81"/>
      <c r="C57" s="81"/>
      <c r="D57" s="81"/>
      <c r="E57" s="81"/>
      <c r="F57" s="81"/>
      <c r="G57" s="81"/>
      <c r="H57" s="81"/>
    </row>
    <row r="58" spans="1:8" ht="21" customHeight="1">
      <c r="A58" s="81"/>
      <c r="B58" s="81"/>
      <c r="C58" s="81"/>
      <c r="D58" s="81"/>
      <c r="E58" s="81"/>
      <c r="F58" s="81"/>
      <c r="G58" s="81"/>
      <c r="H58" s="81"/>
    </row>
    <row r="59" spans="1:8" ht="21" customHeight="1">
      <c r="A59" s="81"/>
      <c r="B59" s="81"/>
      <c r="C59" s="81"/>
      <c r="D59" s="81"/>
      <c r="E59" s="81"/>
      <c r="F59" s="81"/>
      <c r="G59" s="81"/>
      <c r="H59" s="81"/>
    </row>
    <row r="60" spans="1:8" ht="21" customHeight="1">
      <c r="A60" s="81"/>
      <c r="B60" s="81"/>
      <c r="C60" s="81"/>
      <c r="D60" s="81"/>
      <c r="E60" s="81"/>
      <c r="F60" s="81"/>
      <c r="G60" s="81"/>
      <c r="H60" s="81"/>
    </row>
    <row r="61" spans="1:8" ht="21" customHeight="1">
      <c r="A61" s="289" t="s">
        <v>107</v>
      </c>
      <c r="B61" s="289"/>
      <c r="C61" s="289"/>
      <c r="D61" s="289"/>
      <c r="E61" s="289"/>
      <c r="F61" s="289"/>
      <c r="G61" s="289"/>
      <c r="H61" s="289"/>
    </row>
    <row r="62" spans="1:8" ht="21" customHeight="1">
      <c r="A62" s="288" t="s">
        <v>108</v>
      </c>
      <c r="B62" s="288"/>
      <c r="C62" s="288"/>
      <c r="D62" s="288"/>
      <c r="E62" s="288"/>
      <c r="F62" s="288"/>
      <c r="G62" s="288"/>
      <c r="H62" s="288"/>
    </row>
    <row r="63" spans="1:8" ht="21" customHeight="1">
      <c r="A63" s="81"/>
      <c r="B63" s="81"/>
      <c r="C63" s="81"/>
      <c r="D63" s="81"/>
      <c r="E63" s="81"/>
      <c r="F63" s="81"/>
      <c r="G63" s="81"/>
      <c r="H63" s="81"/>
    </row>
    <row r="64" spans="1:8" ht="21" customHeight="1">
      <c r="A64" s="81"/>
      <c r="B64" s="81"/>
      <c r="C64" s="81"/>
      <c r="D64" s="81"/>
      <c r="E64" s="81"/>
      <c r="F64" s="81"/>
      <c r="G64" s="81"/>
      <c r="H64" s="81"/>
    </row>
    <row r="65" spans="1:8" ht="21" customHeight="1">
      <c r="A65" s="289" t="s">
        <v>7</v>
      </c>
      <c r="B65" s="289"/>
      <c r="C65" s="289"/>
      <c r="D65" s="289"/>
      <c r="E65" s="289"/>
      <c r="F65" s="289"/>
      <c r="G65" s="289"/>
      <c r="H65" s="289"/>
    </row>
    <row r="66" spans="1:8" ht="21" customHeight="1">
      <c r="A66" s="94"/>
      <c r="B66" s="94"/>
      <c r="C66" s="94"/>
      <c r="D66" s="94"/>
      <c r="E66" s="94"/>
      <c r="F66" s="94"/>
      <c r="G66" s="94"/>
      <c r="H66" s="94"/>
    </row>
    <row r="67" spans="1:8" ht="21" customHeight="1">
      <c r="A67" s="94"/>
      <c r="B67" s="94"/>
      <c r="C67" s="94"/>
      <c r="D67" s="94"/>
      <c r="E67" s="94"/>
      <c r="F67" s="94"/>
      <c r="G67" s="94"/>
      <c r="H67" s="94"/>
    </row>
    <row r="68" spans="1:8" ht="21" customHeight="1">
      <c r="A68" s="95"/>
      <c r="B68" s="96"/>
      <c r="C68" s="96"/>
      <c r="D68" s="96"/>
      <c r="E68" s="96"/>
      <c r="F68" s="96"/>
      <c r="G68" s="96"/>
      <c r="H68" s="96"/>
    </row>
    <row r="69" spans="1:8" ht="21" customHeight="1">
      <c r="A69" s="97"/>
      <c r="B69" s="97"/>
      <c r="C69" s="82"/>
      <c r="D69" s="82"/>
      <c r="E69" s="82"/>
      <c r="F69" s="82"/>
      <c r="G69" s="82"/>
      <c r="H69" s="83"/>
    </row>
    <row r="70" spans="1:8" ht="10" customHeight="1">
      <c r="A70" s="98" t="s">
        <v>8</v>
      </c>
      <c r="B70" s="83"/>
      <c r="C70" s="82"/>
      <c r="D70" s="82"/>
      <c r="E70" s="82"/>
      <c r="F70" s="82"/>
      <c r="G70" s="82"/>
      <c r="H70" s="83"/>
    </row>
    <row r="71" spans="1:8" ht="10" customHeight="1">
      <c r="A71" s="98" t="s">
        <v>9</v>
      </c>
      <c r="B71" s="83"/>
      <c r="C71" s="82"/>
      <c r="D71" s="82"/>
      <c r="E71" s="82"/>
      <c r="F71" s="82"/>
      <c r="G71" s="82"/>
      <c r="H71" s="83"/>
    </row>
    <row r="72" spans="1:8" ht="10" customHeight="1">
      <c r="A72" s="99" t="s">
        <v>10</v>
      </c>
      <c r="B72" s="100"/>
      <c r="C72" s="82"/>
      <c r="D72" s="82"/>
      <c r="E72" s="82"/>
      <c r="F72" s="82"/>
      <c r="G72" s="82"/>
      <c r="H72" s="83"/>
    </row>
    <row r="73" spans="1:8" ht="10" customHeight="1">
      <c r="A73" s="101"/>
      <c r="B73" s="83"/>
      <c r="C73" s="82"/>
      <c r="D73" s="82"/>
      <c r="E73" s="82"/>
      <c r="F73" s="82"/>
      <c r="G73" s="82"/>
      <c r="H73" s="83"/>
    </row>
    <row r="74" spans="1:8" ht="21" customHeight="1"/>
    <row r="75" spans="1:8" ht="21" customHeight="1"/>
  </sheetData>
  <mergeCells count="15">
    <mergeCell ref="A62:H62"/>
    <mergeCell ref="A65:H65"/>
    <mergeCell ref="A43:G43"/>
    <mergeCell ref="A48:H48"/>
    <mergeCell ref="A49:H49"/>
    <mergeCell ref="A55:H55"/>
    <mergeCell ref="A56:H56"/>
    <mergeCell ref="A61:H61"/>
    <mergeCell ref="A50:H50"/>
    <mergeCell ref="A42:H42"/>
    <mergeCell ref="A20:H20"/>
    <mergeCell ref="A21:H21"/>
    <mergeCell ref="A28:H28"/>
    <mergeCell ref="B36:E36"/>
    <mergeCell ref="C37:F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L34"/>
  <sheetViews>
    <sheetView showOutlineSymbols="0" showWhiteSpace="0" view="pageBreakPreview" zoomScale="60" zoomScaleNormal="6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1" sqref="N1:P1048576"/>
    </sheetView>
  </sheetViews>
  <sheetFormatPr baseColWidth="10" defaultColWidth="11.0625" defaultRowHeight="15.5"/>
  <cols>
    <col min="1" max="1" width="43.4375" style="31" customWidth="1"/>
    <col min="2" max="3" width="7.625" style="31" customWidth="1"/>
    <col min="4" max="4" width="9.4375" style="31" bestFit="1" customWidth="1"/>
    <col min="5" max="5" width="7.375" style="31" bestFit="1" customWidth="1"/>
    <col min="6" max="6" width="7.625" style="31" customWidth="1"/>
    <col min="7" max="7" width="7.375" style="31" customWidth="1"/>
    <col min="8" max="8" width="7" style="31" bestFit="1" customWidth="1"/>
    <col min="9" max="9" width="7.8125" style="31" bestFit="1" customWidth="1"/>
    <col min="10" max="11" width="7" style="31" bestFit="1" customWidth="1"/>
    <col min="12" max="12" width="8" style="31" bestFit="1" customWidth="1"/>
    <col min="13" max="13" width="11.625" style="31" customWidth="1"/>
    <col min="14" max="16384" width="11.0625" style="31"/>
  </cols>
  <sheetData>
    <row r="1" spans="1:12" ht="15" customHeight="1" thickBot="1">
      <c r="A1" s="293" t="s">
        <v>11</v>
      </c>
      <c r="B1" s="304" t="s">
        <v>12</v>
      </c>
      <c r="C1" s="305"/>
      <c r="D1" s="305"/>
      <c r="E1" s="305"/>
      <c r="F1" s="305"/>
      <c r="G1" s="305"/>
      <c r="H1" s="305"/>
      <c r="I1" s="305"/>
      <c r="J1" s="305"/>
      <c r="K1" s="305"/>
      <c r="L1" s="306"/>
    </row>
    <row r="2" spans="1:12" ht="15" customHeight="1">
      <c r="A2" s="294"/>
      <c r="B2" s="307" t="s">
        <v>110</v>
      </c>
      <c r="C2" s="308"/>
      <c r="D2" s="309"/>
      <c r="E2" s="309"/>
      <c r="F2" s="310"/>
      <c r="G2" s="295" t="s">
        <v>13</v>
      </c>
      <c r="H2" s="296"/>
      <c r="I2" s="297"/>
      <c r="J2" s="295" t="s">
        <v>14</v>
      </c>
      <c r="K2" s="296"/>
      <c r="L2" s="297"/>
    </row>
    <row r="3" spans="1:12" ht="15" customHeight="1">
      <c r="A3" s="294"/>
      <c r="B3" s="154" t="s">
        <v>15</v>
      </c>
      <c r="C3" s="279" t="s">
        <v>16</v>
      </c>
      <c r="D3" s="280" t="s">
        <v>17</v>
      </c>
      <c r="E3" s="280" t="s">
        <v>18</v>
      </c>
      <c r="F3" s="283" t="s">
        <v>19</v>
      </c>
      <c r="G3" s="298"/>
      <c r="H3" s="299"/>
      <c r="I3" s="300"/>
      <c r="J3" s="301" t="s">
        <v>109</v>
      </c>
      <c r="K3" s="302"/>
      <c r="L3" s="303"/>
    </row>
    <row r="4" spans="1:12" ht="15" customHeight="1">
      <c r="A4" s="294"/>
      <c r="B4" s="155">
        <v>11</v>
      </c>
      <c r="C4" s="282">
        <v>12</v>
      </c>
      <c r="D4" s="281">
        <v>13</v>
      </c>
      <c r="E4" s="282">
        <v>14</v>
      </c>
      <c r="F4" s="284">
        <v>15</v>
      </c>
      <c r="G4" s="277" t="s">
        <v>20</v>
      </c>
      <c r="H4" s="156" t="s">
        <v>21</v>
      </c>
      <c r="I4" s="157" t="s">
        <v>22</v>
      </c>
      <c r="J4" s="158">
        <v>2025</v>
      </c>
      <c r="K4" s="159">
        <v>2026</v>
      </c>
      <c r="L4" s="157" t="s">
        <v>22</v>
      </c>
    </row>
    <row r="5" spans="1:12" ht="15" customHeight="1">
      <c r="A5" s="32" t="s">
        <v>23</v>
      </c>
      <c r="B5" s="255"/>
      <c r="C5" s="256"/>
      <c r="D5" s="63"/>
      <c r="E5" s="63"/>
      <c r="F5" s="278"/>
      <c r="G5" s="162"/>
      <c r="H5" s="160"/>
      <c r="I5" s="161"/>
      <c r="J5" s="276"/>
      <c r="K5" s="160"/>
      <c r="L5" s="161"/>
    </row>
    <row r="6" spans="1:12" ht="15" customHeight="1">
      <c r="A6" s="33" t="s">
        <v>24</v>
      </c>
      <c r="B6" s="60">
        <v>235</v>
      </c>
      <c r="C6" s="7">
        <v>236</v>
      </c>
      <c r="D6" s="7">
        <v>237</v>
      </c>
      <c r="E6" s="7">
        <v>239</v>
      </c>
      <c r="F6" s="61">
        <v>236</v>
      </c>
      <c r="G6" s="19">
        <v>230.6</v>
      </c>
      <c r="H6" s="163">
        <f>IFERROR(AVERAGEIF(B6:F6,"&lt;&gt;0"),"")</f>
        <v>236.6</v>
      </c>
      <c r="I6" s="164">
        <f>(H6/G6-1)*100</f>
        <v>2.601908065915004</v>
      </c>
      <c r="J6" s="25">
        <v>248.5</v>
      </c>
      <c r="K6" s="165">
        <v>227.95</v>
      </c>
      <c r="L6" s="164">
        <f>IF(OR(OR(J6="",K6=""),OR(J6="s/i",K6="s/i")),"",K6/J6*100-100)</f>
        <v>-8.2696177062374261</v>
      </c>
    </row>
    <row r="7" spans="1:12" ht="15" customHeight="1">
      <c r="A7" s="34" t="s">
        <v>25</v>
      </c>
      <c r="B7" s="62" t="s">
        <v>104</v>
      </c>
      <c r="C7" s="8" t="s">
        <v>104</v>
      </c>
      <c r="D7" s="8" t="s">
        <v>104</v>
      </c>
      <c r="E7" s="8" t="s">
        <v>104</v>
      </c>
      <c r="F7" s="257" t="s">
        <v>104</v>
      </c>
      <c r="G7" s="14" t="s">
        <v>104</v>
      </c>
      <c r="H7" s="166" t="str">
        <f t="shared" ref="H7:H31" si="0">IFERROR(AVERAGEIF(B7:F7,"&lt;&gt;0"),"")</f>
        <v/>
      </c>
      <c r="I7" s="167"/>
      <c r="J7" s="14"/>
      <c r="K7" s="166"/>
      <c r="L7" s="167"/>
    </row>
    <row r="8" spans="1:12" ht="15" customHeight="1">
      <c r="A8" s="35" t="s">
        <v>26</v>
      </c>
      <c r="B8" s="60" t="s">
        <v>104</v>
      </c>
      <c r="C8" s="7" t="s">
        <v>104</v>
      </c>
      <c r="D8" s="7" t="s">
        <v>104</v>
      </c>
      <c r="E8" s="7" t="s">
        <v>104</v>
      </c>
      <c r="F8" s="61" t="s">
        <v>104</v>
      </c>
      <c r="G8" s="15" t="s">
        <v>104</v>
      </c>
      <c r="H8" s="168" t="str">
        <f t="shared" si="0"/>
        <v/>
      </c>
      <c r="I8" s="169"/>
      <c r="J8" s="15"/>
      <c r="K8" s="168"/>
      <c r="L8" s="169"/>
    </row>
    <row r="9" spans="1:12" ht="15" customHeight="1">
      <c r="A9" s="34" t="s">
        <v>27</v>
      </c>
      <c r="B9" s="62" t="s">
        <v>104</v>
      </c>
      <c r="C9" s="8" t="s">
        <v>104</v>
      </c>
      <c r="D9" s="8" t="s">
        <v>104</v>
      </c>
      <c r="E9" s="8" t="s">
        <v>104</v>
      </c>
      <c r="F9" s="257" t="s">
        <v>104</v>
      </c>
      <c r="G9" s="14" t="s">
        <v>104</v>
      </c>
      <c r="H9" s="166" t="str">
        <f t="shared" si="0"/>
        <v/>
      </c>
      <c r="I9" s="167"/>
      <c r="J9" s="14"/>
      <c r="K9" s="166"/>
      <c r="L9" s="167"/>
    </row>
    <row r="10" spans="1:12" ht="15" customHeight="1">
      <c r="A10" s="36" t="s">
        <v>28</v>
      </c>
      <c r="B10" s="60">
        <v>256.19754</v>
      </c>
      <c r="C10" s="7">
        <v>271.90559999999999</v>
      </c>
      <c r="D10" s="7">
        <v>271.90559999999999</v>
      </c>
      <c r="E10" s="7">
        <v>265.29167999999999</v>
      </c>
      <c r="F10" s="61">
        <v>261.15798000000001</v>
      </c>
      <c r="G10" s="20">
        <v>258.03474000000006</v>
      </c>
      <c r="H10" s="163">
        <f t="shared" si="0"/>
        <v>265.29167999999999</v>
      </c>
      <c r="I10" s="164">
        <f>(H10/G10-1)*100</f>
        <v>2.8123887504449607</v>
      </c>
      <c r="J10" s="25">
        <v>227.11466400000003</v>
      </c>
      <c r="K10" s="165">
        <v>255.70762000000005</v>
      </c>
      <c r="L10" s="164">
        <f t="shared" ref="L10:L11" si="1">IF(OR(OR(J10="",K10=""),OR(J10="s/i",K10="s/i")),"",K10/J10*100-100)</f>
        <v>12.589656474141179</v>
      </c>
    </row>
    <row r="11" spans="1:12" ht="13.5" customHeight="1">
      <c r="A11" s="37" t="s">
        <v>29</v>
      </c>
      <c r="B11" s="108">
        <v>302.58684</v>
      </c>
      <c r="C11" s="109">
        <v>319.85651999999999</v>
      </c>
      <c r="D11" s="109">
        <v>317.46816000000001</v>
      </c>
      <c r="E11" s="109">
        <v>313.33445999999998</v>
      </c>
      <c r="F11" s="110">
        <v>307.91471999999999</v>
      </c>
      <c r="G11" s="16">
        <v>298.56337200000002</v>
      </c>
      <c r="H11" s="170">
        <f t="shared" si="0"/>
        <v>312.23213999999996</v>
      </c>
      <c r="I11" s="171">
        <f>(H11/G11-1)*100</f>
        <v>4.5781798043197153</v>
      </c>
      <c r="J11" s="16">
        <v>247.911768</v>
      </c>
      <c r="K11" s="170">
        <v>283.75116571428572</v>
      </c>
      <c r="L11" s="171">
        <f t="shared" si="1"/>
        <v>14.45651330044393</v>
      </c>
    </row>
    <row r="12" spans="1:12" ht="15" customHeight="1">
      <c r="A12" s="38" t="s">
        <v>30</v>
      </c>
      <c r="B12" s="111" t="s">
        <v>104</v>
      </c>
      <c r="C12" s="258" t="s">
        <v>104</v>
      </c>
      <c r="D12" s="258" t="s">
        <v>104</v>
      </c>
      <c r="E12" s="258" t="s">
        <v>104</v>
      </c>
      <c r="F12" s="259" t="s">
        <v>104</v>
      </c>
      <c r="G12" s="21" t="s">
        <v>104</v>
      </c>
      <c r="H12" s="172" t="str">
        <f t="shared" si="0"/>
        <v/>
      </c>
      <c r="I12" s="173"/>
      <c r="J12" s="21"/>
      <c r="K12" s="172"/>
      <c r="L12" s="173"/>
    </row>
    <row r="13" spans="1:12" ht="15" customHeight="1">
      <c r="A13" s="39" t="s">
        <v>31</v>
      </c>
      <c r="B13" s="260">
        <v>306.26123999999999</v>
      </c>
      <c r="C13" s="261">
        <v>323.53091999999998</v>
      </c>
      <c r="D13" s="261">
        <v>321.14256</v>
      </c>
      <c r="E13" s="261">
        <v>317.00885999999997</v>
      </c>
      <c r="F13" s="262">
        <v>311.58911999999998</v>
      </c>
      <c r="G13" s="22">
        <v>302.23777199999995</v>
      </c>
      <c r="H13" s="174">
        <f t="shared" si="0"/>
        <v>315.90653999999995</v>
      </c>
      <c r="I13" s="175">
        <f>(H13/G13-1)*100</f>
        <v>4.5225214272688552</v>
      </c>
      <c r="J13" s="27">
        <v>249.74896799999993</v>
      </c>
      <c r="K13" s="174">
        <v>287.42556571428565</v>
      </c>
      <c r="L13" s="176">
        <f t="shared" ref="L13:L15" si="2">IF(OR(OR(J13="",K13=""),OR(J13="s/i",K13="s/i")),"",K13/J13*100-100)</f>
        <v>15.085787146990626</v>
      </c>
    </row>
    <row r="14" spans="1:12" ht="15" customHeight="1">
      <c r="A14" s="40" t="s">
        <v>32</v>
      </c>
      <c r="B14" s="263">
        <v>300.74964</v>
      </c>
      <c r="C14" s="264">
        <v>318.01931999999999</v>
      </c>
      <c r="D14" s="264">
        <v>315.63096000000002</v>
      </c>
      <c r="E14" s="264">
        <v>311.49725999999998</v>
      </c>
      <c r="F14" s="265">
        <v>306.07751999999999</v>
      </c>
      <c r="G14" s="23">
        <v>296.72617200000002</v>
      </c>
      <c r="H14" s="177">
        <f t="shared" si="0"/>
        <v>310.39494000000002</v>
      </c>
      <c r="I14" s="178">
        <f>(H14/G14-1)*100</f>
        <v>4.606525911708248</v>
      </c>
      <c r="J14" s="23">
        <v>247.911768</v>
      </c>
      <c r="K14" s="179">
        <v>281.91396571428572</v>
      </c>
      <c r="L14" s="180">
        <f t="shared" si="2"/>
        <v>13.715443195211989</v>
      </c>
    </row>
    <row r="15" spans="1:12" ht="15" customHeight="1">
      <c r="A15" s="41" t="s">
        <v>33</v>
      </c>
      <c r="B15" s="260">
        <v>300.74964</v>
      </c>
      <c r="C15" s="261">
        <v>318.01931999999999</v>
      </c>
      <c r="D15" s="261">
        <v>315.63096000000002</v>
      </c>
      <c r="E15" s="261">
        <v>311.49725999999998</v>
      </c>
      <c r="F15" s="262">
        <v>306.07751999999999</v>
      </c>
      <c r="G15" s="24">
        <v>298.56337200000002</v>
      </c>
      <c r="H15" s="174">
        <f t="shared" si="0"/>
        <v>310.39494000000002</v>
      </c>
      <c r="I15" s="175">
        <f>(H15/G15-1)*100</f>
        <v>3.9628330564273062</v>
      </c>
      <c r="J15" s="24">
        <v>250.30012799999992</v>
      </c>
      <c r="K15" s="181">
        <v>283.83865142857144</v>
      </c>
      <c r="L15" s="182">
        <f t="shared" si="2"/>
        <v>13.39932332298747</v>
      </c>
    </row>
    <row r="16" spans="1:12" ht="15" customHeight="1">
      <c r="A16" s="42" t="s">
        <v>34</v>
      </c>
      <c r="B16" s="266" t="s">
        <v>104</v>
      </c>
      <c r="C16" s="267" t="s">
        <v>104</v>
      </c>
      <c r="D16" s="267" t="s">
        <v>104</v>
      </c>
      <c r="E16" s="267" t="s">
        <v>104</v>
      </c>
      <c r="F16" s="268" t="s">
        <v>104</v>
      </c>
      <c r="G16" s="15" t="s">
        <v>104</v>
      </c>
      <c r="H16" s="183" t="str">
        <f t="shared" si="0"/>
        <v/>
      </c>
      <c r="I16" s="184"/>
      <c r="J16" s="15"/>
      <c r="K16" s="168"/>
      <c r="L16" s="169"/>
    </row>
    <row r="17" spans="1:12" ht="15" customHeight="1">
      <c r="A17" s="43" t="s">
        <v>35</v>
      </c>
      <c r="B17" s="62" t="s">
        <v>104</v>
      </c>
      <c r="C17" s="8" t="s">
        <v>104</v>
      </c>
      <c r="D17" s="8" t="s">
        <v>104</v>
      </c>
      <c r="E17" s="8" t="s">
        <v>104</v>
      </c>
      <c r="F17" s="257" t="s">
        <v>104</v>
      </c>
      <c r="G17" s="14" t="s">
        <v>104</v>
      </c>
      <c r="H17" s="166" t="str">
        <f t="shared" si="0"/>
        <v/>
      </c>
      <c r="I17" s="167"/>
      <c r="J17" s="28"/>
      <c r="K17" s="185"/>
      <c r="L17" s="171"/>
    </row>
    <row r="18" spans="1:12" ht="15" customHeight="1">
      <c r="A18" s="42" t="s">
        <v>36</v>
      </c>
      <c r="B18" s="60">
        <v>276</v>
      </c>
      <c r="C18" s="7">
        <v>284</v>
      </c>
      <c r="D18" s="7">
        <v>288.5</v>
      </c>
      <c r="E18" s="7">
        <v>286.75</v>
      </c>
      <c r="F18" s="61">
        <v>277</v>
      </c>
      <c r="G18" s="13">
        <v>277.14999999999998</v>
      </c>
      <c r="H18" s="163">
        <f t="shared" si="0"/>
        <v>282.45</v>
      </c>
      <c r="I18" s="164">
        <f>(H18/G18-1)*100</f>
        <v>1.9123218473750647</v>
      </c>
      <c r="J18" s="15">
        <v>268.01249999999999</v>
      </c>
      <c r="K18" s="186">
        <v>273.40476190476193</v>
      </c>
      <c r="L18" s="169">
        <f>IF(OR(OR(J18="",K18=""),OR(J18="s/i",K18="s/i")),"",K18/J18*100-100)</f>
        <v>2.0119441834846867</v>
      </c>
    </row>
    <row r="19" spans="1:12" ht="15" customHeight="1">
      <c r="A19" s="43" t="s">
        <v>23</v>
      </c>
      <c r="B19" s="269" t="s">
        <v>104</v>
      </c>
      <c r="C19" s="9" t="s">
        <v>104</v>
      </c>
      <c r="D19" s="9" t="s">
        <v>104</v>
      </c>
      <c r="E19" s="9" t="s">
        <v>104</v>
      </c>
      <c r="F19" s="64" t="s">
        <v>104</v>
      </c>
      <c r="G19" s="14" t="s">
        <v>104</v>
      </c>
      <c r="H19" s="166" t="str">
        <f t="shared" si="0"/>
        <v/>
      </c>
      <c r="I19" s="167"/>
      <c r="J19" s="14"/>
      <c r="K19" s="166"/>
      <c r="L19" s="171" t="s">
        <v>104</v>
      </c>
    </row>
    <row r="20" spans="1:12" ht="15" customHeight="1">
      <c r="A20" s="42" t="s">
        <v>37</v>
      </c>
      <c r="B20" s="60">
        <v>214</v>
      </c>
      <c r="C20" s="7">
        <v>216</v>
      </c>
      <c r="D20" s="7">
        <v>215</v>
      </c>
      <c r="E20" s="7">
        <v>209</v>
      </c>
      <c r="F20" s="61">
        <v>204</v>
      </c>
      <c r="G20" s="19">
        <v>214.8</v>
      </c>
      <c r="H20" s="163">
        <f t="shared" si="0"/>
        <v>211.6</v>
      </c>
      <c r="I20" s="164">
        <f>(H20/G20-1)*100</f>
        <v>-1.4897579143389295</v>
      </c>
      <c r="J20" s="25">
        <v>227.06944444444446</v>
      </c>
      <c r="K20" s="186">
        <v>211.25</v>
      </c>
      <c r="L20" s="164">
        <f>IF(OR(OR(J20="",K20=""),OR(J20="s/i",K20="s/i")),"",K20/J20*100-100)</f>
        <v>-6.9667869594470631</v>
      </c>
    </row>
    <row r="21" spans="1:12" ht="15" customHeight="1">
      <c r="A21" s="43" t="s">
        <v>26</v>
      </c>
      <c r="B21" s="269" t="s">
        <v>104</v>
      </c>
      <c r="C21" s="9" t="s">
        <v>104</v>
      </c>
      <c r="D21" s="9" t="s">
        <v>104</v>
      </c>
      <c r="E21" s="9" t="s">
        <v>104</v>
      </c>
      <c r="F21" s="64" t="s">
        <v>104</v>
      </c>
      <c r="G21" s="14" t="s">
        <v>104</v>
      </c>
      <c r="H21" s="166" t="str">
        <f t="shared" si="0"/>
        <v/>
      </c>
      <c r="I21" s="167"/>
      <c r="J21" s="16"/>
      <c r="K21" s="170"/>
      <c r="L21" s="171"/>
    </row>
    <row r="22" spans="1:12" ht="15" customHeight="1">
      <c r="A22" s="44" t="s">
        <v>38</v>
      </c>
      <c r="B22" s="60">
        <v>222.33077999999998</v>
      </c>
      <c r="C22" s="7">
        <v>223.31497999999999</v>
      </c>
      <c r="D22" s="7">
        <v>222.62603999999999</v>
      </c>
      <c r="E22" s="7">
        <v>216.72083999999998</v>
      </c>
      <c r="F22" s="61">
        <v>218.78765999999999</v>
      </c>
      <c r="G22" s="25">
        <v>222.11425599999998</v>
      </c>
      <c r="H22" s="163">
        <f t="shared" si="0"/>
        <v>220.75605999999999</v>
      </c>
      <c r="I22" s="187">
        <f>(H22/G22-1)*100</f>
        <v>-0.61148528890464515</v>
      </c>
      <c r="J22" s="25">
        <v>220.26888099999996</v>
      </c>
      <c r="K22" s="186">
        <v>218.49708666666663</v>
      </c>
      <c r="L22" s="164">
        <f>IF(OR(OR(J22="",K22=""),OR(J22="s/i",K22="s/i")),"",K22/J22*100-100)</f>
        <v>-0.80437796083113255</v>
      </c>
    </row>
    <row r="23" spans="1:12" ht="15" customHeight="1">
      <c r="A23" s="45" t="s">
        <v>39</v>
      </c>
      <c r="B23" s="62" t="s">
        <v>104</v>
      </c>
      <c r="C23" s="8" t="s">
        <v>104</v>
      </c>
      <c r="D23" s="8" t="s">
        <v>104</v>
      </c>
      <c r="E23" s="8" t="s">
        <v>104</v>
      </c>
      <c r="F23" s="257" t="s">
        <v>104</v>
      </c>
      <c r="G23" s="26" t="s">
        <v>104</v>
      </c>
      <c r="H23" s="170" t="str">
        <f t="shared" si="0"/>
        <v/>
      </c>
      <c r="I23" s="188"/>
      <c r="J23" s="26"/>
      <c r="K23" s="189"/>
      <c r="L23" s="171"/>
    </row>
    <row r="24" spans="1:12" ht="15" customHeight="1">
      <c r="A24" s="46" t="s">
        <v>40</v>
      </c>
      <c r="B24" s="60">
        <v>262.23954372505523</v>
      </c>
      <c r="C24" s="7">
        <v>265.43624266075363</v>
      </c>
      <c r="D24" s="7">
        <v>272.27056452328134</v>
      </c>
      <c r="E24" s="7">
        <v>273.59333649667383</v>
      </c>
      <c r="F24" s="61">
        <v>277.12072842572042</v>
      </c>
      <c r="G24" s="18">
        <v>257.41142602217275</v>
      </c>
      <c r="H24" s="163">
        <f t="shared" si="0"/>
        <v>270.13208316629687</v>
      </c>
      <c r="I24" s="164">
        <f>(H24/G24-1)*100</f>
        <v>4.9417608770126575</v>
      </c>
      <c r="J24" s="18">
        <v>292.33260611973367</v>
      </c>
      <c r="K24" s="190">
        <v>240.78649191848785</v>
      </c>
      <c r="L24" s="164">
        <f>IF(OR(OR(J24="",K24=""),OR(J24="s/i",K24="s/i")),"",K24/J24*100-100)</f>
        <v>-17.632694103282319</v>
      </c>
    </row>
    <row r="25" spans="1:12" ht="15" customHeight="1">
      <c r="A25" s="47" t="s">
        <v>41</v>
      </c>
      <c r="B25" s="270" t="s">
        <v>104</v>
      </c>
      <c r="C25" s="271" t="s">
        <v>104</v>
      </c>
      <c r="D25" s="271" t="s">
        <v>104</v>
      </c>
      <c r="E25" s="271" t="s">
        <v>104</v>
      </c>
      <c r="F25" s="272" t="s">
        <v>104</v>
      </c>
      <c r="G25" s="17" t="s">
        <v>104</v>
      </c>
      <c r="H25" s="191" t="str">
        <f t="shared" si="0"/>
        <v/>
      </c>
      <c r="I25" s="192"/>
      <c r="J25" s="16"/>
      <c r="K25" s="170"/>
      <c r="L25" s="171"/>
    </row>
    <row r="26" spans="1:12" ht="15" customHeight="1">
      <c r="A26" s="46" t="s">
        <v>42</v>
      </c>
      <c r="B26" s="60">
        <v>408</v>
      </c>
      <c r="C26" s="7">
        <v>408</v>
      </c>
      <c r="D26" s="7">
        <v>408</v>
      </c>
      <c r="E26" s="7">
        <v>429</v>
      </c>
      <c r="F26" s="61">
        <v>429</v>
      </c>
      <c r="G26" s="18">
        <v>403.2</v>
      </c>
      <c r="H26" s="190">
        <f t="shared" si="0"/>
        <v>416.4</v>
      </c>
      <c r="I26" s="187">
        <f>(H26/G26-1)*100</f>
        <v>3.2738095238095122</v>
      </c>
      <c r="J26" s="18">
        <v>413.04761904761904</v>
      </c>
      <c r="K26" s="190">
        <v>406.90909090909093</v>
      </c>
      <c r="L26" s="164">
        <f t="shared" ref="L26:L28" si="3">IF(OR(OR(J26="",K26=""),OR(J26="s/i",K26="s/i")),"",K26/J26*100-100)</f>
        <v>-1.4861550715827718</v>
      </c>
    </row>
    <row r="27" spans="1:12" ht="15" customHeight="1">
      <c r="A27" s="48" t="s">
        <v>43</v>
      </c>
      <c r="B27" s="108">
        <v>407</v>
      </c>
      <c r="C27" s="109">
        <v>407</v>
      </c>
      <c r="D27" s="109">
        <v>407</v>
      </c>
      <c r="E27" s="109">
        <v>427</v>
      </c>
      <c r="F27" s="110">
        <v>427</v>
      </c>
      <c r="G27" s="17">
        <v>402.2</v>
      </c>
      <c r="H27" s="193">
        <f t="shared" si="0"/>
        <v>415</v>
      </c>
      <c r="I27" s="188">
        <f>(H27/G27-1)*100</f>
        <v>3.1824962705121917</v>
      </c>
      <c r="J27" s="16">
        <v>411.04761904761904</v>
      </c>
      <c r="K27" s="170">
        <v>405.40909090909093</v>
      </c>
      <c r="L27" s="171">
        <f t="shared" si="3"/>
        <v>-1.3717457241553461</v>
      </c>
    </row>
    <row r="28" spans="1:12" ht="15" customHeight="1">
      <c r="A28" s="46" t="s">
        <v>44</v>
      </c>
      <c r="B28" s="60">
        <v>407</v>
      </c>
      <c r="C28" s="7">
        <v>407</v>
      </c>
      <c r="D28" s="7">
        <v>407</v>
      </c>
      <c r="E28" s="7">
        <v>428</v>
      </c>
      <c r="F28" s="61">
        <v>428</v>
      </c>
      <c r="G28" s="18">
        <v>401.6</v>
      </c>
      <c r="H28" s="190">
        <f t="shared" si="0"/>
        <v>415.4</v>
      </c>
      <c r="I28" s="187">
        <f>(H28/G28-1)*100</f>
        <v>3.4362549800796671</v>
      </c>
      <c r="J28" s="18">
        <v>405.95238095238096</v>
      </c>
      <c r="K28" s="190">
        <v>404.22727272727275</v>
      </c>
      <c r="L28" s="187">
        <f t="shared" si="3"/>
        <v>-0.42495334577445476</v>
      </c>
    </row>
    <row r="29" spans="1:12" ht="15" customHeight="1">
      <c r="A29" s="47" t="s">
        <v>45</v>
      </c>
      <c r="B29" s="270" t="s">
        <v>104</v>
      </c>
      <c r="C29" s="271" t="s">
        <v>104</v>
      </c>
      <c r="D29" s="271" t="s">
        <v>104</v>
      </c>
      <c r="E29" s="271" t="s">
        <v>104</v>
      </c>
      <c r="F29" s="272" t="s">
        <v>104</v>
      </c>
      <c r="G29" s="17" t="s">
        <v>104</v>
      </c>
      <c r="H29" s="193" t="str">
        <f t="shared" si="0"/>
        <v/>
      </c>
      <c r="I29" s="188"/>
      <c r="J29" s="16"/>
      <c r="K29" s="170"/>
      <c r="L29" s="188" t="s">
        <v>104</v>
      </c>
    </row>
    <row r="30" spans="1:12" ht="15" customHeight="1">
      <c r="A30" s="46" t="s">
        <v>46</v>
      </c>
      <c r="B30" s="60">
        <v>397.5</v>
      </c>
      <c r="C30" s="7">
        <v>397.5</v>
      </c>
      <c r="D30" s="7">
        <v>397.5</v>
      </c>
      <c r="E30" s="7">
        <v>397.5</v>
      </c>
      <c r="F30" s="61">
        <v>397.5</v>
      </c>
      <c r="G30" s="18">
        <v>385.5</v>
      </c>
      <c r="H30" s="190">
        <f t="shared" si="0"/>
        <v>397.5</v>
      </c>
      <c r="I30" s="187">
        <f>(H30/G30-1)*100</f>
        <v>3.112840466926059</v>
      </c>
      <c r="J30" s="18">
        <v>406.78571428571428</v>
      </c>
      <c r="K30" s="190">
        <v>376.02272727272725</v>
      </c>
      <c r="L30" s="187">
        <f t="shared" ref="L30:L31" si="4">IF(OR(OR(J30="",K30=""),OR(J30="s/i",K30="s/i")),"",K30/J30*100-100)</f>
        <v>-7.5624551041583601</v>
      </c>
    </row>
    <row r="31" spans="1:12" ht="15" customHeight="1" thickBot="1">
      <c r="A31" s="194" t="s">
        <v>47</v>
      </c>
      <c r="B31" s="273">
        <v>392.5</v>
      </c>
      <c r="C31" s="274">
        <v>392.5</v>
      </c>
      <c r="D31" s="274">
        <v>392.5</v>
      </c>
      <c r="E31" s="274">
        <v>392.5</v>
      </c>
      <c r="F31" s="275">
        <v>392.5</v>
      </c>
      <c r="G31" s="195">
        <v>380.5</v>
      </c>
      <c r="H31" s="196">
        <f t="shared" si="0"/>
        <v>392.5</v>
      </c>
      <c r="I31" s="197">
        <f>(H31/G31-1)*100</f>
        <v>3.1537450722733285</v>
      </c>
      <c r="J31" s="195">
        <v>401.78571428571428</v>
      </c>
      <c r="K31" s="198">
        <v>370.79545454545456</v>
      </c>
      <c r="L31" s="197">
        <f t="shared" si="4"/>
        <v>-7.7131313131312993</v>
      </c>
    </row>
    <row r="32" spans="1:12" ht="15.75" customHeight="1">
      <c r="A32" s="12" t="s">
        <v>48</v>
      </c>
      <c r="B32" s="12"/>
      <c r="C32" s="12"/>
      <c r="D32" s="12"/>
      <c r="E32" s="12"/>
      <c r="F32" s="12"/>
      <c r="G32" s="12"/>
      <c r="H32" s="12"/>
      <c r="I32" s="12"/>
      <c r="J32" s="292" t="s">
        <v>49</v>
      </c>
      <c r="K32" s="292"/>
      <c r="L32" s="292"/>
    </row>
    <row r="33" spans="1:12">
      <c r="A33" s="49" t="s">
        <v>50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12">
      <c r="A34" s="49"/>
    </row>
  </sheetData>
  <sheetProtection selectLockedCells="1" selectUnlockedCells="1"/>
  <mergeCells count="7">
    <mergeCell ref="J32:L32"/>
    <mergeCell ref="A1:A4"/>
    <mergeCell ref="G2:I3"/>
    <mergeCell ref="J2:L2"/>
    <mergeCell ref="J3:L3"/>
    <mergeCell ref="B1:L1"/>
    <mergeCell ref="B2:F2"/>
  </mergeCells>
  <phoneticPr fontId="0" type="noConversion"/>
  <printOptions horizontalCentered="1"/>
  <pageMargins left="0.25" right="0.25" top="0.75" bottom="0.75" header="0.3" footer="0.3"/>
  <pageSetup scale="76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L33"/>
  <sheetViews>
    <sheetView showOutlineSymbols="0" showWhiteSpace="0" view="pageBreakPreview" topLeftCell="A3" zoomScale="60" zoomScaleNormal="70" workbookViewId="0">
      <pane xSplit="1" ySplit="3" topLeftCell="B6" activePane="bottomRight" state="frozen"/>
      <selection activeCell="A3" sqref="A3"/>
      <selection pane="topRight" activeCell="B3" sqref="B3"/>
      <selection pane="bottomLeft" activeCell="A6" sqref="A6"/>
      <selection pane="bottomRight" activeCell="A14" sqref="A14"/>
    </sheetView>
  </sheetViews>
  <sheetFormatPr baseColWidth="10" defaultColWidth="10.9375" defaultRowHeight="17.5"/>
  <cols>
    <col min="1" max="1" width="38.1875" customWidth="1"/>
    <col min="2" max="3" width="8.25" bestFit="1" customWidth="1"/>
    <col min="4" max="4" width="9.4375" bestFit="1" customWidth="1"/>
    <col min="5" max="5" width="8.25" bestFit="1" customWidth="1"/>
    <col min="6" max="6" width="7.9375" customWidth="1"/>
    <col min="7" max="8" width="8.25" bestFit="1" customWidth="1"/>
    <col min="9" max="9" width="7.9375" customWidth="1"/>
    <col min="10" max="11" width="8" bestFit="1" customWidth="1"/>
    <col min="12" max="12" width="6.4375" bestFit="1" customWidth="1"/>
    <col min="13" max="13" width="10.9375" customWidth="1"/>
  </cols>
  <sheetData>
    <row r="1" spans="1:12" ht="2.25" customHeight="1" thickBo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31" customFormat="1" ht="15" customHeight="1" thickBot="1">
      <c r="A2" s="311" t="s">
        <v>11</v>
      </c>
      <c r="B2" s="305" t="s">
        <v>12</v>
      </c>
      <c r="C2" s="305"/>
      <c r="D2" s="305"/>
      <c r="E2" s="305"/>
      <c r="F2" s="305"/>
      <c r="G2" s="305"/>
      <c r="H2" s="305"/>
      <c r="I2" s="305"/>
      <c r="J2" s="305"/>
      <c r="K2" s="305"/>
      <c r="L2" s="306"/>
    </row>
    <row r="3" spans="1:12" s="31" customFormat="1" ht="15" customHeight="1">
      <c r="A3" s="312"/>
      <c r="B3" s="307" t="s">
        <v>110</v>
      </c>
      <c r="C3" s="308"/>
      <c r="D3" s="309"/>
      <c r="E3" s="309"/>
      <c r="F3" s="310"/>
      <c r="G3" s="295" t="s">
        <v>13</v>
      </c>
      <c r="H3" s="296"/>
      <c r="I3" s="297"/>
      <c r="J3" s="295" t="s">
        <v>14</v>
      </c>
      <c r="K3" s="296"/>
      <c r="L3" s="297"/>
    </row>
    <row r="4" spans="1:12" s="31" customFormat="1" ht="15" customHeight="1">
      <c r="A4" s="312"/>
      <c r="B4" s="154" t="str">
        <f>'1'!B3</f>
        <v>Lunes</v>
      </c>
      <c r="C4" s="279" t="str">
        <f>'1'!C3</f>
        <v>Martes</v>
      </c>
      <c r="D4" s="280" t="str">
        <f>'1'!D3</f>
        <v>Miércoles</v>
      </c>
      <c r="E4" s="280" t="str">
        <f>'1'!E3</f>
        <v>Jueves</v>
      </c>
      <c r="F4" s="280" t="str">
        <f>'1'!F3</f>
        <v>Viernes</v>
      </c>
      <c r="G4" s="313"/>
      <c r="H4" s="299"/>
      <c r="I4" s="300"/>
      <c r="J4" s="301" t="s">
        <v>109</v>
      </c>
      <c r="K4" s="302"/>
      <c r="L4" s="303"/>
    </row>
    <row r="5" spans="1:12" s="31" customFormat="1" ht="15" customHeight="1">
      <c r="A5" s="312"/>
      <c r="B5" s="155">
        <f>'1'!B4</f>
        <v>11</v>
      </c>
      <c r="C5" s="282">
        <f>'1'!C4</f>
        <v>12</v>
      </c>
      <c r="D5" s="281">
        <f>'1'!D4</f>
        <v>13</v>
      </c>
      <c r="E5" s="282">
        <f>'1'!E4</f>
        <v>14</v>
      </c>
      <c r="F5" s="281">
        <f>'1'!F4</f>
        <v>15</v>
      </c>
      <c r="G5" s="199" t="s">
        <v>20</v>
      </c>
      <c r="H5" s="200" t="s">
        <v>21</v>
      </c>
      <c r="I5" s="157" t="s">
        <v>22</v>
      </c>
      <c r="J5" s="158">
        <v>2025</v>
      </c>
      <c r="K5" s="159">
        <v>2026</v>
      </c>
      <c r="L5" s="157" t="s">
        <v>22</v>
      </c>
    </row>
    <row r="6" spans="1:12" ht="15" customHeight="1">
      <c r="A6" s="51"/>
      <c r="B6" s="201"/>
      <c r="C6" s="202"/>
      <c r="D6" s="202"/>
      <c r="E6" s="202"/>
      <c r="F6" s="203"/>
      <c r="G6" s="58"/>
      <c r="I6" s="59"/>
      <c r="J6" s="58"/>
      <c r="L6" s="59"/>
    </row>
    <row r="7" spans="1:12" ht="15" customHeight="1">
      <c r="A7" s="52" t="s">
        <v>51</v>
      </c>
      <c r="B7" s="60"/>
      <c r="C7" s="7"/>
      <c r="D7" s="7"/>
      <c r="E7" s="7"/>
      <c r="F7" s="61"/>
      <c r="G7" s="15"/>
      <c r="H7" s="168"/>
      <c r="I7" s="169"/>
      <c r="J7" s="15"/>
      <c r="K7" s="168"/>
      <c r="L7" s="169"/>
    </row>
    <row r="8" spans="1:12" ht="15" customHeight="1">
      <c r="A8" s="53" t="s">
        <v>52</v>
      </c>
      <c r="B8" s="62">
        <v>232.51727732793526</v>
      </c>
      <c r="C8" s="9">
        <v>237.85656295546562</v>
      </c>
      <c r="D8" s="63">
        <v>241.30126336032393</v>
      </c>
      <c r="E8" s="9">
        <v>238.02879797570856</v>
      </c>
      <c r="F8" s="64">
        <v>250.60195445344135</v>
      </c>
      <c r="G8" s="16">
        <v>229.93375202429155</v>
      </c>
      <c r="H8" s="193">
        <f>IFERROR(AVERAGEIF(B8:F8,"&lt;&gt;0"),"")</f>
        <v>240.06117121457496</v>
      </c>
      <c r="I8" s="188">
        <f>(H8/G8-1)*100</f>
        <v>4.4044943820224836</v>
      </c>
      <c r="J8" s="30">
        <v>242.3174499797571</v>
      </c>
      <c r="K8" s="112">
        <v>230.38484374397541</v>
      </c>
      <c r="L8" s="171">
        <f t="shared" ref="L8:L31" si="0">IF(OR(J8="",K8=""),"",K8/J8*100-100)</f>
        <v>-4.9243693497016068</v>
      </c>
    </row>
    <row r="9" spans="1:12" ht="15" customHeight="1">
      <c r="A9" s="52" t="s">
        <v>53</v>
      </c>
      <c r="B9" s="60">
        <v>437</v>
      </c>
      <c r="C9" s="10">
        <v>442</v>
      </c>
      <c r="D9" s="10">
        <v>443</v>
      </c>
      <c r="E9" s="10">
        <v>430</v>
      </c>
      <c r="F9" s="10">
        <v>425</v>
      </c>
      <c r="G9" s="19">
        <v>434.4</v>
      </c>
      <c r="H9" s="165">
        <f t="shared" ref="H9:H11" si="1">IFERROR(AVERAGEIF(B9:F9,"&lt;&gt;0"),"")</f>
        <v>435.4</v>
      </c>
      <c r="I9" s="204">
        <f>(H9/G9-1)*100</f>
        <v>0.2302025782688677</v>
      </c>
      <c r="J9" s="29">
        <v>401.72222222222223</v>
      </c>
      <c r="K9" s="205">
        <v>423.25</v>
      </c>
      <c r="L9" s="204">
        <f t="shared" si="0"/>
        <v>5.3588715253768413</v>
      </c>
    </row>
    <row r="10" spans="1:12" ht="15" customHeight="1">
      <c r="A10" s="53" t="s">
        <v>54</v>
      </c>
      <c r="B10" s="62">
        <v>440.83610762354527</v>
      </c>
      <c r="C10" s="9">
        <v>445.88840725248781</v>
      </c>
      <c r="D10" s="63">
        <v>446.53142720526228</v>
      </c>
      <c r="E10" s="9">
        <v>431.5582483049418</v>
      </c>
      <c r="F10" s="64">
        <v>432.47684823747682</v>
      </c>
      <c r="G10" s="16">
        <v>437.51077586776864</v>
      </c>
      <c r="H10" s="193">
        <f t="shared" si="1"/>
        <v>439.45820772474281</v>
      </c>
      <c r="I10" s="188">
        <f>(H10/G10-1)*100</f>
        <v>0.44511631813217711</v>
      </c>
      <c r="J10" s="30">
        <v>377.83852425029517</v>
      </c>
      <c r="K10" s="112">
        <v>429.04740848934625</v>
      </c>
      <c r="L10" s="171">
        <f t="shared" si="0"/>
        <v>13.553113553113576</v>
      </c>
    </row>
    <row r="11" spans="1:12" ht="15" customHeight="1">
      <c r="A11" s="52" t="s">
        <v>55</v>
      </c>
      <c r="B11" s="60">
        <v>455.1538967350906</v>
      </c>
      <c r="C11" s="65">
        <v>462.28198296571293</v>
      </c>
      <c r="D11" s="65">
        <v>458.697804455469</v>
      </c>
      <c r="E11" s="65">
        <v>452.36163925607133</v>
      </c>
      <c r="F11" s="66">
        <v>460.55340061514801</v>
      </c>
      <c r="G11" s="19">
        <v>464.2516027786213</v>
      </c>
      <c r="H11" s="165">
        <f t="shared" si="1"/>
        <v>457.80974480549838</v>
      </c>
      <c r="I11" s="204">
        <f>(H11/G11-1)*100</f>
        <v>-1.3875790486381434</v>
      </c>
      <c r="J11" s="29">
        <v>421.36000260119425</v>
      </c>
      <c r="K11" s="205">
        <v>447.47191327231121</v>
      </c>
      <c r="L11" s="204">
        <f t="shared" si="0"/>
        <v>6.1970548960317728</v>
      </c>
    </row>
    <row r="12" spans="1:12" ht="15" customHeight="1">
      <c r="A12" s="53" t="s">
        <v>56</v>
      </c>
      <c r="B12" s="108" t="s">
        <v>104</v>
      </c>
      <c r="C12" s="109" t="s">
        <v>104</v>
      </c>
      <c r="D12" s="109" t="s">
        <v>104</v>
      </c>
      <c r="E12" s="109" t="s">
        <v>104</v>
      </c>
      <c r="F12" s="110" t="s">
        <v>104</v>
      </c>
      <c r="G12" s="102"/>
      <c r="H12" s="206"/>
      <c r="I12" s="207"/>
      <c r="J12" s="102"/>
      <c r="K12" s="206"/>
      <c r="L12" s="207"/>
    </row>
    <row r="13" spans="1:12" ht="15" customHeight="1">
      <c r="A13" s="52" t="s">
        <v>57</v>
      </c>
      <c r="B13" s="60">
        <v>232</v>
      </c>
      <c r="C13" s="10">
        <v>232</v>
      </c>
      <c r="D13" s="10">
        <v>232</v>
      </c>
      <c r="E13" s="10">
        <v>232</v>
      </c>
      <c r="F13" s="10">
        <v>232</v>
      </c>
      <c r="G13" s="19">
        <v>227.2</v>
      </c>
      <c r="H13" s="165">
        <f t="shared" ref="H13:H22" si="2">IFERROR(AVERAGEIF(B13:F13,"&lt;&gt;0"),"")</f>
        <v>232</v>
      </c>
      <c r="I13" s="204">
        <f t="shared" ref="I13:I26" si="3">(H13/G13-1)*100</f>
        <v>2.1126760563380254</v>
      </c>
      <c r="J13" s="29">
        <v>226.38888888888889</v>
      </c>
      <c r="K13" s="205">
        <v>223.25</v>
      </c>
      <c r="L13" s="204">
        <f t="shared" si="0"/>
        <v>-1.3865030674846537</v>
      </c>
    </row>
    <row r="14" spans="1:12" ht="15" customHeight="1">
      <c r="A14" s="54" t="s">
        <v>58</v>
      </c>
      <c r="B14" s="62">
        <v>1669.7791544124154</v>
      </c>
      <c r="C14" s="9">
        <v>1705.4939976940118</v>
      </c>
      <c r="D14" s="63">
        <v>1682.5659501552091</v>
      </c>
      <c r="E14" s="9">
        <v>1668.0154584478921</v>
      </c>
      <c r="F14" s="64">
        <v>1672.865622350331</v>
      </c>
      <c r="G14" s="16">
        <v>1697.2487190598654</v>
      </c>
      <c r="H14" s="193">
        <f t="shared" si="2"/>
        <v>1679.7440366119718</v>
      </c>
      <c r="I14" s="188">
        <f t="shared" si="3"/>
        <v>-1.0313563505052858</v>
      </c>
      <c r="J14" s="76">
        <v>1037.4941511308195</v>
      </c>
      <c r="K14" s="208">
        <v>1534.2265217104832</v>
      </c>
      <c r="L14" s="171">
        <f t="shared" si="0"/>
        <v>47.878088762066653</v>
      </c>
    </row>
    <row r="15" spans="1:12" ht="15" customHeight="1">
      <c r="A15" s="55" t="s">
        <v>59</v>
      </c>
      <c r="B15" s="60">
        <v>1646.4101828824821</v>
      </c>
      <c r="C15" s="65">
        <v>1682.1250261640782</v>
      </c>
      <c r="D15" s="65">
        <v>1659.196978625276</v>
      </c>
      <c r="E15" s="65">
        <v>1649.4966508203975</v>
      </c>
      <c r="F15" s="66">
        <v>1628.7732232372491</v>
      </c>
      <c r="G15" s="19">
        <v>1689.9734732062072</v>
      </c>
      <c r="H15" s="165">
        <f t="shared" si="2"/>
        <v>1653.2004123458967</v>
      </c>
      <c r="I15" s="204">
        <f t="shared" si="3"/>
        <v>-2.1759549154665159</v>
      </c>
      <c r="J15" s="75">
        <v>1045.8606838625269</v>
      </c>
      <c r="K15" s="209">
        <v>1543.5384164755556</v>
      </c>
      <c r="L15" s="204">
        <f t="shared" si="0"/>
        <v>47.585471018475147</v>
      </c>
    </row>
    <row r="16" spans="1:12" ht="15" customHeight="1">
      <c r="A16" s="54" t="s">
        <v>60</v>
      </c>
      <c r="B16" s="62">
        <v>1366.3127883352602</v>
      </c>
      <c r="C16" s="9">
        <v>1366.1472742521667</v>
      </c>
      <c r="D16" s="63">
        <v>1367.3677923347891</v>
      </c>
      <c r="E16" s="9">
        <v>0</v>
      </c>
      <c r="F16" s="64">
        <v>1348.666666666667</v>
      </c>
      <c r="G16" s="16">
        <v>1367.0149671614024</v>
      </c>
      <c r="H16" s="193">
        <f t="shared" si="2"/>
        <v>1362.1236303972207</v>
      </c>
      <c r="I16" s="188">
        <f t="shared" si="3"/>
        <v>-0.35781150036261478</v>
      </c>
      <c r="J16" s="76">
        <v>1227.7610424646348</v>
      </c>
      <c r="K16" s="208">
        <v>1356.9195401200016</v>
      </c>
      <c r="L16" s="171">
        <f t="shared" si="0"/>
        <v>10.519840033048382</v>
      </c>
    </row>
    <row r="17" spans="1:12" ht="15" customHeight="1">
      <c r="A17" s="55" t="s">
        <v>61</v>
      </c>
      <c r="B17" s="60">
        <v>1143</v>
      </c>
      <c r="C17" s="10">
        <v>1165</v>
      </c>
      <c r="D17" s="10">
        <v>1146</v>
      </c>
      <c r="E17" s="10">
        <v>1160</v>
      </c>
      <c r="F17" s="10">
        <v>1170</v>
      </c>
      <c r="G17" s="19">
        <v>1160.4000000000001</v>
      </c>
      <c r="H17" s="165">
        <f t="shared" si="2"/>
        <v>1156.8</v>
      </c>
      <c r="I17" s="204">
        <f t="shared" si="3"/>
        <v>-0.31023784901759166</v>
      </c>
      <c r="J17" s="75">
        <v>1014</v>
      </c>
      <c r="K17" s="209">
        <v>1199.4000000000001</v>
      </c>
      <c r="L17" s="204">
        <f t="shared" si="0"/>
        <v>18.284023668639065</v>
      </c>
    </row>
    <row r="18" spans="1:12" ht="15" customHeight="1">
      <c r="A18" s="54" t="s">
        <v>62</v>
      </c>
      <c r="B18" s="62">
        <v>1760.8944987596672</v>
      </c>
      <c r="C18" s="9">
        <v>1760.6811853508527</v>
      </c>
      <c r="D18" s="63">
        <v>1754.6908579746864</v>
      </c>
      <c r="E18" s="9">
        <v>0</v>
      </c>
      <c r="F18" s="64">
        <v>1739.8383838383841</v>
      </c>
      <c r="G18" s="16">
        <v>1773.8521142579077</v>
      </c>
      <c r="H18" s="193">
        <f t="shared" si="2"/>
        <v>1754.0262314808976</v>
      </c>
      <c r="I18" s="188">
        <f t="shared" si="3"/>
        <v>-1.1176739378470857</v>
      </c>
      <c r="J18" s="76">
        <v>1368.3948593030439</v>
      </c>
      <c r="K18" s="208">
        <v>1746.4177680645735</v>
      </c>
      <c r="L18" s="171">
        <f t="shared" si="0"/>
        <v>27.625279808056689</v>
      </c>
    </row>
    <row r="19" spans="1:12" ht="15" customHeight="1">
      <c r="A19" s="55" t="s">
        <v>63</v>
      </c>
      <c r="B19" s="60">
        <v>1260</v>
      </c>
      <c r="C19" s="10">
        <v>1254</v>
      </c>
      <c r="D19" s="10">
        <v>1268</v>
      </c>
      <c r="E19" s="10">
        <v>1271</v>
      </c>
      <c r="F19" s="10">
        <v>1272</v>
      </c>
      <c r="G19" s="19">
        <v>1273.4000000000001</v>
      </c>
      <c r="H19" s="165">
        <f t="shared" si="2"/>
        <v>1265</v>
      </c>
      <c r="I19" s="204">
        <f t="shared" si="3"/>
        <v>-0.65965132715565256</v>
      </c>
      <c r="J19" s="75">
        <v>1111.3888888888889</v>
      </c>
      <c r="K19" s="209">
        <v>1287.75</v>
      </c>
      <c r="L19" s="204">
        <f t="shared" si="0"/>
        <v>15.868532866783298</v>
      </c>
    </row>
    <row r="20" spans="1:12" ht="15" customHeight="1">
      <c r="A20" s="54" t="s">
        <v>64</v>
      </c>
      <c r="B20" s="62">
        <v>1460.5412564963126</v>
      </c>
      <c r="C20" s="9">
        <v>1478.0300251607493</v>
      </c>
      <c r="D20" s="63">
        <v>1467.1328243935504</v>
      </c>
      <c r="E20" s="9">
        <v>0</v>
      </c>
      <c r="F20" s="64">
        <v>1459.5959595959598</v>
      </c>
      <c r="G20" s="16">
        <v>1464.3383784968144</v>
      </c>
      <c r="H20" s="185">
        <f t="shared" si="2"/>
        <v>1466.325016411643</v>
      </c>
      <c r="I20" s="210">
        <f t="shared" si="3"/>
        <v>0.13566795380095531</v>
      </c>
      <c r="J20" s="76">
        <v>1220.9732894233014</v>
      </c>
      <c r="K20" s="208">
        <v>1344.6985588062412</v>
      </c>
      <c r="L20" s="171">
        <f t="shared" si="0"/>
        <v>10.13333137216938</v>
      </c>
    </row>
    <row r="21" spans="1:12">
      <c r="A21" s="55" t="s">
        <v>65</v>
      </c>
      <c r="B21" s="60">
        <v>1212.5409756097552</v>
      </c>
      <c r="C21" s="10">
        <v>1212.5409756097552</v>
      </c>
      <c r="D21" s="10">
        <v>1212.5409756097552</v>
      </c>
      <c r="E21" s="10">
        <v>1212.5409756097552</v>
      </c>
      <c r="F21" s="10">
        <v>1212.5409756097552</v>
      </c>
      <c r="G21" s="19">
        <v>1212.5409756097552</v>
      </c>
      <c r="H21" s="165">
        <f t="shared" si="2"/>
        <v>1212.5409756097552</v>
      </c>
      <c r="I21" s="204">
        <f t="shared" si="3"/>
        <v>0</v>
      </c>
      <c r="J21" s="75">
        <v>1047.1944789356978</v>
      </c>
      <c r="K21" s="209">
        <v>1212.5409756097547</v>
      </c>
      <c r="L21" s="204">
        <f t="shared" si="0"/>
        <v>15.789473684210463</v>
      </c>
    </row>
    <row r="22" spans="1:12" ht="15" customHeight="1">
      <c r="A22" s="54" t="s">
        <v>66</v>
      </c>
      <c r="B22" s="62">
        <v>1433.0029711751652</v>
      </c>
      <c r="C22" s="9">
        <v>1433.0029711751652</v>
      </c>
      <c r="D22" s="63">
        <v>1433.0029711751652</v>
      </c>
      <c r="E22" s="9">
        <v>1433.0029711751652</v>
      </c>
      <c r="F22" s="64">
        <v>1433.0029711751652</v>
      </c>
      <c r="G22" s="16">
        <v>1433.0029711751652</v>
      </c>
      <c r="H22" s="170">
        <f t="shared" si="2"/>
        <v>1433.0029711751652</v>
      </c>
      <c r="I22" s="171">
        <f t="shared" si="3"/>
        <v>0</v>
      </c>
      <c r="J22" s="76">
        <v>1223.5640753880257</v>
      </c>
      <c r="K22" s="208">
        <v>1433.0029711751658</v>
      </c>
      <c r="L22" s="171">
        <f t="shared" si="0"/>
        <v>17.117117117117161</v>
      </c>
    </row>
    <row r="23" spans="1:12" s="103" customFormat="1" ht="15" customHeight="1">
      <c r="A23" s="113" t="s">
        <v>67</v>
      </c>
      <c r="B23" s="60" t="s">
        <v>104</v>
      </c>
      <c r="C23" s="10" t="s">
        <v>104</v>
      </c>
      <c r="D23" s="10" t="s">
        <v>104</v>
      </c>
      <c r="E23" s="10" t="s">
        <v>104</v>
      </c>
      <c r="F23" s="66" t="s">
        <v>104</v>
      </c>
      <c r="G23" s="15"/>
      <c r="H23" s="168"/>
      <c r="I23" s="169"/>
      <c r="J23" s="18"/>
      <c r="K23" s="190"/>
      <c r="L23" s="187"/>
    </row>
    <row r="24" spans="1:12" ht="15" customHeight="1">
      <c r="A24" s="54" t="s">
        <v>68</v>
      </c>
      <c r="B24" s="62">
        <v>0</v>
      </c>
      <c r="C24" s="9">
        <v>344.58209906873589</v>
      </c>
      <c r="D24" s="63">
        <v>351.63688292682895</v>
      </c>
      <c r="E24" s="9">
        <v>343.92071308203964</v>
      </c>
      <c r="F24" s="64">
        <v>339.73193516629681</v>
      </c>
      <c r="G24" s="16">
        <v>342.37747911308173</v>
      </c>
      <c r="H24" s="170">
        <f t="shared" ref="H24:H26" si="4">IFERROR(AVERAGEIF(B24:F24,"&lt;&gt;0"),"")</f>
        <v>344.96790756097533</v>
      </c>
      <c r="I24" s="167">
        <f t="shared" si="3"/>
        <v>0.75660012878300265</v>
      </c>
      <c r="J24" s="16">
        <v>402.21086470953401</v>
      </c>
      <c r="K24" s="170">
        <v>316.29281663777442</v>
      </c>
      <c r="L24" s="210">
        <f t="shared" si="0"/>
        <v>-21.361443861991972</v>
      </c>
    </row>
    <row r="25" spans="1:12" ht="15" customHeight="1">
      <c r="A25" s="55" t="s">
        <v>69</v>
      </c>
      <c r="B25" s="60">
        <v>437.3</v>
      </c>
      <c r="C25" s="65">
        <v>441.7</v>
      </c>
      <c r="D25" s="65">
        <v>455.4</v>
      </c>
      <c r="E25" s="65">
        <v>442.9</v>
      </c>
      <c r="F25" s="66">
        <v>438.5</v>
      </c>
      <c r="G25" s="19">
        <v>438.32499999999999</v>
      </c>
      <c r="H25" s="168">
        <f t="shared" si="4"/>
        <v>443.16</v>
      </c>
      <c r="I25" s="169">
        <f t="shared" si="3"/>
        <v>1.1030627958706463</v>
      </c>
      <c r="J25" s="18">
        <v>519.1894736842105</v>
      </c>
      <c r="K25" s="190">
        <v>425.5</v>
      </c>
      <c r="L25" s="204">
        <f t="shared" si="0"/>
        <v>-18.045333819921737</v>
      </c>
    </row>
    <row r="26" spans="1:12" ht="15" customHeight="1">
      <c r="A26" s="54" t="s">
        <v>70</v>
      </c>
      <c r="B26" s="62">
        <v>328.70883538802633</v>
      </c>
      <c r="C26" s="9">
        <v>330.91345534368043</v>
      </c>
      <c r="D26" s="63">
        <v>339.07054917960062</v>
      </c>
      <c r="E26" s="9">
        <v>330.47253135254959</v>
      </c>
      <c r="F26" s="64">
        <v>326.28375343680682</v>
      </c>
      <c r="G26" s="16">
        <v>329.37022137472252</v>
      </c>
      <c r="H26" s="170">
        <f t="shared" si="4"/>
        <v>331.08982494013276</v>
      </c>
      <c r="I26" s="171">
        <f t="shared" si="3"/>
        <v>0.52208835341367443</v>
      </c>
      <c r="J26" s="26">
        <v>401.67073282039877</v>
      </c>
      <c r="K26" s="189">
        <v>309.6756164375459</v>
      </c>
      <c r="L26" s="210">
        <f t="shared" si="0"/>
        <v>-22.903116624129822</v>
      </c>
    </row>
    <row r="27" spans="1:12" ht="15" customHeight="1">
      <c r="A27" s="56" t="s">
        <v>71</v>
      </c>
      <c r="B27" s="67" t="s">
        <v>104</v>
      </c>
      <c r="C27" s="7" t="s">
        <v>104</v>
      </c>
      <c r="D27" s="11" t="s">
        <v>104</v>
      </c>
      <c r="E27" s="11" t="s">
        <v>104</v>
      </c>
      <c r="F27" s="68" t="s">
        <v>104</v>
      </c>
      <c r="G27" s="69"/>
      <c r="H27" s="211"/>
      <c r="I27" s="212"/>
      <c r="J27" s="69"/>
      <c r="K27" s="211"/>
      <c r="L27" s="212"/>
    </row>
    <row r="28" spans="1:12" s="103" customFormat="1" ht="15" customHeight="1">
      <c r="A28" s="104" t="s">
        <v>72</v>
      </c>
      <c r="B28" s="62" t="s">
        <v>104</v>
      </c>
      <c r="C28" s="9" t="s">
        <v>104</v>
      </c>
      <c r="D28" s="9" t="s">
        <v>104</v>
      </c>
      <c r="E28" s="8" t="s">
        <v>104</v>
      </c>
      <c r="F28" s="64" t="s">
        <v>104</v>
      </c>
      <c r="G28" s="70"/>
      <c r="H28" s="3"/>
      <c r="I28" s="71"/>
      <c r="J28" s="105"/>
      <c r="K28" s="106"/>
      <c r="L28" s="107"/>
    </row>
    <row r="29" spans="1:12" ht="15" customHeight="1">
      <c r="A29" s="56" t="s">
        <v>73</v>
      </c>
      <c r="B29" s="60">
        <v>5498.3221694013255</v>
      </c>
      <c r="C29" s="65">
        <v>5460.8436301552056</v>
      </c>
      <c r="D29" s="65">
        <v>5573.2792478935653</v>
      </c>
      <c r="E29" s="65">
        <v>5557.2957532150731</v>
      </c>
      <c r="F29" s="66">
        <v>5597.5300674057607</v>
      </c>
      <c r="G29" s="72">
        <v>5544.1782644789319</v>
      </c>
      <c r="H29" s="4">
        <f t="shared" ref="H29:H31" si="5">IFERROR(AVERAGEIF(B29:F29,"&lt;&gt;0"),"")</f>
        <v>5537.4541736141855</v>
      </c>
      <c r="I29" s="73">
        <f t="shared" ref="I29:I31" si="6">(H29/G29-1)*100</f>
        <v>-0.12128201049788068</v>
      </c>
      <c r="J29" s="77">
        <v>4580.7803402386198</v>
      </c>
      <c r="K29" s="5">
        <v>5508.518536696226</v>
      </c>
      <c r="L29" s="78">
        <f t="shared" si="0"/>
        <v>20.252841820598604</v>
      </c>
    </row>
    <row r="30" spans="1:12" ht="15" customHeight="1">
      <c r="A30" s="57" t="s">
        <v>74</v>
      </c>
      <c r="B30" s="62">
        <v>8121.8199166297045</v>
      </c>
      <c r="C30" s="9">
        <v>8066.7044177383523</v>
      </c>
      <c r="D30" s="9">
        <v>8098.1202521064233</v>
      </c>
      <c r="E30" s="8">
        <v>8103.6318019955579</v>
      </c>
      <c r="F30" s="64">
        <v>8127.8826215077543</v>
      </c>
      <c r="G30" s="70">
        <v>8132.9532474057587</v>
      </c>
      <c r="H30" s="2">
        <f t="shared" si="5"/>
        <v>8103.6318019955579</v>
      </c>
      <c r="I30" s="74">
        <f t="shared" si="6"/>
        <v>-0.36052642279179592</v>
      </c>
      <c r="J30" s="79">
        <v>6326.0191740022119</v>
      </c>
      <c r="K30" s="6">
        <v>8185.4031603507292</v>
      </c>
      <c r="L30" s="80">
        <f t="shared" si="0"/>
        <v>29.392639117977268</v>
      </c>
    </row>
    <row r="31" spans="1:12" ht="15" customHeight="1" thickBot="1">
      <c r="A31" s="213" t="s">
        <v>75</v>
      </c>
      <c r="B31" s="214">
        <v>2003.4483847006636</v>
      </c>
      <c r="C31" s="215">
        <v>2004.5506946784906</v>
      </c>
      <c r="D31" s="215">
        <v>2003.9995396895772</v>
      </c>
      <c r="E31" s="215">
        <v>1994.0787498891336</v>
      </c>
      <c r="F31" s="216">
        <v>2177.062206208424</v>
      </c>
      <c r="G31" s="217">
        <v>2021.63649933481</v>
      </c>
      <c r="H31" s="218">
        <f t="shared" si="5"/>
        <v>2036.627915033258</v>
      </c>
      <c r="I31" s="219">
        <f t="shared" si="6"/>
        <v>0.74154852780807801</v>
      </c>
      <c r="J31" s="220">
        <v>1966.9409280540581</v>
      </c>
      <c r="K31" s="221">
        <v>2039.5991414734917</v>
      </c>
      <c r="L31" s="222">
        <f t="shared" si="0"/>
        <v>3.6939702856921173</v>
      </c>
    </row>
    <row r="32" spans="1:12">
      <c r="A32" s="1" t="s">
        <v>48</v>
      </c>
    </row>
    <row r="33" spans="1:1">
      <c r="A33" s="49" t="s">
        <v>106</v>
      </c>
    </row>
  </sheetData>
  <sheetProtection selectLockedCells="1" selectUnlockedCells="1"/>
  <mergeCells count="6">
    <mergeCell ref="J3:L3"/>
    <mergeCell ref="J4:L4"/>
    <mergeCell ref="A2:A5"/>
    <mergeCell ref="B2:L2"/>
    <mergeCell ref="G3:I4"/>
    <mergeCell ref="B3:F3"/>
  </mergeCells>
  <phoneticPr fontId="0" type="noConversion"/>
  <printOptions horizontalCentered="1"/>
  <pageMargins left="0.25" right="0.25" top="0.75" bottom="0.75" header="0.3" footer="0.3"/>
  <pageSetup scale="76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showOutlineSymbols="0" showWhiteSpace="0" workbookViewId="0"/>
  </sheetViews>
  <sheetFormatPr baseColWidth="10" defaultColWidth="7.9375" defaultRowHeight="15.5"/>
  <cols>
    <col min="1" max="1" width="7.9375" style="114"/>
    <col min="2" max="2" width="7.0625" style="114" customWidth="1"/>
    <col min="3" max="4" width="8.1875" style="114" customWidth="1"/>
    <col min="5" max="5" width="10.0625" style="114" customWidth="1"/>
    <col min="6" max="6" width="11.25" style="114" customWidth="1"/>
    <col min="7" max="7" width="11.1875" style="114" customWidth="1"/>
    <col min="8" max="8" width="11" style="114" customWidth="1"/>
    <col min="9" max="9" width="10.375" style="114" customWidth="1"/>
    <col min="10" max="10" width="8.5625" style="114" customWidth="1"/>
    <col min="11" max="11" width="7.625" style="114" customWidth="1"/>
    <col min="12" max="16384" width="7.9375" style="114"/>
  </cols>
  <sheetData>
    <row r="1" spans="1:11" ht="90" customHeight="1">
      <c r="A1" s="152"/>
      <c r="B1" s="152"/>
      <c r="C1" s="152"/>
      <c r="D1" s="152"/>
      <c r="E1" s="153" t="s">
        <v>76</v>
      </c>
      <c r="F1" s="152"/>
      <c r="G1" s="152"/>
      <c r="H1" s="152"/>
      <c r="I1" s="152"/>
      <c r="J1" s="152"/>
      <c r="K1" s="152"/>
    </row>
    <row r="2" spans="1:11" ht="18.75" customHeight="1" thickBot="1">
      <c r="A2" s="151"/>
      <c r="B2" s="150"/>
      <c r="C2" s="150"/>
      <c r="D2" s="150"/>
      <c r="E2" s="150"/>
      <c r="F2" s="318" t="s">
        <v>77</v>
      </c>
      <c r="G2" s="318"/>
      <c r="H2" s="150"/>
      <c r="I2" s="319">
        <v>45091</v>
      </c>
      <c r="J2" s="319"/>
      <c r="K2" s="319"/>
    </row>
    <row r="3" spans="1:11" ht="20.149999999999999" customHeight="1">
      <c r="A3" s="223"/>
      <c r="B3" s="320" t="s">
        <v>78</v>
      </c>
      <c r="C3" s="321"/>
      <c r="D3" s="322" t="s">
        <v>78</v>
      </c>
      <c r="E3" s="323"/>
      <c r="F3" s="323"/>
      <c r="G3" s="323"/>
      <c r="H3" s="323"/>
      <c r="I3" s="321"/>
      <c r="J3" s="320" t="s">
        <v>79</v>
      </c>
      <c r="K3" s="321"/>
    </row>
    <row r="4" spans="1:11" ht="20.149999999999999" customHeight="1">
      <c r="A4" s="143"/>
      <c r="B4" s="314" t="s">
        <v>80</v>
      </c>
      <c r="C4" s="315"/>
      <c r="D4" s="316" t="s">
        <v>81</v>
      </c>
      <c r="E4" s="317"/>
      <c r="F4" s="317"/>
      <c r="G4" s="317"/>
      <c r="H4" s="317"/>
      <c r="I4" s="315"/>
      <c r="J4" s="314" t="s">
        <v>82</v>
      </c>
      <c r="K4" s="315"/>
    </row>
    <row r="5" spans="1:11" ht="20.149999999999999" customHeight="1" thickBot="1">
      <c r="A5" s="224"/>
      <c r="B5" s="225" t="s">
        <v>83</v>
      </c>
      <c r="C5" s="226" t="s">
        <v>84</v>
      </c>
      <c r="D5" s="227" t="s">
        <v>85</v>
      </c>
      <c r="E5" s="228" t="s">
        <v>86</v>
      </c>
      <c r="F5" s="228" t="s">
        <v>87</v>
      </c>
      <c r="G5" s="228" t="s">
        <v>88</v>
      </c>
      <c r="H5" s="228" t="s">
        <v>89</v>
      </c>
      <c r="I5" s="226" t="s">
        <v>90</v>
      </c>
      <c r="J5" s="225" t="s">
        <v>83</v>
      </c>
      <c r="K5" s="226" t="s">
        <v>84</v>
      </c>
    </row>
    <row r="6" spans="1:11" ht="19.5" customHeight="1">
      <c r="A6" s="229">
        <v>2023</v>
      </c>
      <c r="B6" s="230"/>
      <c r="C6" s="231"/>
      <c r="D6" s="232"/>
      <c r="E6" s="233"/>
      <c r="F6" s="234"/>
      <c r="G6" s="234"/>
      <c r="H6" s="235"/>
      <c r="I6" s="234"/>
      <c r="J6" s="234"/>
      <c r="K6" s="231"/>
    </row>
    <row r="7" spans="1:11" ht="19.5" customHeight="1">
      <c r="A7" s="124" t="s">
        <v>91</v>
      </c>
      <c r="B7" s="149"/>
      <c r="C7" s="148"/>
      <c r="D7" s="122"/>
      <c r="E7" s="122">
        <v>321.7</v>
      </c>
      <c r="F7" s="123"/>
      <c r="J7" s="149"/>
      <c r="K7" s="148">
        <v>269.96605999999997</v>
      </c>
    </row>
    <row r="8" spans="1:11" ht="19.5" customHeight="1">
      <c r="A8" s="133" t="s">
        <v>92</v>
      </c>
      <c r="B8" s="137">
        <v>231.57906</v>
      </c>
      <c r="C8" s="136">
        <v>248.1</v>
      </c>
      <c r="D8" s="132">
        <v>288.71598</v>
      </c>
      <c r="E8" s="132">
        <v>330.9</v>
      </c>
      <c r="F8" s="129"/>
      <c r="G8" s="144">
        <v>336.48318</v>
      </c>
      <c r="H8" s="144">
        <v>334.64598000000001</v>
      </c>
      <c r="I8" s="144">
        <v>334.64598000000001</v>
      </c>
      <c r="J8" s="137">
        <v>239.25901999999999</v>
      </c>
      <c r="K8" s="136">
        <v>260.12405999999999</v>
      </c>
    </row>
    <row r="9" spans="1:11" ht="19.5" customHeight="1">
      <c r="A9" s="143" t="s">
        <v>93</v>
      </c>
      <c r="B9" s="147"/>
      <c r="C9" s="146">
        <v>253.9</v>
      </c>
      <c r="D9" s="145"/>
      <c r="E9" s="145">
        <v>335.1</v>
      </c>
      <c r="F9" s="141"/>
      <c r="G9" s="140">
        <v>335.19713999999999</v>
      </c>
      <c r="H9" s="140">
        <v>333.35993999999999</v>
      </c>
      <c r="I9" s="140">
        <v>333.35993999999999</v>
      </c>
      <c r="J9" s="139"/>
      <c r="K9" s="138">
        <v>256.28567999999996</v>
      </c>
    </row>
    <row r="10" spans="1:11" ht="19.5" customHeight="1">
      <c r="A10" s="133" t="s">
        <v>94</v>
      </c>
      <c r="B10" s="137">
        <v>235.62090000000001</v>
      </c>
      <c r="C10" s="136">
        <v>260.2</v>
      </c>
      <c r="D10" s="126">
        <v>287.42993999999999</v>
      </c>
      <c r="E10" s="126">
        <v>338.8</v>
      </c>
      <c r="F10" s="129"/>
      <c r="G10" s="144">
        <v>337.03433999999999</v>
      </c>
      <c r="H10" s="144">
        <v>335.19713999999999</v>
      </c>
      <c r="I10" s="144">
        <v>335.19713999999999</v>
      </c>
      <c r="J10" s="137">
        <v>214.5556</v>
      </c>
      <c r="K10" s="136">
        <v>242.11319999999998</v>
      </c>
    </row>
    <row r="11" spans="1:11" ht="19.5" customHeight="1">
      <c r="A11" s="143" t="s">
        <v>95</v>
      </c>
      <c r="B11" s="139"/>
      <c r="C11" s="138">
        <v>270.8</v>
      </c>
      <c r="D11" s="142"/>
      <c r="E11" s="142"/>
      <c r="F11" s="141"/>
      <c r="G11" s="140">
        <v>346.95522</v>
      </c>
      <c r="H11" s="140">
        <v>345.11802</v>
      </c>
      <c r="I11" s="140">
        <v>345.11802</v>
      </c>
      <c r="J11" s="139"/>
      <c r="K11" s="138"/>
    </row>
    <row r="12" spans="1:11" ht="19.5" customHeight="1">
      <c r="A12" s="133" t="s">
        <v>96</v>
      </c>
      <c r="B12" s="137"/>
      <c r="C12" s="136"/>
      <c r="D12" s="126"/>
      <c r="E12" s="126"/>
      <c r="F12" s="129"/>
      <c r="G12" s="129"/>
      <c r="H12" s="129"/>
      <c r="I12" s="129"/>
      <c r="J12" s="137"/>
      <c r="K12" s="136"/>
    </row>
    <row r="13" spans="1:11" ht="19.5" customHeight="1" thickBot="1">
      <c r="A13" s="224" t="s">
        <v>97</v>
      </c>
      <c r="B13" s="236">
        <v>241.40807999999998</v>
      </c>
      <c r="C13" s="237"/>
      <c r="D13" s="238">
        <v>286.32761999999997</v>
      </c>
      <c r="E13" s="238"/>
      <c r="F13" s="239"/>
      <c r="G13" s="239"/>
      <c r="H13" s="239"/>
      <c r="I13" s="239"/>
      <c r="J13" s="240">
        <v>216.22873999999999</v>
      </c>
      <c r="K13" s="241"/>
    </row>
    <row r="14" spans="1:11" ht="19.5" customHeight="1">
      <c r="A14" s="229">
        <v>2024</v>
      </c>
      <c r="B14" s="232"/>
      <c r="C14" s="242"/>
      <c r="D14" s="243"/>
      <c r="E14" s="235"/>
      <c r="F14" s="235"/>
      <c r="G14" s="235"/>
      <c r="H14" s="235"/>
      <c r="I14" s="242"/>
      <c r="J14" s="244"/>
      <c r="K14" s="242"/>
    </row>
    <row r="15" spans="1:11" ht="19.5" customHeight="1">
      <c r="A15" s="133" t="s">
        <v>98</v>
      </c>
      <c r="B15" s="132">
        <v>246.55223999999998</v>
      </c>
      <c r="C15" s="134"/>
      <c r="D15" s="245">
        <v>284.49041999999997</v>
      </c>
      <c r="E15" s="135"/>
      <c r="F15" s="135"/>
      <c r="G15" s="135"/>
      <c r="H15" s="135"/>
      <c r="I15" s="134"/>
      <c r="J15" s="126">
        <v>219.77185999999998</v>
      </c>
      <c r="K15" s="134"/>
    </row>
    <row r="16" spans="1:11" ht="19.5" customHeight="1">
      <c r="A16" s="124" t="s">
        <v>99</v>
      </c>
      <c r="B16" s="122">
        <v>249.58362</v>
      </c>
      <c r="C16" s="121"/>
      <c r="D16" s="246">
        <v>282.46949999999998</v>
      </c>
      <c r="E16" s="123"/>
      <c r="F16" s="123"/>
      <c r="G16" s="123"/>
      <c r="H16" s="123"/>
      <c r="I16" s="121"/>
      <c r="J16" s="122">
        <v>221.54342</v>
      </c>
      <c r="K16" s="121"/>
    </row>
    <row r="17" spans="1:11" ht="19.5" customHeight="1">
      <c r="A17" s="133" t="s">
        <v>92</v>
      </c>
      <c r="B17" s="132">
        <v>251.42081999999999</v>
      </c>
      <c r="C17" s="131"/>
      <c r="D17" s="245">
        <v>277.78463999999997</v>
      </c>
      <c r="E17" s="130"/>
      <c r="F17" s="129"/>
      <c r="G17" s="128"/>
      <c r="H17" s="128"/>
      <c r="I17" s="127"/>
      <c r="J17" s="126">
        <v>221.83867999999998</v>
      </c>
      <c r="K17" s="125"/>
    </row>
    <row r="18" spans="1:11" ht="19.5" customHeight="1">
      <c r="A18" s="124" t="s">
        <v>94</v>
      </c>
      <c r="B18" s="122">
        <v>254.91149999999999</v>
      </c>
      <c r="C18" s="121"/>
      <c r="D18" s="246">
        <v>278.88695999999999</v>
      </c>
      <c r="E18" s="123"/>
      <c r="F18" s="123"/>
      <c r="G18" s="123"/>
      <c r="H18" s="123"/>
      <c r="I18" s="121"/>
      <c r="J18" s="122">
        <v>206.28832</v>
      </c>
      <c r="K18" s="121"/>
    </row>
    <row r="19" spans="1:11" ht="19.5" customHeight="1" thickBot="1">
      <c r="A19" s="247" t="s">
        <v>97</v>
      </c>
      <c r="B19" s="248">
        <v>259.22892000000002</v>
      </c>
      <c r="C19" s="249"/>
      <c r="D19" s="250">
        <v>281.27531999999997</v>
      </c>
      <c r="E19" s="251"/>
      <c r="F19" s="251"/>
      <c r="G19" s="252"/>
      <c r="H19" s="252"/>
      <c r="I19" s="253"/>
      <c r="J19" s="254">
        <v>203.63097999999999</v>
      </c>
      <c r="K19" s="249"/>
    </row>
    <row r="20" spans="1:11" ht="19.5" customHeight="1">
      <c r="A20" s="229">
        <v>2025</v>
      </c>
      <c r="B20" s="232"/>
      <c r="C20" s="242"/>
      <c r="D20" s="243"/>
      <c r="E20" s="235"/>
      <c r="F20" s="235"/>
      <c r="G20" s="235"/>
      <c r="H20" s="235"/>
      <c r="I20" s="242"/>
      <c r="J20" s="244"/>
      <c r="K20" s="242"/>
    </row>
    <row r="21" spans="1:11" ht="19.5" customHeight="1">
      <c r="A21" s="133" t="s">
        <v>98</v>
      </c>
      <c r="B21" s="132">
        <v>262.53588000000002</v>
      </c>
      <c r="C21" s="134"/>
      <c r="D21" s="245">
        <v>278.42766</v>
      </c>
      <c r="E21" s="135"/>
      <c r="F21" s="135"/>
      <c r="G21" s="135"/>
      <c r="H21" s="135"/>
      <c r="I21" s="134"/>
      <c r="J21" s="126"/>
      <c r="K21" s="134"/>
    </row>
    <row r="22" spans="1:11" ht="19.5" customHeight="1">
      <c r="A22" s="124" t="s">
        <v>99</v>
      </c>
      <c r="B22" s="122">
        <v>261.70913999999999</v>
      </c>
      <c r="C22" s="121"/>
      <c r="D22" s="246">
        <v>269.33351999999996</v>
      </c>
      <c r="E22" s="123"/>
      <c r="F22" s="123"/>
      <c r="G22" s="123"/>
      <c r="H22" s="123"/>
      <c r="I22" s="121"/>
      <c r="J22" s="122"/>
      <c r="K22" s="121"/>
    </row>
    <row r="23" spans="1:11" ht="19.5" customHeight="1">
      <c r="A23" s="133" t="s">
        <v>92</v>
      </c>
      <c r="B23" s="132">
        <v>253.16615999999999</v>
      </c>
      <c r="C23" s="131"/>
      <c r="D23" s="245">
        <v>260.14751999999999</v>
      </c>
      <c r="E23" s="130"/>
      <c r="F23" s="129"/>
      <c r="G23" s="128"/>
      <c r="H23" s="128"/>
      <c r="I23" s="127"/>
      <c r="J23" s="126">
        <v>207.96145999999999</v>
      </c>
      <c r="K23" s="125"/>
    </row>
    <row r="24" spans="1:11" ht="19.5" customHeight="1">
      <c r="A24" s="124" t="s">
        <v>94</v>
      </c>
      <c r="B24" s="122"/>
      <c r="C24" s="121"/>
      <c r="D24" s="246"/>
      <c r="E24" s="123"/>
      <c r="F24" s="123"/>
      <c r="G24" s="123"/>
      <c r="H24" s="123"/>
      <c r="I24" s="121"/>
      <c r="J24" s="122"/>
      <c r="K24" s="121"/>
    </row>
    <row r="25" spans="1:11" ht="19.5" customHeight="1" thickBot="1">
      <c r="A25" s="247" t="s">
        <v>97</v>
      </c>
      <c r="B25" s="248"/>
      <c r="C25" s="249"/>
      <c r="D25" s="250"/>
      <c r="E25" s="251"/>
      <c r="F25" s="251"/>
      <c r="G25" s="252"/>
      <c r="H25" s="252"/>
      <c r="I25" s="253"/>
      <c r="J25" s="254">
        <v>191.72215999999997</v>
      </c>
      <c r="K25" s="249"/>
    </row>
    <row r="26" spans="1:11" ht="15" customHeight="1"/>
    <row r="27" spans="1:11" s="119" customFormat="1" ht="15" customHeight="1">
      <c r="A27" s="118" t="s">
        <v>100</v>
      </c>
      <c r="B27" s="120"/>
      <c r="C27" s="120"/>
      <c r="D27" s="120"/>
      <c r="E27" s="120"/>
      <c r="F27" s="120"/>
      <c r="G27" s="120"/>
      <c r="H27" s="120"/>
    </row>
    <row r="28" spans="1:11" ht="15" customHeight="1">
      <c r="A28" s="118" t="s">
        <v>101</v>
      </c>
    </row>
    <row r="29" spans="1:11" ht="15" customHeight="1">
      <c r="A29" s="117" t="s">
        <v>102</v>
      </c>
      <c r="B29" s="116">
        <v>0.36743999999999999</v>
      </c>
      <c r="D29" s="117" t="s">
        <v>103</v>
      </c>
      <c r="E29" s="116">
        <v>0.39367999999999997</v>
      </c>
    </row>
    <row r="30" spans="1:11" ht="15" customHeight="1">
      <c r="A30" s="115" t="s">
        <v>49</v>
      </c>
      <c r="B30" s="115"/>
      <c r="C30" s="115"/>
      <c r="D30" s="115"/>
      <c r="E30" s="115"/>
      <c r="F30" s="115"/>
      <c r="G30" s="115"/>
      <c r="H30" s="115"/>
    </row>
    <row r="31" spans="1:11" ht="15" customHeight="1"/>
    <row r="32" spans="1:11" ht="15" customHeight="1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reportings xmlns="http://reportinglists.napkyn.com">
  <reporting xmlns="http://reportinglists.napkyn.com">[]</reporting>
</reporting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groups xmlns="http://grouplists.napkyn.com">
  <group xmlns="http://grouplists.napkyn.com">[]</group>
</group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customXml/itemProps2.xml><?xml version="1.0" encoding="utf-8"?>
<ds:datastoreItem xmlns:ds="http://schemas.openxmlformats.org/officeDocument/2006/customXml" ds:itemID="{18E3D94E-9A7F-4E35-9022-34A25B2F16A2}">
  <ds:schemaRefs>
    <ds:schemaRef ds:uri="2a291665-8406-47bb-b05a-056747c33d8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96871e6-bdc9-42b7-aa1f-35506ebfd5a4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customXml/itemProps4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Portada</vt:lpstr>
      <vt:lpstr>1</vt:lpstr>
      <vt:lpstr>2</vt:lpstr>
      <vt:lpstr>TONELADA</vt:lpstr>
      <vt:lpstr>'1'!Área_de_impresión</vt:lpstr>
      <vt:lpstr>'2'!Área_de_impresión</vt:lpstr>
    </vt:vector>
  </TitlesOfParts>
  <Manager/>
  <Company>Oficina de Estudios y Políticas Agrarias -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subject/>
  <dc:creator>jovalle@odepa.gob.cl</dc:creator>
  <cp:keywords>commodities, azúcar, arroz, harina, trigo, maíz, aceite</cp:keywords>
  <dc:description/>
  <cp:lastModifiedBy>Javier Contreras Cerpa</cp:lastModifiedBy>
  <cp:revision/>
  <cp:lastPrinted>2026-05-04T19:41:36Z</cp:lastPrinted>
  <dcterms:created xsi:type="dcterms:W3CDTF">2010-11-09T14:07:20Z</dcterms:created>
  <dcterms:modified xsi:type="dcterms:W3CDTF">2026-05-18T17:23:50Z</dcterms:modified>
  <cp:category>Precios internacionales de productos básicos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