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Junio 26/"/>
    </mc:Choice>
  </mc:AlternateContent>
  <xr:revisionPtr revIDLastSave="4" documentId="8_{437E2CE4-A6B6-4C15-8823-1DBA5985C3F2}" xr6:coauthVersionLast="47" xr6:coauthVersionMax="47" xr10:uidLastSave="{95892175-7F43-4190-8211-A06C966D4034}"/>
  <bookViews>
    <workbookView xWindow="-110" yWindow="-110" windowWidth="19420" windowHeight="1030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10" i="1" l="1"/>
  <c r="C10" i="1" l="1"/>
  <c r="C9" i="1"/>
  <c r="L10" i="1"/>
  <c r="M9" i="1" s="1"/>
  <c r="E10" i="1" l="1"/>
  <c r="L12" i="1"/>
  <c r="M11" i="1" s="1"/>
  <c r="E12" i="1"/>
  <c r="K11" i="1" s="1"/>
  <c r="B12" i="1"/>
  <c r="C11" i="1" s="1"/>
  <c r="I11" i="1" l="1"/>
  <c r="J11" i="1"/>
  <c r="I12" i="1"/>
  <c r="F11" i="1"/>
  <c r="J9" i="1"/>
  <c r="H8" i="2" s="1"/>
  <c r="K9" i="1"/>
  <c r="I8" i="2" s="1"/>
  <c r="I10" i="1"/>
  <c r="F9" i="1"/>
  <c r="G9" i="1" s="1"/>
  <c r="E8" i="2" s="1"/>
  <c r="I9" i="1"/>
  <c r="G8" i="2" s="1"/>
  <c r="L15" i="1"/>
  <c r="E15" i="1"/>
  <c r="N9" i="1"/>
  <c r="K8" i="2" s="1"/>
  <c r="J9" i="2"/>
  <c r="D9" i="2"/>
  <c r="B9" i="2"/>
  <c r="D9" i="1"/>
  <c r="C8" i="2" s="1"/>
  <c r="B11" i="2" l="1"/>
  <c r="B15" i="1"/>
  <c r="D11" i="1"/>
  <c r="C10" i="2" s="1"/>
  <c r="C12" i="1"/>
  <c r="M10" i="1"/>
  <c r="N10" i="1" s="1"/>
  <c r="K9" i="2" s="1"/>
  <c r="N11" i="1"/>
  <c r="K10" i="2" s="1"/>
  <c r="K10" i="1"/>
  <c r="I9" i="2" s="1"/>
  <c r="I10" i="2"/>
  <c r="J10" i="1"/>
  <c r="H9" i="2" s="1"/>
  <c r="H10" i="2"/>
  <c r="G9" i="2"/>
  <c r="G10" i="2"/>
  <c r="F10" i="1"/>
  <c r="D11" i="2"/>
  <c r="J14" i="2" l="1"/>
  <c r="L17" i="1"/>
  <c r="D14" i="2"/>
  <c r="E17" i="1"/>
  <c r="B14" i="2"/>
  <c r="B17" i="1"/>
  <c r="M12" i="1"/>
  <c r="N12" i="1" s="1"/>
  <c r="K11" i="2" s="1"/>
  <c r="J11" i="2"/>
  <c r="D10" i="1"/>
  <c r="C9" i="2" s="1"/>
  <c r="J12" i="1"/>
  <c r="H11" i="2" s="1"/>
  <c r="K12" i="1"/>
  <c r="I11" i="2" s="1"/>
  <c r="F12" i="1"/>
  <c r="G11" i="2"/>
  <c r="G10" i="1"/>
  <c r="E9" i="2" s="1"/>
  <c r="D12" i="1"/>
  <c r="C11" i="2" s="1"/>
  <c r="G11" i="1"/>
  <c r="E10" i="2" s="1"/>
  <c r="J16" i="2" l="1"/>
  <c r="L18" i="1"/>
  <c r="D16" i="2"/>
  <c r="E18" i="1"/>
  <c r="B16" i="2"/>
  <c r="B18" i="1"/>
  <c r="G12" i="1"/>
  <c r="E11" i="2" s="1"/>
  <c r="J17" i="2" l="1"/>
  <c r="L19" i="1"/>
  <c r="D17" i="2"/>
  <c r="E19" i="1"/>
  <c r="B17" i="2"/>
  <c r="B19" i="1"/>
  <c r="J18" i="2" l="1"/>
  <c r="L20" i="1"/>
  <c r="D18" i="2"/>
  <c r="E20" i="1"/>
  <c r="B18" i="2"/>
  <c r="B20" i="1"/>
  <c r="J19" i="2" l="1"/>
  <c r="L21" i="1"/>
  <c r="J20" i="2" s="1"/>
  <c r="D19" i="2"/>
  <c r="E21" i="1"/>
  <c r="D20" i="2" s="1"/>
  <c r="B19" i="2"/>
  <c r="B21" i="1"/>
  <c r="B20" i="2" s="1"/>
</calcChain>
</file>

<file path=xl/sharedStrings.xml><?xml version="1.0" encoding="utf-8"?>
<sst xmlns="http://schemas.openxmlformats.org/spreadsheetml/2006/main" count="194" uniqueCount="110">
  <si>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</si>
  <si>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</si>
  <si>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</si>
  <si>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</si>
  <si>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</si>
  <si>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</si>
  <si>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</si>
  <si>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</si>
  <si>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</si>
  <si>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</si>
  <si>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</si>
  <si>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</si>
  <si>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</si>
  <si>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</si>
  <si>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</si>
  <si>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</si>
  <si>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</si>
  <si>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</si>
  <si>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</si>
  <si>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</si>
  <si>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</si>
  <si>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</si>
  <si>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</si>
  <si>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</si>
  <si>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</si>
  <si>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</si>
  <si>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</si>
  <si>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</si>
  <si>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</si>
  <si>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</si>
  <si>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</si>
  <si>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</si>
  <si>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</si>
  <si>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</si>
  <si>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</si>
  <si>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</si>
  <si>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</si>
  <si>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</si>
  <si>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</si>
  <si>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</si>
  <si>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</si>
  <si>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</si>
  <si>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</si>
  <si>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</si>
  <si>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</si>
  <si>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</si>
  <si>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</si>
  <si>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</si>
  <si>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</si>
  <si>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</si>
  <si>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</si>
  <si>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</si>
  <si>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</si>
  <si>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</si>
  <si>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</si>
  <si>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</si>
  <si>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</si>
  <si>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</si>
  <si>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</si>
  <si>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</si>
  <si>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</si>
  <si>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</si>
  <si>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</si>
  <si>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</si>
  <si>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</si>
  <si>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</si>
  <si>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</si>
  <si>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</si>
  <si>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</si>
  <si>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</si>
  <si>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</si>
  <si>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</si>
  <si>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</si>
  <si>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</si>
  <si>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</si>
  <si>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</si>
  <si>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</si>
  <si>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>WU27</t>
  </si>
  <si>
    <t>KWU27</t>
  </si>
  <si>
    <t>CU27</t>
  </si>
  <si>
    <t>WZ27</t>
  </si>
  <si>
    <t>KWZ27</t>
  </si>
  <si>
    <t>CZ27</t>
  </si>
  <si>
    <t>Junio</t>
  </si>
  <si>
    <t xml:space="preserve"> +N</t>
  </si>
  <si>
    <t>JUN</t>
  </si>
  <si>
    <t>AGO</t>
  </si>
  <si>
    <t>Julio</t>
  </si>
  <si>
    <t>WH28</t>
  </si>
  <si>
    <t>KWH28</t>
  </si>
  <si>
    <t>CH28</t>
  </si>
  <si>
    <t>Agosto</t>
  </si>
  <si>
    <t xml:space="preserve"> +U</t>
  </si>
  <si>
    <t>OCT</t>
  </si>
  <si>
    <t>NOV</t>
  </si>
  <si>
    <t>Septiembre</t>
  </si>
  <si>
    <t>FOB 
GOLFO 13%</t>
  </si>
  <si>
    <t>FOB GOLFO 
12,5%</t>
  </si>
  <si>
    <t>FOB GOLFO
 11,5%</t>
  </si>
  <si>
    <t>FOB GOLFO
 12%</t>
  </si>
  <si>
    <t>FOB GOLFO 
11%</t>
  </si>
  <si>
    <t>FOB GOLFO
 13%</t>
  </si>
  <si>
    <t>FOB GOLFO
 12,5%</t>
  </si>
  <si>
    <t>WK28</t>
  </si>
  <si>
    <t>KWK28</t>
  </si>
  <si>
    <t>CK28</t>
  </si>
  <si>
    <t>*Primas USWheat.org del 22 de mayo</t>
  </si>
  <si>
    <t>Octubre</t>
  </si>
  <si>
    <t xml:space="preserve"> +Z</t>
  </si>
  <si>
    <t>martes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</si>
</sst>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5" borderId="30" xfId="0" applyFill="1" applyBorder="1"/>
    <xf numFmtId="0" fontId="0" fillId="25" borderId="29" xfId="0" applyFill="1" applyBorder="1" applyAlignment="1">
      <alignment horizontal="center"/>
    </xf>
    <xf numFmtId="0" fontId="0" fillId="25" borderId="31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4" xfId="0" applyFont="1" applyBorder="1" applyAlignment="1">
      <alignment horizontal="center" vertical="center"/>
    </xf>
    <xf numFmtId="0" fontId="23" fillId="27" borderId="37" xfId="0" applyFont="1" applyFill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4" fontId="23" fillId="28" borderId="38" xfId="0" applyNumberFormat="1" applyFont="1" applyFill="1" applyBorder="1" applyAlignment="1">
      <alignment horizontal="right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4" fontId="35" fillId="29" borderId="38" xfId="0" applyNumberFormat="1" applyFont="1" applyFill="1" applyBorder="1" applyAlignment="1">
      <alignment horizontal="right" vertical="center"/>
    </xf>
    <xf numFmtId="4" fontId="35" fillId="27" borderId="38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8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4" xfId="0" applyBorder="1" applyAlignment="1">
      <alignment horizontal="center"/>
    </xf>
    <xf numFmtId="0" fontId="0" fillId="0" borderId="44" xfId="0" applyBorder="1"/>
    <xf numFmtId="0" fontId="1" fillId="24" borderId="56" xfId="64" applyFont="1" applyFill="1" applyBorder="1" applyAlignment="1">
      <alignment vertical="center"/>
    </xf>
    <xf numFmtId="0" fontId="3" fillId="24" borderId="56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57" xfId="64" applyNumberFormat="1" applyFill="1" applyBorder="1" applyAlignment="1">
      <alignment vertical="center"/>
    </xf>
    <xf numFmtId="0" fontId="3" fillId="32" borderId="58" xfId="64" applyFill="1" applyBorder="1" applyAlignment="1">
      <alignment horizontal="left" vertical="center"/>
    </xf>
    <xf numFmtId="4" fontId="23" fillId="27" borderId="61" xfId="0" applyNumberFormat="1" applyFont="1" applyFill="1" applyBorder="1" applyAlignment="1">
      <alignment horizontal="right" vertical="center"/>
    </xf>
    <xf numFmtId="4" fontId="23" fillId="28" borderId="61" xfId="0" applyNumberFormat="1" applyFont="1" applyFill="1" applyBorder="1" applyAlignment="1">
      <alignment horizontal="right" vertical="center"/>
    </xf>
    <xf numFmtId="4" fontId="23" fillId="23" borderId="61" xfId="0" applyNumberFormat="1" applyFont="1" applyFill="1" applyBorder="1" applyAlignment="1">
      <alignment horizontal="right" vertical="center"/>
    </xf>
    <xf numFmtId="4" fontId="23" fillId="23" borderId="62" xfId="0" applyNumberFormat="1" applyFont="1" applyFill="1" applyBorder="1" applyAlignment="1">
      <alignment horizontal="right" vertical="center"/>
    </xf>
    <xf numFmtId="4" fontId="23" fillId="24" borderId="61" xfId="0" applyNumberFormat="1" applyFont="1" applyFill="1" applyBorder="1" applyAlignment="1">
      <alignment horizontal="right" vertical="center"/>
    </xf>
    <xf numFmtId="4" fontId="23" fillId="23" borderId="60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23" fillId="24" borderId="60" xfId="0" applyNumberFormat="1" applyFont="1" applyFill="1" applyBorder="1" applyAlignment="1">
      <alignment horizontal="right" vertical="center"/>
    </xf>
    <xf numFmtId="4" fontId="35" fillId="24" borderId="61" xfId="0" applyNumberFormat="1" applyFont="1" applyFill="1" applyBorder="1" applyAlignment="1">
      <alignment horizontal="right" vertical="center"/>
    </xf>
    <xf numFmtId="4" fontId="35" fillId="28" borderId="61" xfId="0" applyNumberFormat="1" applyFont="1" applyFill="1" applyBorder="1" applyAlignment="1">
      <alignment horizontal="right" vertical="center"/>
    </xf>
    <xf numFmtId="4" fontId="23" fillId="29" borderId="60" xfId="0" applyNumberFormat="1" applyFont="1" applyFill="1" applyBorder="1" applyAlignment="1">
      <alignment horizontal="right" vertical="center"/>
    </xf>
    <xf numFmtId="4" fontId="23" fillId="27" borderId="60" xfId="0" applyNumberFormat="1" applyFont="1" applyFill="1" applyBorder="1" applyAlignment="1">
      <alignment horizontal="right" vertical="center"/>
    </xf>
    <xf numFmtId="4" fontId="23" fillId="27" borderId="62" xfId="0" applyNumberFormat="1" applyFont="1" applyFill="1" applyBorder="1" applyAlignment="1">
      <alignment horizontal="right" vertical="center"/>
    </xf>
    <xf numFmtId="4" fontId="23" fillId="24" borderId="62" xfId="0" applyNumberFormat="1" applyFont="1" applyFill="1" applyBorder="1" applyAlignment="1">
      <alignment horizontal="right" vertical="center"/>
    </xf>
    <xf numFmtId="4" fontId="23" fillId="28" borderId="62" xfId="0" applyNumberFormat="1" applyFont="1" applyFill="1" applyBorder="1" applyAlignment="1">
      <alignment horizontal="right" vertical="center"/>
    </xf>
    <xf numFmtId="0" fontId="23" fillId="0" borderId="35" xfId="0" applyFont="1" applyBorder="1" applyAlignment="1">
      <alignment horizontal="center" vertical="center"/>
    </xf>
    <xf numFmtId="0" fontId="23" fillId="24" borderId="39" xfId="0" applyFont="1" applyFill="1" applyBorder="1" applyAlignment="1">
      <alignment horizontal="center" vertical="center"/>
    </xf>
    <xf numFmtId="0" fontId="0" fillId="0" borderId="35" xfId="0" applyBorder="1"/>
    <xf numFmtId="0" fontId="23" fillId="24" borderId="38" xfId="0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6" borderId="35" xfId="0" applyFill="1" applyBorder="1"/>
    <xf numFmtId="0" fontId="0" fillId="0" borderId="71" xfId="0" applyBorder="1" applyAlignment="1">
      <alignment horizontal="left" vertical="center"/>
    </xf>
    <xf numFmtId="0" fontId="0" fillId="25" borderId="33" xfId="0" applyFill="1" applyBorder="1" applyAlignment="1">
      <alignment horizontal="center"/>
    </xf>
    <xf numFmtId="0" fontId="0" fillId="25" borderId="36" xfId="0" applyFill="1" applyBorder="1" applyAlignment="1">
      <alignment horizontal="center"/>
    </xf>
    <xf numFmtId="0" fontId="0" fillId="26" borderId="73" xfId="0" applyFill="1" applyBorder="1" applyAlignment="1">
      <alignment horizontal="center"/>
    </xf>
    <xf numFmtId="0" fontId="0" fillId="25" borderId="72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75" xfId="0" applyNumberFormat="1" applyFont="1" applyFill="1" applyBorder="1" applyAlignment="1">
      <alignment horizontal="right" vertical="center"/>
    </xf>
    <xf numFmtId="4" fontId="23" fillId="23" borderId="76" xfId="0" applyNumberFormat="1" applyFont="1" applyFill="1" applyBorder="1" applyAlignment="1">
      <alignment horizontal="right" vertical="center"/>
    </xf>
    <xf numFmtId="4" fontId="23" fillId="23" borderId="77" xfId="0" applyNumberFormat="1" applyFont="1" applyFill="1" applyBorder="1" applyAlignment="1">
      <alignment horizontal="right" vertical="center"/>
    </xf>
    <xf numFmtId="0" fontId="37" fillId="30" borderId="77" xfId="0" applyFont="1" applyFill="1" applyBorder="1" applyAlignment="1">
      <alignment horizontal="center" vertical="center"/>
    </xf>
    <xf numFmtId="0" fontId="23" fillId="27" borderId="42" xfId="0" applyFont="1" applyFill="1" applyBorder="1" applyAlignment="1">
      <alignment horizontal="center" vertical="center"/>
    </xf>
    <xf numFmtId="4" fontId="23" fillId="28" borderId="43" xfId="0" applyNumberFormat="1" applyFont="1" applyFill="1" applyBorder="1" applyAlignment="1">
      <alignment horizontal="right" vertical="center"/>
    </xf>
    <xf numFmtId="4" fontId="23" fillId="28" borderId="59" xfId="0" applyNumberFormat="1" applyFont="1" applyFill="1" applyBorder="1" applyAlignment="1">
      <alignment horizontal="right" vertical="center"/>
    </xf>
    <xf numFmtId="4" fontId="35" fillId="27" borderId="43" xfId="0" applyNumberFormat="1" applyFont="1" applyFill="1" applyBorder="1" applyAlignment="1">
      <alignment horizontal="right" vertical="center"/>
    </xf>
    <xf numFmtId="4" fontId="35" fillId="27" borderId="59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23" fillId="27" borderId="63" xfId="0" applyNumberFormat="1" applyFont="1" applyFill="1" applyBorder="1" applyAlignment="1">
      <alignment horizontal="right" vertical="center"/>
    </xf>
    <xf numFmtId="4" fontId="23" fillId="27" borderId="64" xfId="0" applyNumberFormat="1" applyFont="1" applyFill="1" applyBorder="1" applyAlignment="1">
      <alignment horizontal="right" vertical="center"/>
    </xf>
    <xf numFmtId="4" fontId="23" fillId="28" borderId="64" xfId="0" applyNumberFormat="1" applyFont="1" applyFill="1" applyBorder="1" applyAlignment="1">
      <alignment horizontal="right" vertical="center"/>
    </xf>
    <xf numFmtId="4" fontId="35" fillId="28" borderId="64" xfId="0" applyNumberFormat="1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27" xfId="0" applyFont="1" applyFill="1" applyBorder="1" applyAlignment="1">
      <alignment horizontal="center" vertical="center" wrapText="1"/>
    </xf>
    <xf numFmtId="15" fontId="0" fillId="0" borderId="0" xfId="0" applyNumberFormat="1" applyBorder="1"/>
    <xf numFmtId="4" fontId="23" fillId="28" borderId="79" xfId="0" applyNumberFormat="1" applyFont="1" applyFill="1" applyBorder="1" applyAlignment="1">
      <alignment horizontal="right" vertical="center"/>
    </xf>
    <xf numFmtId="4" fontId="23" fillId="24" borderId="79" xfId="0" applyNumberFormat="1" applyFont="1" applyFill="1" applyBorder="1" applyAlignment="1">
      <alignment horizontal="right" vertical="center"/>
    </xf>
    <xf numFmtId="4" fontId="23" fillId="29" borderId="79" xfId="0" applyNumberFormat="1" applyFont="1" applyFill="1" applyBorder="1" applyAlignment="1">
      <alignment horizontal="right" vertical="center"/>
    </xf>
    <xf numFmtId="4" fontId="23" fillId="28" borderId="37" xfId="0" applyNumberFormat="1" applyFont="1" applyFill="1" applyBorder="1" applyAlignment="1">
      <alignment horizontal="right" vertical="center"/>
    </xf>
    <xf numFmtId="4" fontId="23" fillId="28" borderId="21" xfId="0" applyNumberFormat="1" applyFont="1" applyFill="1" applyBorder="1" applyAlignment="1">
      <alignment horizontal="right" vertical="center"/>
    </xf>
    <xf numFmtId="4" fontId="23" fillId="24" borderId="37" xfId="0" applyNumberFormat="1" applyFont="1" applyFill="1" applyBorder="1" applyAlignment="1">
      <alignment horizontal="right" vertical="center"/>
    </xf>
    <xf numFmtId="4" fontId="23" fillId="24" borderId="21" xfId="0" applyNumberFormat="1" applyFont="1" applyFill="1" applyBorder="1" applyAlignment="1">
      <alignment horizontal="right" vertical="center"/>
    </xf>
    <xf numFmtId="4" fontId="23" fillId="28" borderId="42" xfId="0" applyNumberFormat="1" applyFont="1" applyFill="1" applyBorder="1" applyAlignment="1">
      <alignment horizontal="right" vertical="center"/>
    </xf>
    <xf numFmtId="4" fontId="23" fillId="29" borderId="37" xfId="0" applyNumberFormat="1" applyFont="1" applyFill="1" applyBorder="1" applyAlignment="1">
      <alignment horizontal="right" vertical="center"/>
    </xf>
    <xf numFmtId="4" fontId="23" fillId="29" borderId="21" xfId="0" applyNumberFormat="1" applyFont="1" applyFill="1" applyBorder="1" applyAlignment="1">
      <alignment horizontal="right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37" fillId="30" borderId="20" xfId="0" applyFont="1" applyFill="1" applyBorder="1" applyAlignment="1">
      <alignment horizontal="center" vertical="center"/>
    </xf>
    <xf numFmtId="0" fontId="23" fillId="27" borderId="20" xfId="0" applyFont="1" applyFill="1" applyBorder="1" applyAlignment="1">
      <alignment horizontal="center" vertical="center"/>
    </xf>
    <xf numFmtId="0" fontId="23" fillId="27" borderId="22" xfId="0" applyFont="1" applyFill="1" applyBorder="1" applyAlignment="1">
      <alignment horizontal="center" vertical="center"/>
    </xf>
    <xf numFmtId="4" fontId="23" fillId="28" borderId="20" xfId="0" applyNumberFormat="1" applyFont="1" applyFill="1" applyBorder="1" applyAlignment="1">
      <alignment horizontal="right" vertical="center"/>
    </xf>
    <xf numFmtId="4" fontId="23" fillId="24" borderId="20" xfId="0" applyNumberFormat="1" applyFont="1" applyFill="1" applyBorder="1" applyAlignment="1">
      <alignment horizontal="right" vertical="center"/>
    </xf>
    <xf numFmtId="4" fontId="23" fillId="28" borderId="22" xfId="0" applyNumberFormat="1" applyFont="1" applyFill="1" applyBorder="1" applyAlignment="1">
      <alignment horizontal="right" vertical="center"/>
    </xf>
    <xf numFmtId="0" fontId="24" fillId="24" borderId="40" xfId="0" applyFont="1" applyFill="1" applyBorder="1" applyAlignment="1">
      <alignment horizontal="center" vertical="center" wrapText="1"/>
    </xf>
    <xf numFmtId="4" fontId="23" fillId="23" borderId="66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35" fillId="27" borderId="66" xfId="0" applyNumberFormat="1" applyFont="1" applyFill="1" applyBorder="1" applyAlignment="1">
      <alignment horizontal="right" vertical="center"/>
    </xf>
    <xf numFmtId="4" fontId="35" fillId="29" borderId="66" xfId="0" applyNumberFormat="1" applyFont="1" applyFill="1" applyBorder="1" applyAlignment="1">
      <alignment horizontal="right" vertical="center"/>
    </xf>
    <xf numFmtId="4" fontId="35" fillId="27" borderId="78" xfId="0" applyNumberFormat="1" applyFont="1" applyFill="1" applyBorder="1" applyAlignment="1">
      <alignment horizontal="right" vertical="center"/>
    </xf>
    <xf numFmtId="0" fontId="24" fillId="24" borderId="74" xfId="0" applyFont="1" applyFill="1" applyBorder="1" applyAlignment="1">
      <alignment horizontal="center" vertical="center"/>
    </xf>
    <xf numFmtId="4" fontId="23" fillId="23" borderId="21" xfId="0" applyNumberFormat="1" applyFont="1" applyFill="1" applyBorder="1" applyAlignment="1">
      <alignment horizontal="right" vertical="center"/>
    </xf>
    <xf numFmtId="4" fontId="23" fillId="27" borderId="21" xfId="0" applyNumberFormat="1" applyFont="1" applyFill="1" applyBorder="1" applyAlignment="1">
      <alignment horizontal="right" vertical="center"/>
    </xf>
    <xf numFmtId="4" fontId="23" fillId="27" borderId="24" xfId="0" applyNumberFormat="1" applyFont="1" applyFill="1" applyBorder="1" applyAlignment="1">
      <alignment horizontal="right" vertical="center"/>
    </xf>
    <xf numFmtId="0" fontId="24" fillId="24" borderId="82" xfId="0" applyFont="1" applyFill="1" applyBorder="1" applyAlignment="1">
      <alignment horizontal="center" vertical="center"/>
    </xf>
    <xf numFmtId="4" fontId="23" fillId="27" borderId="20" xfId="0" applyNumberFormat="1" applyFont="1" applyFill="1" applyBorder="1" applyAlignment="1">
      <alignment horizontal="right" vertical="center"/>
    </xf>
    <xf numFmtId="0" fontId="24" fillId="0" borderId="40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24" borderId="47" xfId="0" applyFont="1" applyFill="1" applyBorder="1" applyAlignment="1">
      <alignment horizontal="center" vertical="center"/>
    </xf>
    <xf numFmtId="0" fontId="24" fillId="24" borderId="50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80" xfId="0" applyFont="1" applyFill="1" applyBorder="1" applyAlignment="1">
      <alignment horizontal="center" vertical="center"/>
    </xf>
    <xf numFmtId="0" fontId="23" fillId="24" borderId="81" xfId="0" applyFont="1" applyFill="1" applyBorder="1" applyAlignment="1">
      <alignment horizontal="center" vertical="center"/>
    </xf>
    <xf numFmtId="0" fontId="23" fillId="24" borderId="47" xfId="0" applyFont="1" applyFill="1" applyBorder="1" applyAlignment="1">
      <alignment horizontal="center" vertical="center"/>
    </xf>
    <xf numFmtId="0" fontId="23" fillId="24" borderId="48" xfId="0" applyFont="1" applyFill="1" applyBorder="1" applyAlignment="1">
      <alignment horizontal="center" vertical="center"/>
    </xf>
    <xf numFmtId="0" fontId="23" fillId="24" borderId="49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14" fontId="23" fillId="0" borderId="67" xfId="0" applyNumberFormat="1" applyFont="1" applyBorder="1" applyAlignment="1">
      <alignment horizontal="center"/>
    </xf>
    <xf numFmtId="14" fontId="23" fillId="0" borderId="68" xfId="0" applyNumberFormat="1" applyFont="1" applyBorder="1" applyAlignment="1">
      <alignment horizontal="center"/>
    </xf>
    <xf numFmtId="14" fontId="23" fillId="0" borderId="69" xfId="0" applyNumberFormat="1" applyFont="1" applyBorder="1" applyAlignment="1">
      <alignment horizontal="center"/>
    </xf>
    <xf numFmtId="0" fontId="35" fillId="31" borderId="70" xfId="0" applyFont="1" applyFill="1" applyBorder="1" applyAlignment="1">
      <alignment horizontal="center"/>
    </xf>
    <xf numFmtId="0" fontId="35" fillId="31" borderId="45" xfId="0" applyFont="1" applyFill="1" applyBorder="1" applyAlignment="1">
      <alignment horizontal="center"/>
    </xf>
    <xf numFmtId="0" fontId="35" fillId="31" borderId="46" xfId="0" applyFont="1" applyFill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2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1" xfId="0" applyNumberFormat="1" applyFont="1" applyBorder="1" applyAlignment="1">
      <alignment horizontal="center"/>
    </xf>
    <xf numFmtId="14" fontId="23" fillId="0" borderId="52" xfId="0" applyNumberFormat="1" applyFont="1" applyBorder="1" applyAlignment="1">
      <alignment horizontal="center"/>
    </xf>
    <xf numFmtId="14" fontId="23" fillId="0" borderId="53" xfId="0" applyNumberFormat="1" applyFont="1" applyBorder="1" applyAlignment="1">
      <alignment horizontal="center"/>
    </xf>
    <xf numFmtId="0" fontId="23" fillId="0" borderId="5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4" xfId="0" applyFont="1" applyFill="1" applyBorder="1" applyAlignment="1">
      <alignment horizontal="center"/>
    </xf>
    <xf numFmtId="0" fontId="35" fillId="31" borderId="55" xfId="0" applyFont="1" applyFill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5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25400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2</xdr:col>
      <xdr:colOff>1815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M12" sqref="M12"/>
    </sheetView>
  </sheetViews>
  <sheetFormatPr baseColWidth="10" defaultColWidth="9.69140625" defaultRowHeight="15.5" x14ac:dyDescent="0.35"/>
  <cols>
    <col min="1" max="1" width="9.69140625" style="1"/>
    <col min="2" max="14" width="9.6914062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6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2"/>
      <c r="C3" s="22"/>
      <c r="D3" s="22"/>
      <c r="E3" s="22"/>
      <c r="F3" s="22"/>
      <c r="G3" s="62"/>
      <c r="H3" s="63" t="s">
        <v>2</v>
      </c>
      <c r="I3" s="64"/>
      <c r="J3" s="22"/>
      <c r="K3" s="22"/>
      <c r="L3" s="168">
        <f>Datos!B1</f>
        <v>46174</v>
      </c>
      <c r="M3" s="168"/>
      <c r="N3" s="168"/>
    </row>
    <row r="4" spans="1:17" x14ac:dyDescent="0.35">
      <c r="A4" s="169" t="s">
        <v>3</v>
      </c>
      <c r="B4" s="170"/>
      <c r="C4" s="170"/>
      <c r="D4" s="171"/>
      <c r="E4" s="169" t="s">
        <v>3</v>
      </c>
      <c r="F4" s="170"/>
      <c r="G4" s="170"/>
      <c r="H4" s="170"/>
      <c r="I4" s="170"/>
      <c r="J4" s="170"/>
      <c r="K4" s="171"/>
      <c r="L4" s="169" t="s">
        <v>4</v>
      </c>
      <c r="M4" s="170"/>
      <c r="N4" s="171"/>
    </row>
    <row r="5" spans="1:17" ht="17.25" customHeight="1" x14ac:dyDescent="0.35">
      <c r="A5" s="172" t="s">
        <v>5</v>
      </c>
      <c r="B5" s="173"/>
      <c r="C5" s="173"/>
      <c r="D5" s="174"/>
      <c r="E5" s="172" t="s">
        <v>6</v>
      </c>
      <c r="F5" s="173"/>
      <c r="G5" s="173"/>
      <c r="H5" s="173"/>
      <c r="I5" s="173"/>
      <c r="J5" s="173"/>
      <c r="K5" s="174"/>
      <c r="L5" s="172" t="s">
        <v>7</v>
      </c>
      <c r="M5" s="173"/>
      <c r="N5" s="174"/>
    </row>
    <row r="6" spans="1:17" ht="39" x14ac:dyDescent="0.35">
      <c r="A6" s="65"/>
      <c r="B6" s="52" t="s">
        <v>8</v>
      </c>
      <c r="C6" s="165" t="s">
        <v>9</v>
      </c>
      <c r="D6" s="166"/>
      <c r="E6" s="72" t="s">
        <v>10</v>
      </c>
      <c r="F6" s="165" t="s">
        <v>11</v>
      </c>
      <c r="G6" s="167"/>
      <c r="H6" s="130" t="s">
        <v>96</v>
      </c>
      <c r="I6" s="130" t="s">
        <v>97</v>
      </c>
      <c r="J6" s="130" t="s">
        <v>98</v>
      </c>
      <c r="K6" s="131" t="s">
        <v>99</v>
      </c>
      <c r="L6" s="72" t="s">
        <v>8</v>
      </c>
      <c r="M6" s="165" t="s">
        <v>9</v>
      </c>
      <c r="N6" s="166"/>
    </row>
    <row r="7" spans="1:17" ht="19.5" customHeight="1" x14ac:dyDescent="0.35">
      <c r="A7" s="119">
        <v>2026</v>
      </c>
      <c r="B7" s="116"/>
      <c r="C7" s="116"/>
      <c r="D7" s="117"/>
      <c r="E7" s="118"/>
      <c r="F7" s="116"/>
      <c r="G7" s="116"/>
      <c r="H7" s="116"/>
      <c r="I7" s="116"/>
      <c r="J7" s="116"/>
      <c r="K7" s="117"/>
      <c r="L7" s="118"/>
      <c r="M7" s="116"/>
      <c r="N7" s="117"/>
      <c r="O7"/>
      <c r="P7"/>
      <c r="Q7"/>
    </row>
    <row r="8" spans="1:17" ht="19.5" customHeight="1" x14ac:dyDescent="0.35">
      <c r="A8" s="66" t="s">
        <v>13</v>
      </c>
      <c r="B8" s="19"/>
      <c r="C8" s="19"/>
      <c r="D8" s="69"/>
      <c r="E8" s="138"/>
      <c r="F8" s="135"/>
      <c r="G8" s="135"/>
      <c r="H8" s="135"/>
      <c r="I8" s="135"/>
      <c r="J8" s="135"/>
      <c r="K8" s="139"/>
      <c r="L8" s="138"/>
      <c r="M8" s="135"/>
      <c r="N8" s="139"/>
      <c r="O8"/>
      <c r="P8"/>
      <c r="Q8"/>
    </row>
    <row r="9" spans="1:17" ht="19.5" customHeight="1" x14ac:dyDescent="0.35">
      <c r="A9" s="67" t="s">
        <v>85</v>
      </c>
      <c r="B9" s="21"/>
      <c r="C9" s="21">
        <f>$B$10+'Primas SRW'!B6</f>
        <v>688.75</v>
      </c>
      <c r="D9" s="68">
        <f>C9*$B$23</f>
        <v>253.07429999999999</v>
      </c>
      <c r="E9" s="140"/>
      <c r="F9" s="136">
        <f>$E$10+'Primas HRW'!B6</f>
        <v>802</v>
      </c>
      <c r="G9" s="136">
        <f>F9*$B$23</f>
        <v>294.68687999999997</v>
      </c>
      <c r="H9" s="136"/>
      <c r="I9" s="136">
        <f>$E$10+'Primas HRW'!E6</f>
        <v>807</v>
      </c>
      <c r="J9" s="136">
        <f>$E$10+'Primas HRW'!F6</f>
        <v>792</v>
      </c>
      <c r="K9" s="141">
        <f>$E$10+'Primas HRW'!G6</f>
        <v>797</v>
      </c>
      <c r="L9" s="143"/>
      <c r="M9" s="137">
        <f>$L$10+'Primas maíz'!B6</f>
        <v>544</v>
      </c>
      <c r="N9" s="144">
        <f>M9*$F$23</f>
        <v>214.16191999999998</v>
      </c>
      <c r="O9"/>
      <c r="P9"/>
      <c r="Q9"/>
    </row>
    <row r="10" spans="1:17" ht="19.5" customHeight="1" x14ac:dyDescent="0.35">
      <c r="A10" s="66" t="s">
        <v>14</v>
      </c>
      <c r="B10" s="19">
        <f>Datos!E3</f>
        <v>608.75</v>
      </c>
      <c r="C10" s="19">
        <f>$B$10+'Primas SRW'!B7</f>
        <v>678.75</v>
      </c>
      <c r="D10" s="69">
        <f>C10*$B$23</f>
        <v>249.3999</v>
      </c>
      <c r="E10" s="138">
        <f>Datos!I3</f>
        <v>647</v>
      </c>
      <c r="F10" s="135">
        <f>$E$10+'Primas HRW'!B7</f>
        <v>797</v>
      </c>
      <c r="G10" s="135">
        <f>F10*$B$23</f>
        <v>292.84967999999998</v>
      </c>
      <c r="H10" s="135"/>
      <c r="I10" s="135">
        <f>$E$10+'Primas HRW'!E7</f>
        <v>807</v>
      </c>
      <c r="J10" s="135">
        <f>$E$10+'Primas HRW'!F7</f>
        <v>792</v>
      </c>
      <c r="K10" s="139">
        <f>$E$10+'Primas HRW'!G7</f>
        <v>797</v>
      </c>
      <c r="L10" s="138">
        <f>Datos!M3</f>
        <v>444</v>
      </c>
      <c r="M10" s="135">
        <f>$L$10+'Primas maíz'!B7</f>
        <v>545</v>
      </c>
      <c r="N10" s="139">
        <f>M10*$F$23</f>
        <v>214.5556</v>
      </c>
      <c r="O10"/>
      <c r="P10"/>
      <c r="Q10"/>
    </row>
    <row r="11" spans="1:17" ht="19.5" customHeight="1" x14ac:dyDescent="0.35">
      <c r="A11" s="67" t="s">
        <v>86</v>
      </c>
      <c r="B11" s="21"/>
      <c r="C11" s="21">
        <f>$B$12+'Primas SRW'!B8</f>
        <v>686.25</v>
      </c>
      <c r="D11" s="68">
        <f>C11*$B$23</f>
        <v>252.1557</v>
      </c>
      <c r="E11" s="140"/>
      <c r="F11" s="136">
        <f>$E$12+'Primas HRW'!B8</f>
        <v>803.5</v>
      </c>
      <c r="G11" s="136">
        <f>F11*$B$23</f>
        <v>295.23804000000001</v>
      </c>
      <c r="H11" s="136"/>
      <c r="I11" s="136">
        <f>$E$12+'Primas HRW'!E8</f>
        <v>813.5</v>
      </c>
      <c r="J11" s="136">
        <f>$E$12+'Primas HRW'!F8</f>
        <v>798.5</v>
      </c>
      <c r="K11" s="141">
        <f>$E$12+'Primas HRW'!G8</f>
        <v>803.5</v>
      </c>
      <c r="L11" s="143"/>
      <c r="M11" s="137">
        <f>$L$12+'Primas maíz'!B8</f>
        <v>552.75</v>
      </c>
      <c r="N11" s="144">
        <f>M11*$F$23</f>
        <v>217.60661999999999</v>
      </c>
      <c r="O11"/>
      <c r="P11"/>
      <c r="Q11"/>
    </row>
    <row r="12" spans="1:17" ht="19.5" customHeight="1" x14ac:dyDescent="0.35">
      <c r="A12" s="66" t="s">
        <v>15</v>
      </c>
      <c r="B12" s="19">
        <f>Datos!E5</f>
        <v>621.25</v>
      </c>
      <c r="C12" s="19">
        <f>$B$12+'Primas SRW'!B9</f>
        <v>686.25</v>
      </c>
      <c r="D12" s="69">
        <f>C12*$B$23</f>
        <v>252.1557</v>
      </c>
      <c r="E12" s="138">
        <f>Datos!I5</f>
        <v>658.5</v>
      </c>
      <c r="F12" s="135">
        <f>$E$12+'Primas HRW'!B9</f>
        <v>803.5</v>
      </c>
      <c r="G12" s="135">
        <f>F12*$B$23</f>
        <v>295.23804000000001</v>
      </c>
      <c r="H12" s="135"/>
      <c r="I12" s="135">
        <f>$E$12+'Primas HRW'!E9</f>
        <v>808.5</v>
      </c>
      <c r="J12" s="135">
        <f>$E$12+'Primas HRW'!F9</f>
        <v>793.5</v>
      </c>
      <c r="K12" s="139">
        <f>$E$12+'Primas HRW'!G9</f>
        <v>798.5</v>
      </c>
      <c r="L12" s="138">
        <f>Datos!M5</f>
        <v>452.75</v>
      </c>
      <c r="M12" s="135">
        <f>$L$12+'Primas maíz'!B9</f>
        <v>557.75</v>
      </c>
      <c r="N12" s="139">
        <f>M12*$F$23</f>
        <v>219.57501999999999</v>
      </c>
      <c r="O12"/>
      <c r="P12"/>
      <c r="Q12"/>
    </row>
    <row r="13" spans="1:17" ht="19.5" customHeight="1" x14ac:dyDescent="0.35">
      <c r="A13" s="67" t="s">
        <v>93</v>
      </c>
      <c r="B13" s="21"/>
      <c r="C13" s="21"/>
      <c r="D13" s="68"/>
      <c r="E13" s="140"/>
      <c r="F13" s="136"/>
      <c r="G13" s="136"/>
      <c r="H13" s="136"/>
      <c r="I13" s="136"/>
      <c r="J13" s="136"/>
      <c r="K13" s="141"/>
      <c r="L13" s="143"/>
      <c r="M13" s="137"/>
      <c r="N13" s="144"/>
      <c r="O13"/>
      <c r="P13"/>
      <c r="Q13"/>
    </row>
    <row r="14" spans="1:17" ht="19.5" customHeight="1" x14ac:dyDescent="0.35">
      <c r="A14" s="66" t="s">
        <v>94</v>
      </c>
      <c r="B14" s="19"/>
      <c r="C14" s="19"/>
      <c r="D14" s="69"/>
      <c r="E14" s="138"/>
      <c r="F14" s="135"/>
      <c r="G14" s="135"/>
      <c r="H14" s="135"/>
      <c r="I14" s="135"/>
      <c r="J14" s="135"/>
      <c r="K14" s="139"/>
      <c r="L14" s="138"/>
      <c r="M14" s="135"/>
      <c r="N14" s="139"/>
      <c r="O14"/>
      <c r="P14"/>
      <c r="Q14"/>
    </row>
    <row r="15" spans="1:17" ht="19.5" customHeight="1" x14ac:dyDescent="0.35">
      <c r="A15" s="67" t="s">
        <v>16</v>
      </c>
      <c r="B15" s="21">
        <f>Datos!E6</f>
        <v>640.5</v>
      </c>
      <c r="C15" s="21"/>
      <c r="D15" s="68"/>
      <c r="E15" s="140">
        <f>Datos!I6</f>
        <v>673.5</v>
      </c>
      <c r="F15" s="136"/>
      <c r="G15" s="136"/>
      <c r="H15" s="136"/>
      <c r="I15" s="136"/>
      <c r="J15" s="136"/>
      <c r="K15" s="141"/>
      <c r="L15" s="143">
        <f>Datos!M6</f>
        <v>472.5</v>
      </c>
      <c r="M15" s="137"/>
      <c r="N15" s="144"/>
      <c r="O15"/>
      <c r="P15"/>
      <c r="Q15"/>
    </row>
    <row r="16" spans="1:17" ht="19.5" customHeight="1" x14ac:dyDescent="0.35">
      <c r="A16" s="119">
        <v>2027</v>
      </c>
      <c r="B16" s="116"/>
      <c r="C16" s="116"/>
      <c r="D16" s="117"/>
      <c r="E16" s="118"/>
      <c r="F16" s="116"/>
      <c r="G16" s="116"/>
      <c r="H16" s="116"/>
      <c r="I16" s="116"/>
      <c r="J16" s="116"/>
      <c r="K16" s="117"/>
      <c r="L16" s="118"/>
      <c r="M16" s="116"/>
      <c r="N16" s="117"/>
      <c r="O16"/>
      <c r="P16"/>
      <c r="Q16"/>
    </row>
    <row r="17" spans="1:17" ht="19.5" customHeight="1" x14ac:dyDescent="0.35">
      <c r="A17" s="66" t="s">
        <v>12</v>
      </c>
      <c r="B17" s="19">
        <f>Datos!E7</f>
        <v>657.25</v>
      </c>
      <c r="C17" s="19"/>
      <c r="D17" s="69"/>
      <c r="E17" s="138">
        <f>Datos!I7</f>
        <v>687</v>
      </c>
      <c r="F17" s="19"/>
      <c r="G17" s="19"/>
      <c r="H17" s="19"/>
      <c r="I17" s="20"/>
      <c r="J17" s="20"/>
      <c r="K17" s="74"/>
      <c r="L17" s="138">
        <f>Datos!M7</f>
        <v>487.25</v>
      </c>
      <c r="M17" s="19"/>
      <c r="N17" s="69"/>
      <c r="O17"/>
      <c r="P17"/>
      <c r="Q17"/>
    </row>
    <row r="18" spans="1:17" ht="19.5" customHeight="1" x14ac:dyDescent="0.35">
      <c r="A18" s="67" t="s">
        <v>13</v>
      </c>
      <c r="B18" s="21">
        <f>Datos!E8</f>
        <v>667</v>
      </c>
      <c r="C18" s="21"/>
      <c r="D18" s="68"/>
      <c r="E18" s="140">
        <f>Datos!I8</f>
        <v>695</v>
      </c>
      <c r="F18" s="21"/>
      <c r="G18" s="21"/>
      <c r="H18" s="21"/>
      <c r="I18" s="30"/>
      <c r="J18" s="30"/>
      <c r="K18" s="73"/>
      <c r="L18" s="143">
        <f>Datos!M8</f>
        <v>495.5</v>
      </c>
      <c r="M18" s="75"/>
      <c r="N18" s="76"/>
      <c r="O18"/>
      <c r="P18"/>
      <c r="Q18"/>
    </row>
    <row r="19" spans="1:17" ht="19.5" customHeight="1" x14ac:dyDescent="0.35">
      <c r="A19" s="66" t="s">
        <v>14</v>
      </c>
      <c r="B19" s="19">
        <f>Datos!E9</f>
        <v>673.5</v>
      </c>
      <c r="C19" s="19"/>
      <c r="D19" s="69"/>
      <c r="E19" s="138">
        <f>Datos!I9</f>
        <v>699.5</v>
      </c>
      <c r="F19" s="19"/>
      <c r="G19" s="19"/>
      <c r="H19" s="19"/>
      <c r="I19" s="20"/>
      <c r="J19" s="20"/>
      <c r="K19" s="74"/>
      <c r="L19" s="138">
        <f>Datos!M9</f>
        <v>500.25</v>
      </c>
      <c r="M19" s="19"/>
      <c r="N19" s="69"/>
      <c r="O19"/>
      <c r="P19"/>
      <c r="Q19"/>
    </row>
    <row r="20" spans="1:17" ht="19.5" customHeight="1" x14ac:dyDescent="0.35">
      <c r="A20" s="67" t="s">
        <v>15</v>
      </c>
      <c r="B20" s="21">
        <f>Datos!E10</f>
        <v>683.25</v>
      </c>
      <c r="C20" s="21"/>
      <c r="D20" s="68"/>
      <c r="E20" s="140">
        <f>Datos!I10</f>
        <v>708.75</v>
      </c>
      <c r="F20" s="21"/>
      <c r="G20" s="21"/>
      <c r="H20" s="21"/>
      <c r="I20" s="30"/>
      <c r="J20" s="30"/>
      <c r="K20" s="73"/>
      <c r="L20" s="143">
        <f>Datos!M10</f>
        <v>486.75</v>
      </c>
      <c r="M20" s="75"/>
      <c r="N20" s="76"/>
      <c r="O20"/>
      <c r="P20"/>
      <c r="Q20"/>
    </row>
    <row r="21" spans="1:17" ht="19.5" customHeight="1" thickBot="1" x14ac:dyDescent="0.4">
      <c r="A21" s="120" t="s">
        <v>16</v>
      </c>
      <c r="B21" s="121">
        <f>Datos!E11</f>
        <v>697.75</v>
      </c>
      <c r="C21" s="121"/>
      <c r="D21" s="122"/>
      <c r="E21" s="142">
        <f>Datos!I11</f>
        <v>722</v>
      </c>
      <c r="F21" s="121"/>
      <c r="G21" s="121"/>
      <c r="H21" s="121"/>
      <c r="I21" s="123"/>
      <c r="J21" s="123"/>
      <c r="K21" s="124"/>
      <c r="L21" s="142">
        <f>Datos!M11</f>
        <v>492</v>
      </c>
      <c r="M21" s="121"/>
      <c r="N21" s="122"/>
      <c r="O21"/>
      <c r="P21"/>
      <c r="Q21"/>
    </row>
    <row r="22" spans="1:17" ht="19.5" customHeight="1" x14ac:dyDescent="0.35">
      <c r="A22" s="3" t="s">
        <v>17</v>
      </c>
      <c r="O22"/>
      <c r="P22"/>
      <c r="Q22" s="2"/>
    </row>
    <row r="23" spans="1:17" ht="19.5" customHeight="1" x14ac:dyDescent="0.35">
      <c r="A23" s="6" t="s">
        <v>18</v>
      </c>
      <c r="B23" s="23">
        <v>0.36743999999999999</v>
      </c>
      <c r="E23" s="6" t="s">
        <v>19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20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opLeftCell="A2" zoomScale="70" zoomScaleNormal="70" workbookViewId="0">
      <selection activeCell="D8" sqref="D8"/>
    </sheetView>
  </sheetViews>
  <sheetFormatPr baseColWidth="10" defaultColWidth="9.69140625" defaultRowHeight="15.5" x14ac:dyDescent="0.35"/>
  <cols>
    <col min="1" max="11" width="9.69140625" style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29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5"/>
      <c r="B2" s="22"/>
      <c r="C2" s="22"/>
      <c r="D2" s="22"/>
      <c r="E2" s="22"/>
      <c r="F2" s="182" t="s">
        <v>21</v>
      </c>
      <c r="G2" s="182"/>
      <c r="H2" s="22"/>
      <c r="I2" s="168">
        <f>Datos!B1</f>
        <v>46174</v>
      </c>
      <c r="J2" s="168"/>
      <c r="K2" s="168"/>
    </row>
    <row r="3" spans="1:11" ht="20.149999999999999" customHeight="1" thickBot="1" x14ac:dyDescent="0.4">
      <c r="A3" s="145"/>
      <c r="B3" s="183" t="s">
        <v>3</v>
      </c>
      <c r="C3" s="184"/>
      <c r="D3" s="185" t="s">
        <v>3</v>
      </c>
      <c r="E3" s="186"/>
      <c r="F3" s="186"/>
      <c r="G3" s="186"/>
      <c r="H3" s="186"/>
      <c r="I3" s="187"/>
      <c r="J3" s="185" t="s">
        <v>4</v>
      </c>
      <c r="K3" s="188"/>
    </row>
    <row r="4" spans="1:11" ht="20.149999999999999" customHeight="1" x14ac:dyDescent="0.35">
      <c r="A4" s="145"/>
      <c r="B4" s="175" t="s">
        <v>5</v>
      </c>
      <c r="C4" s="176"/>
      <c r="D4" s="177" t="s">
        <v>6</v>
      </c>
      <c r="E4" s="178"/>
      <c r="F4" s="178"/>
      <c r="G4" s="178"/>
      <c r="H4" s="178"/>
      <c r="I4" s="179"/>
      <c r="J4" s="180" t="s">
        <v>7</v>
      </c>
      <c r="K4" s="181"/>
    </row>
    <row r="5" spans="1:11" ht="39" x14ac:dyDescent="0.35">
      <c r="A5" s="146"/>
      <c r="B5" s="71" t="s">
        <v>8</v>
      </c>
      <c r="C5" s="70" t="s">
        <v>9</v>
      </c>
      <c r="D5" s="71" t="s">
        <v>10</v>
      </c>
      <c r="E5" s="132" t="s">
        <v>100</v>
      </c>
      <c r="F5" s="133" t="s">
        <v>101</v>
      </c>
      <c r="G5" s="133" t="s">
        <v>102</v>
      </c>
      <c r="H5" s="133" t="s">
        <v>98</v>
      </c>
      <c r="I5" s="153" t="s">
        <v>99</v>
      </c>
      <c r="J5" s="163" t="s">
        <v>8</v>
      </c>
      <c r="K5" s="159" t="s">
        <v>9</v>
      </c>
    </row>
    <row r="6" spans="1:11" ht="19.5" customHeight="1" x14ac:dyDescent="0.35">
      <c r="A6" s="147">
        <v>2026</v>
      </c>
      <c r="B6" s="92"/>
      <c r="C6" s="90"/>
      <c r="D6" s="92"/>
      <c r="E6" s="89"/>
      <c r="F6" s="89"/>
      <c r="G6" s="89"/>
      <c r="H6" s="89"/>
      <c r="I6" s="154"/>
      <c r="J6" s="92"/>
      <c r="K6" s="160"/>
    </row>
    <row r="7" spans="1:11" ht="19.5" customHeight="1" x14ac:dyDescent="0.35">
      <c r="A7" s="148" t="s">
        <v>13</v>
      </c>
      <c r="B7" s="150"/>
      <c r="C7" s="102"/>
      <c r="D7" s="150"/>
      <c r="E7" s="93"/>
      <c r="F7" s="93"/>
      <c r="G7" s="93"/>
      <c r="H7" s="93"/>
      <c r="I7" s="93"/>
      <c r="J7" s="150"/>
      <c r="K7" s="102"/>
    </row>
    <row r="8" spans="1:11" ht="19.5" customHeight="1" x14ac:dyDescent="0.35">
      <c r="A8" s="146" t="s">
        <v>85</v>
      </c>
      <c r="B8" s="151"/>
      <c r="C8" s="101">
        <f>ROUND(BUSHEL!D9,1)</f>
        <v>253.1</v>
      </c>
      <c r="D8" s="151"/>
      <c r="E8" s="94">
        <f>ROUND(BUSHEL!G9,1)</f>
        <v>294.7</v>
      </c>
      <c r="F8" s="94"/>
      <c r="G8" s="94">
        <f>BUSHEL!I9*$B$23</f>
        <v>296.52407999999997</v>
      </c>
      <c r="H8" s="94">
        <f>BUSHEL!J9*$B$23</f>
        <v>291.01247999999998</v>
      </c>
      <c r="I8" s="94">
        <f>BUSHEL!K9*$B$23</f>
        <v>292.84967999999998</v>
      </c>
      <c r="J8" s="151"/>
      <c r="K8" s="101">
        <f>ROUND(BUSHEL!N9,1)</f>
        <v>214.2</v>
      </c>
    </row>
    <row r="9" spans="1:11" ht="19.5" customHeight="1" x14ac:dyDescent="0.35">
      <c r="A9" s="148" t="s">
        <v>14</v>
      </c>
      <c r="B9" s="150">
        <f>BUSHEL!B10*$B$23</f>
        <v>223.67910000000001</v>
      </c>
      <c r="C9" s="102">
        <f>ROUND(BUSHEL!D10,1)</f>
        <v>249.4</v>
      </c>
      <c r="D9" s="150">
        <f>BUSHEL!E10*$B$23</f>
        <v>237.73367999999999</v>
      </c>
      <c r="E9" s="93">
        <f>ROUND(BUSHEL!G10,1)</f>
        <v>292.8</v>
      </c>
      <c r="F9" s="93"/>
      <c r="G9" s="93">
        <f>BUSHEL!I10*$B$23</f>
        <v>296.52407999999997</v>
      </c>
      <c r="H9" s="93">
        <f>BUSHEL!J10*$B$23</f>
        <v>291.01247999999998</v>
      </c>
      <c r="I9" s="93">
        <f>BUSHEL!K10*$B$23</f>
        <v>292.84967999999998</v>
      </c>
      <c r="J9" s="150">
        <f>BUSHEL!L10*$E$23</f>
        <v>174.79391999999999</v>
      </c>
      <c r="K9" s="102">
        <f>ROUND(BUSHEL!N10,1)</f>
        <v>214.6</v>
      </c>
    </row>
    <row r="10" spans="1:11" ht="19.5" customHeight="1" x14ac:dyDescent="0.35">
      <c r="A10" s="146" t="s">
        <v>86</v>
      </c>
      <c r="B10" s="95"/>
      <c r="C10" s="101">
        <f>ROUND(BUSHEL!D11,1)</f>
        <v>252.2</v>
      </c>
      <c r="D10" s="95"/>
      <c r="E10" s="91">
        <f>ROUND(BUSHEL!G11,1)</f>
        <v>295.2</v>
      </c>
      <c r="F10" s="91"/>
      <c r="G10" s="91">
        <f>BUSHEL!I11*$B$23</f>
        <v>298.91244</v>
      </c>
      <c r="H10" s="91">
        <f>BUSHEL!J11*$B$23</f>
        <v>293.40084000000002</v>
      </c>
      <c r="I10" s="94">
        <f>BUSHEL!K11*$B$23</f>
        <v>295.23804000000001</v>
      </c>
      <c r="J10" s="151"/>
      <c r="K10" s="101">
        <f>ROUND(BUSHEL!N11,1)</f>
        <v>217.6</v>
      </c>
    </row>
    <row r="11" spans="1:11" ht="19.5" customHeight="1" x14ac:dyDescent="0.35">
      <c r="A11" s="148" t="s">
        <v>15</v>
      </c>
      <c r="B11" s="99">
        <f>BUSHEL!B12*$B$23</f>
        <v>228.27209999999999</v>
      </c>
      <c r="C11" s="100">
        <f>ROUND(BUSHEL!D12,1)</f>
        <v>252.2</v>
      </c>
      <c r="D11" s="99">
        <f>BUSHEL!E12*$B$23</f>
        <v>241.95923999999999</v>
      </c>
      <c r="E11" s="87">
        <f>ROUND(BUSHEL!G12,1)</f>
        <v>295.2</v>
      </c>
      <c r="F11" s="87"/>
      <c r="G11" s="87">
        <f>BUSHEL!I12*$B$23</f>
        <v>297.07524000000001</v>
      </c>
      <c r="H11" s="87">
        <f>BUSHEL!J12*$B$23</f>
        <v>291.56363999999996</v>
      </c>
      <c r="I11" s="155">
        <f>BUSHEL!K12*$B$23</f>
        <v>293.40084000000002</v>
      </c>
      <c r="J11" s="164">
        <f>BUSHEL!L12*$E$23</f>
        <v>178.23862</v>
      </c>
      <c r="K11" s="100">
        <f>ROUND(BUSHEL!N12,1)</f>
        <v>219.6</v>
      </c>
    </row>
    <row r="12" spans="1:11" ht="19.5" customHeight="1" x14ac:dyDescent="0.35">
      <c r="A12" s="146" t="s">
        <v>93</v>
      </c>
      <c r="B12" s="95"/>
      <c r="C12" s="101"/>
      <c r="D12" s="95"/>
      <c r="E12" s="91"/>
      <c r="F12" s="91"/>
      <c r="G12" s="91"/>
      <c r="H12" s="91"/>
      <c r="I12" s="94"/>
      <c r="J12" s="151"/>
      <c r="K12" s="101"/>
    </row>
    <row r="13" spans="1:11" ht="19.5" customHeight="1" x14ac:dyDescent="0.35">
      <c r="A13" s="148" t="s">
        <v>94</v>
      </c>
      <c r="B13" s="99"/>
      <c r="C13" s="100"/>
      <c r="D13" s="99"/>
      <c r="E13" s="87"/>
      <c r="F13" s="87"/>
      <c r="G13" s="87"/>
      <c r="H13" s="87"/>
      <c r="I13" s="155"/>
      <c r="J13" s="164"/>
      <c r="K13" s="100"/>
    </row>
    <row r="14" spans="1:11" ht="19.5" customHeight="1" x14ac:dyDescent="0.35">
      <c r="A14" s="146" t="s">
        <v>16</v>
      </c>
      <c r="B14" s="95">
        <f>BUSHEL!B15*$B$23</f>
        <v>235.34531999999999</v>
      </c>
      <c r="C14" s="101"/>
      <c r="D14" s="95">
        <f>BUSHEL!E15*$B$23</f>
        <v>247.47083999999998</v>
      </c>
      <c r="E14" s="91"/>
      <c r="F14" s="91"/>
      <c r="G14" s="91"/>
      <c r="H14" s="91"/>
      <c r="I14" s="94"/>
      <c r="J14" s="151">
        <f>BUSHEL!L15*$E$23</f>
        <v>186.01379999999997</v>
      </c>
      <c r="K14" s="101"/>
    </row>
    <row r="15" spans="1:11" ht="19.5" customHeight="1" x14ac:dyDescent="0.35">
      <c r="A15" s="147">
        <v>2027</v>
      </c>
      <c r="B15" s="92"/>
      <c r="C15" s="90"/>
      <c r="D15" s="92"/>
      <c r="E15" s="89"/>
      <c r="F15" s="89"/>
      <c r="G15" s="89"/>
      <c r="H15" s="89"/>
      <c r="I15" s="154"/>
      <c r="J15" s="92"/>
      <c r="K15" s="160"/>
    </row>
    <row r="16" spans="1:11" ht="19.5" customHeight="1" x14ac:dyDescent="0.35">
      <c r="A16" s="148" t="s">
        <v>12</v>
      </c>
      <c r="B16" s="150">
        <f>BUSHEL!B17*$B$23</f>
        <v>241.49993999999998</v>
      </c>
      <c r="C16" s="102"/>
      <c r="D16" s="99">
        <f>BUSHEL!E17*$B$23</f>
        <v>252.43127999999999</v>
      </c>
      <c r="E16" s="87"/>
      <c r="F16" s="88"/>
      <c r="G16" s="97"/>
      <c r="H16" s="97"/>
      <c r="I16" s="156"/>
      <c r="J16" s="99">
        <f>BUSHEL!L17*$E$23</f>
        <v>191.82057999999998</v>
      </c>
      <c r="K16" s="161"/>
    </row>
    <row r="17" spans="1:11" ht="19.5" customHeight="1" x14ac:dyDescent="0.35">
      <c r="A17" s="146" t="s">
        <v>13</v>
      </c>
      <c r="B17" s="151">
        <f>BUSHEL!B18*$B$23</f>
        <v>245.08248</v>
      </c>
      <c r="C17" s="101"/>
      <c r="D17" s="95">
        <f>BUSHEL!E18*$B$23</f>
        <v>255.3708</v>
      </c>
      <c r="E17" s="91"/>
      <c r="F17" s="91"/>
      <c r="G17" s="96"/>
      <c r="H17" s="96"/>
      <c r="I17" s="157"/>
      <c r="J17" s="98">
        <f>BUSHEL!L18*$E$23</f>
        <v>195.06843999999998</v>
      </c>
      <c r="K17" s="144"/>
    </row>
    <row r="18" spans="1:11" ht="19.5" customHeight="1" x14ac:dyDescent="0.35">
      <c r="A18" s="148" t="s">
        <v>14</v>
      </c>
      <c r="B18" s="150">
        <f>BUSHEL!B19*$B$23</f>
        <v>247.47083999999998</v>
      </c>
      <c r="C18" s="102"/>
      <c r="D18" s="99">
        <f>BUSHEL!E19*$B$23</f>
        <v>257.02427999999998</v>
      </c>
      <c r="E18" s="87"/>
      <c r="F18" s="88"/>
      <c r="G18" s="97"/>
      <c r="H18" s="97"/>
      <c r="I18" s="156"/>
      <c r="J18" s="99">
        <f>BUSHEL!L19*$E$23</f>
        <v>196.93841999999998</v>
      </c>
      <c r="K18" s="161"/>
    </row>
    <row r="19" spans="1:11" ht="19.5" customHeight="1" x14ac:dyDescent="0.35">
      <c r="A19" s="146" t="s">
        <v>15</v>
      </c>
      <c r="B19" s="151">
        <f>BUSHEL!B20*$B$23</f>
        <v>251.05338</v>
      </c>
      <c r="C19" s="101"/>
      <c r="D19" s="95">
        <f>BUSHEL!E20*$B$23</f>
        <v>260.42309999999998</v>
      </c>
      <c r="E19" s="91"/>
      <c r="F19" s="91"/>
      <c r="G19" s="96"/>
      <c r="H19" s="96"/>
      <c r="I19" s="157"/>
      <c r="J19" s="98">
        <f>BUSHEL!L20*$E$23</f>
        <v>191.62374</v>
      </c>
      <c r="K19" s="144"/>
    </row>
    <row r="20" spans="1:11" ht="19.5" customHeight="1" thickBot="1" x14ac:dyDescent="0.4">
      <c r="A20" s="149" t="s">
        <v>16</v>
      </c>
      <c r="B20" s="152">
        <f>BUSHEL!B21*$B$23</f>
        <v>256.38126</v>
      </c>
      <c r="C20" s="125"/>
      <c r="D20" s="126">
        <f>BUSHEL!E21*$B$23</f>
        <v>265.29167999999999</v>
      </c>
      <c r="E20" s="127"/>
      <c r="F20" s="128"/>
      <c r="G20" s="129"/>
      <c r="H20" s="129"/>
      <c r="I20" s="158"/>
      <c r="J20" s="126">
        <f>BUSHEL!L21*$E$23</f>
        <v>193.69055999999998</v>
      </c>
      <c r="K20" s="162"/>
    </row>
    <row r="21" spans="1:11" s="24" customFormat="1" ht="15" customHeight="1" x14ac:dyDescent="0.35">
      <c r="A21" s="1" t="s">
        <v>22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17</v>
      </c>
    </row>
    <row r="23" spans="1:11" ht="15" customHeight="1" x14ac:dyDescent="0.35">
      <c r="A23" s="1" t="s">
        <v>18</v>
      </c>
      <c r="B23" s="1">
        <v>0.36743999999999999</v>
      </c>
      <c r="D23" s="1" t="s">
        <v>19</v>
      </c>
      <c r="E23" s="1">
        <v>0.39367999999999997</v>
      </c>
    </row>
    <row r="24" spans="1:11" ht="15" customHeight="1" x14ac:dyDescent="0.35">
      <c r="A24" s="1" t="s">
        <v>20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9"/>
    </sheetView>
  </sheetViews>
  <sheetFormatPr baseColWidth="10" defaultColWidth="11.53515625" defaultRowHeight="15.5" x14ac:dyDescent="0.35"/>
  <cols>
    <col min="1" max="1" width="10.69140625" customWidth="1"/>
    <col min="2" max="3" width="8.69140625" customWidth="1"/>
  </cols>
  <sheetData>
    <row r="1" spans="1:3" x14ac:dyDescent="0.35">
      <c r="A1" s="189">
        <f>Datos!B1</f>
        <v>46174</v>
      </c>
      <c r="B1" s="190"/>
      <c r="C1" s="191"/>
    </row>
    <row r="2" spans="1:3" x14ac:dyDescent="0.35">
      <c r="A2" s="195" t="s">
        <v>3</v>
      </c>
      <c r="B2" s="196"/>
      <c r="C2" s="197"/>
    </row>
    <row r="3" spans="1:3" x14ac:dyDescent="0.35">
      <c r="A3" s="103"/>
      <c r="B3" s="198" t="s">
        <v>23</v>
      </c>
      <c r="C3" s="104" t="s">
        <v>24</v>
      </c>
    </row>
    <row r="4" spans="1:3" x14ac:dyDescent="0.35">
      <c r="A4" s="105"/>
      <c r="B4" s="199">
        <v>0.12</v>
      </c>
      <c r="C4" s="106" t="s">
        <v>25</v>
      </c>
    </row>
    <row r="5" spans="1:3" x14ac:dyDescent="0.35">
      <c r="A5" s="192">
        <v>2026</v>
      </c>
      <c r="B5" s="193"/>
      <c r="C5" s="194"/>
    </row>
    <row r="6" spans="1:3" x14ac:dyDescent="0.35">
      <c r="A6" s="107" t="s">
        <v>83</v>
      </c>
      <c r="B6" s="11">
        <v>80</v>
      </c>
      <c r="C6" s="111" t="s">
        <v>84</v>
      </c>
    </row>
    <row r="7" spans="1:3" x14ac:dyDescent="0.35">
      <c r="A7" s="108" t="s">
        <v>87</v>
      </c>
      <c r="B7" s="57">
        <v>70</v>
      </c>
      <c r="C7" s="112" t="s">
        <v>84</v>
      </c>
    </row>
    <row r="8" spans="1:3" x14ac:dyDescent="0.35">
      <c r="A8" s="107" t="s">
        <v>91</v>
      </c>
      <c r="B8" s="11">
        <v>65</v>
      </c>
      <c r="C8" s="111" t="s">
        <v>92</v>
      </c>
    </row>
    <row r="9" spans="1:3" x14ac:dyDescent="0.35">
      <c r="A9" s="108" t="s">
        <v>95</v>
      </c>
      <c r="B9" s="57">
        <v>65</v>
      </c>
      <c r="C9" s="112" t="s">
        <v>92</v>
      </c>
    </row>
    <row r="10" spans="1:3" ht="16" thickBot="1" x14ac:dyDescent="0.4">
      <c r="A10" s="109" t="s">
        <v>107</v>
      </c>
      <c r="B10" s="110"/>
      <c r="C10" s="113" t="s">
        <v>108</v>
      </c>
    </row>
    <row r="12" spans="1:3" x14ac:dyDescent="0.35">
      <c r="A12" s="36" t="s">
        <v>26</v>
      </c>
      <c r="B12" s="36"/>
      <c r="C12" s="36"/>
    </row>
    <row r="13" spans="1:3" x14ac:dyDescent="0.35">
      <c r="A13" s="24" t="s">
        <v>27</v>
      </c>
    </row>
    <row r="14" spans="1:3" x14ac:dyDescent="0.35">
      <c r="A14" s="24" t="s">
        <v>28</v>
      </c>
    </row>
    <row r="15" spans="1:3" x14ac:dyDescent="0.35">
      <c r="A15" s="24" t="s">
        <v>29</v>
      </c>
    </row>
    <row r="16" spans="1:3" x14ac:dyDescent="0.35">
      <c r="A16" s="24" t="s">
        <v>30</v>
      </c>
    </row>
    <row r="17" spans="1:1" x14ac:dyDescent="0.35">
      <c r="A17" s="24" t="s">
        <v>31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topLeftCell="A4" zoomScaleNormal="100" workbookViewId="0">
      <selection activeCell="B6" sqref="B6:B9"/>
    </sheetView>
  </sheetViews>
  <sheetFormatPr baseColWidth="10" defaultColWidth="11.53515625" defaultRowHeight="15.5" x14ac:dyDescent="0.35"/>
  <cols>
    <col min="1" max="1" width="10.69140625" customWidth="1"/>
    <col min="2" max="8" width="8.69140625" customWidth="1"/>
  </cols>
  <sheetData>
    <row r="1" spans="1:8" x14ac:dyDescent="0.35">
      <c r="A1" s="201">
        <f>Datos!B1</f>
        <v>46174</v>
      </c>
      <c r="B1" s="202"/>
      <c r="C1" s="202"/>
      <c r="D1" s="202"/>
      <c r="E1" s="202"/>
      <c r="F1" s="202"/>
      <c r="G1" s="202"/>
      <c r="H1" s="203"/>
    </row>
    <row r="2" spans="1:8" x14ac:dyDescent="0.35">
      <c r="A2" s="204" t="s">
        <v>32</v>
      </c>
      <c r="B2" s="205"/>
      <c r="C2" s="205"/>
      <c r="D2" s="205"/>
      <c r="E2" s="205"/>
      <c r="F2" s="205"/>
      <c r="G2" s="205"/>
      <c r="H2" s="206"/>
    </row>
    <row r="3" spans="1:8" x14ac:dyDescent="0.35">
      <c r="A3" s="32"/>
      <c r="B3" s="207" t="s">
        <v>33</v>
      </c>
      <c r="C3" s="208"/>
      <c r="D3" s="209" t="s">
        <v>34</v>
      </c>
      <c r="E3" s="209"/>
      <c r="F3" s="209"/>
      <c r="G3" s="209"/>
      <c r="H3" s="210"/>
    </row>
    <row r="4" spans="1:8" x14ac:dyDescent="0.35">
      <c r="A4" s="32"/>
      <c r="B4" s="7">
        <v>0.11</v>
      </c>
      <c r="C4" s="37" t="s">
        <v>24</v>
      </c>
      <c r="D4" s="8">
        <v>0.13</v>
      </c>
      <c r="E4" s="8" t="s">
        <v>35</v>
      </c>
      <c r="F4" s="8" t="s">
        <v>36</v>
      </c>
      <c r="G4" s="8" t="s">
        <v>37</v>
      </c>
      <c r="H4" s="38" t="s">
        <v>24</v>
      </c>
    </row>
    <row r="5" spans="1:8" x14ac:dyDescent="0.35">
      <c r="A5" s="211">
        <v>2026</v>
      </c>
      <c r="B5" s="193"/>
      <c r="C5" s="193"/>
      <c r="D5" s="193"/>
      <c r="E5" s="193"/>
      <c r="F5" s="193"/>
      <c r="G5" s="193"/>
      <c r="H5" s="212"/>
    </row>
    <row r="6" spans="1:8" x14ac:dyDescent="0.35">
      <c r="A6" s="45" t="s">
        <v>83</v>
      </c>
      <c r="B6" s="57">
        <v>155</v>
      </c>
      <c r="C6" s="58" t="s">
        <v>84</v>
      </c>
      <c r="D6" s="59"/>
      <c r="E6" s="60">
        <v>160</v>
      </c>
      <c r="F6" s="51">
        <v>145</v>
      </c>
      <c r="G6" s="51">
        <v>150</v>
      </c>
      <c r="H6" s="61" t="s">
        <v>84</v>
      </c>
    </row>
    <row r="7" spans="1:8" x14ac:dyDescent="0.35">
      <c r="A7" s="39" t="s">
        <v>87</v>
      </c>
      <c r="B7" s="11">
        <v>150</v>
      </c>
      <c r="C7" s="11" t="s">
        <v>84</v>
      </c>
      <c r="D7" s="11"/>
      <c r="E7" s="11">
        <v>160</v>
      </c>
      <c r="F7" s="5">
        <v>145</v>
      </c>
      <c r="G7" s="11">
        <v>150</v>
      </c>
      <c r="H7" s="40" t="s">
        <v>84</v>
      </c>
    </row>
    <row r="8" spans="1:8" x14ac:dyDescent="0.35">
      <c r="A8" s="45" t="s">
        <v>91</v>
      </c>
      <c r="B8" s="57">
        <v>145</v>
      </c>
      <c r="C8" s="58" t="s">
        <v>92</v>
      </c>
      <c r="D8" s="59"/>
      <c r="E8" s="60">
        <v>155</v>
      </c>
      <c r="F8" s="51">
        <v>140</v>
      </c>
      <c r="G8" s="51">
        <v>145</v>
      </c>
      <c r="H8" s="61" t="s">
        <v>92</v>
      </c>
    </row>
    <row r="9" spans="1:8" x14ac:dyDescent="0.35">
      <c r="A9" s="54" t="s">
        <v>95</v>
      </c>
      <c r="B9" s="55">
        <v>145</v>
      </c>
      <c r="C9" s="55" t="s">
        <v>92</v>
      </c>
      <c r="D9" s="55"/>
      <c r="E9" s="55">
        <v>150</v>
      </c>
      <c r="F9" s="53">
        <v>135</v>
      </c>
      <c r="G9" s="55">
        <v>140</v>
      </c>
      <c r="H9" s="56" t="s">
        <v>92</v>
      </c>
    </row>
    <row r="10" spans="1:8" x14ac:dyDescent="0.35">
      <c r="A10" s="45" t="s">
        <v>107</v>
      </c>
      <c r="B10" s="57"/>
      <c r="C10" s="58" t="s">
        <v>108</v>
      </c>
      <c r="D10" s="59"/>
      <c r="E10" s="60"/>
      <c r="F10" s="51"/>
      <c r="G10" s="51"/>
      <c r="H10" s="61" t="s">
        <v>108</v>
      </c>
    </row>
    <row r="13" spans="1:8" x14ac:dyDescent="0.35">
      <c r="A13" t="s">
        <v>27</v>
      </c>
      <c r="B13" s="14"/>
      <c r="C13" s="14"/>
      <c r="D13" s="15"/>
      <c r="F13" s="14"/>
      <c r="G13" s="14"/>
      <c r="H13" s="14"/>
    </row>
    <row r="14" spans="1:8" x14ac:dyDescent="0.35">
      <c r="A14" t="s">
        <v>28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29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30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31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200" t="s">
        <v>106</v>
      </c>
      <c r="B19" s="200"/>
      <c r="C19" s="200"/>
      <c r="D19" s="200"/>
      <c r="E19" s="200"/>
    </row>
    <row r="20" spans="1:8" x14ac:dyDescent="0.35">
      <c r="A20" t="s">
        <v>38</v>
      </c>
    </row>
    <row r="21" spans="1:8" x14ac:dyDescent="0.35">
      <c r="A21" s="41" t="s">
        <v>39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9"/>
    </sheetView>
  </sheetViews>
  <sheetFormatPr baseColWidth="10" defaultColWidth="11.53515625" defaultRowHeight="15.5" x14ac:dyDescent="0.35"/>
  <cols>
    <col min="1" max="1" width="10.69140625" customWidth="1"/>
    <col min="2" max="3" width="8.69140625" customWidth="1"/>
    <col min="4" max="4" width="5.23046875" customWidth="1"/>
  </cols>
  <sheetData>
    <row r="1" spans="1:3" x14ac:dyDescent="0.35">
      <c r="A1" s="201">
        <f>Datos!B1</f>
        <v>46174</v>
      </c>
      <c r="B1" s="202"/>
      <c r="C1" s="203"/>
    </row>
    <row r="2" spans="1:3" x14ac:dyDescent="0.35">
      <c r="A2" s="213"/>
      <c r="B2" s="196"/>
      <c r="C2" s="214"/>
    </row>
    <row r="3" spans="1:3" x14ac:dyDescent="0.35">
      <c r="A3" s="31"/>
      <c r="B3" s="198" t="s">
        <v>40</v>
      </c>
      <c r="C3" s="42" t="s">
        <v>24</v>
      </c>
    </row>
    <row r="4" spans="1:3" x14ac:dyDescent="0.35">
      <c r="A4" s="32"/>
      <c r="B4" s="199" t="s">
        <v>41</v>
      </c>
      <c r="C4" s="43" t="s">
        <v>25</v>
      </c>
    </row>
    <row r="5" spans="1:3" x14ac:dyDescent="0.35">
      <c r="A5" s="211">
        <v>2026</v>
      </c>
      <c r="B5" s="193"/>
      <c r="C5" s="212"/>
    </row>
    <row r="6" spans="1:3" x14ac:dyDescent="0.35">
      <c r="A6" s="32" t="s">
        <v>83</v>
      </c>
      <c r="B6" s="114">
        <v>100</v>
      </c>
      <c r="C6" s="33" t="s">
        <v>84</v>
      </c>
    </row>
    <row r="7" spans="1:3" x14ac:dyDescent="0.35">
      <c r="A7" s="34" t="s">
        <v>87</v>
      </c>
      <c r="B7" s="115">
        <v>101</v>
      </c>
      <c r="C7" s="35" t="s">
        <v>84</v>
      </c>
    </row>
    <row r="8" spans="1:3" x14ac:dyDescent="0.35">
      <c r="A8" s="32" t="s">
        <v>91</v>
      </c>
      <c r="B8" s="114">
        <v>100</v>
      </c>
      <c r="C8" s="33" t="s">
        <v>92</v>
      </c>
    </row>
    <row r="9" spans="1:3" x14ac:dyDescent="0.35">
      <c r="A9" s="34" t="s">
        <v>95</v>
      </c>
      <c r="B9" s="115">
        <v>105</v>
      </c>
      <c r="C9" s="35" t="s">
        <v>92</v>
      </c>
    </row>
    <row r="10" spans="1:3" x14ac:dyDescent="0.35">
      <c r="A10" s="32" t="s">
        <v>107</v>
      </c>
      <c r="B10" s="5"/>
      <c r="C10" s="33" t="s">
        <v>108</v>
      </c>
    </row>
    <row r="13" spans="1:3" x14ac:dyDescent="0.35">
      <c r="A13" s="36" t="s">
        <v>42</v>
      </c>
    </row>
    <row r="15" spans="1:3" x14ac:dyDescent="0.35">
      <c r="A15" s="24" t="s">
        <v>27</v>
      </c>
    </row>
    <row r="16" spans="1:3" x14ac:dyDescent="0.35">
      <c r="A16" s="24" t="s">
        <v>28</v>
      </c>
    </row>
    <row r="17" spans="1:1" x14ac:dyDescent="0.35">
      <c r="A17" s="24" t="s">
        <v>29</v>
      </c>
    </row>
    <row r="18" spans="1:1" x14ac:dyDescent="0.35">
      <c r="A18" s="24" t="s">
        <v>30</v>
      </c>
    </row>
    <row r="19" spans="1:1" x14ac:dyDescent="0.35">
      <c r="A19" s="24" t="s">
        <v>31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7" customWidth="1"/>
    <col min="5" max="5" width="10.765625" style="13" customWidth="1"/>
    <col min="6" max="7" width="10.765625" customWidth="1"/>
    <col min="8" max="8" width="10.765625" style="28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43</v>
      </c>
      <c r="B1" s="77">
        <v>46174</v>
      </c>
    </row>
    <row r="2" spans="1:13" x14ac:dyDescent="0.35">
      <c r="C2" s="16" t="s">
        <v>44</v>
      </c>
      <c r="D2" s="17" t="s">
        <v>45</v>
      </c>
      <c r="E2" s="78" t="s">
        <v>46</v>
      </c>
      <c r="F2" s="80"/>
      <c r="G2" s="16" t="s">
        <v>47</v>
      </c>
      <c r="H2" s="17" t="s">
        <v>45</v>
      </c>
      <c r="I2" s="79" t="s">
        <v>46</v>
      </c>
      <c r="J2" s="80"/>
      <c r="K2" s="16" t="s">
        <v>48</v>
      </c>
      <c r="L2" s="17" t="s">
        <v>45</v>
      </c>
      <c r="M2" s="18" t="s">
        <v>46</v>
      </c>
    </row>
    <row r="3" spans="1:13" x14ac:dyDescent="0.35">
      <c r="C3" s="46" t="s">
        <v>49</v>
      </c>
      <c r="D3" s="134">
        <v>46174</v>
      </c>
      <c r="E3" s="47">
        <v>608.75</v>
      </c>
      <c r="F3" s="81"/>
      <c r="G3" s="46" t="s">
        <v>50</v>
      </c>
      <c r="H3" s="134">
        <v>46174</v>
      </c>
      <c r="I3" s="47">
        <v>647</v>
      </c>
      <c r="J3" s="81"/>
      <c r="K3" s="46" t="s">
        <v>51</v>
      </c>
      <c r="L3" s="134">
        <v>46174</v>
      </c>
      <c r="M3" s="47">
        <v>444</v>
      </c>
    </row>
    <row r="4" spans="1:13" x14ac:dyDescent="0.35">
      <c r="C4" s="46" t="s">
        <v>52</v>
      </c>
      <c r="D4" s="134">
        <v>46174</v>
      </c>
      <c r="E4" s="47">
        <v>608.75</v>
      </c>
      <c r="F4" s="81"/>
      <c r="G4" s="46" t="s">
        <v>53</v>
      </c>
      <c r="H4" s="134">
        <v>46174</v>
      </c>
      <c r="I4" s="47">
        <v>647</v>
      </c>
      <c r="J4" s="81"/>
      <c r="K4" s="46" t="s">
        <v>54</v>
      </c>
      <c r="L4" s="134">
        <v>46174</v>
      </c>
      <c r="M4" s="47">
        <v>444</v>
      </c>
    </row>
    <row r="5" spans="1:13" x14ac:dyDescent="0.35">
      <c r="C5" s="46" t="s">
        <v>55</v>
      </c>
      <c r="D5" s="134">
        <v>46174</v>
      </c>
      <c r="E5" s="47">
        <v>621.25</v>
      </c>
      <c r="F5" s="81"/>
      <c r="G5" s="46" t="s">
        <v>56</v>
      </c>
      <c r="H5" s="134">
        <v>46174</v>
      </c>
      <c r="I5" s="47">
        <v>658.5</v>
      </c>
      <c r="J5" s="81"/>
      <c r="K5" s="46" t="s">
        <v>57</v>
      </c>
      <c r="L5" s="134">
        <v>46174</v>
      </c>
      <c r="M5" s="47">
        <v>452.75</v>
      </c>
    </row>
    <row r="6" spans="1:13" x14ac:dyDescent="0.35">
      <c r="C6" s="46" t="s">
        <v>58</v>
      </c>
      <c r="D6" s="134">
        <v>46174</v>
      </c>
      <c r="E6" s="47">
        <v>640.5</v>
      </c>
      <c r="F6" s="81"/>
      <c r="G6" s="46" t="s">
        <v>59</v>
      </c>
      <c r="H6" s="134">
        <v>46174</v>
      </c>
      <c r="I6" s="47">
        <v>673.5</v>
      </c>
      <c r="J6" s="81"/>
      <c r="K6" s="46" t="s">
        <v>60</v>
      </c>
      <c r="L6" s="134">
        <v>46174</v>
      </c>
      <c r="M6" s="47">
        <v>472.5</v>
      </c>
    </row>
    <row r="7" spans="1:13" x14ac:dyDescent="0.35">
      <c r="C7" s="46" t="s">
        <v>68</v>
      </c>
      <c r="D7" s="134">
        <v>46174</v>
      </c>
      <c r="E7" s="47">
        <v>657.25</v>
      </c>
      <c r="F7" s="81"/>
      <c r="G7" s="46" t="s">
        <v>69</v>
      </c>
      <c r="H7" s="134">
        <v>46174</v>
      </c>
      <c r="I7" s="47">
        <v>687</v>
      </c>
      <c r="J7" s="81"/>
      <c r="K7" s="46" t="s">
        <v>70</v>
      </c>
      <c r="L7" s="134">
        <v>46174</v>
      </c>
      <c r="M7" s="47">
        <v>487.25</v>
      </c>
    </row>
    <row r="8" spans="1:13" x14ac:dyDescent="0.35">
      <c r="C8" s="46" t="s">
        <v>71</v>
      </c>
      <c r="D8" s="134">
        <v>46174</v>
      </c>
      <c r="E8" s="47">
        <v>667</v>
      </c>
      <c r="F8" s="81"/>
      <c r="G8" s="46" t="s">
        <v>72</v>
      </c>
      <c r="H8" s="134">
        <v>46174</v>
      </c>
      <c r="I8" s="47">
        <v>695</v>
      </c>
      <c r="J8" s="81"/>
      <c r="K8" s="46" t="s">
        <v>73</v>
      </c>
      <c r="L8" s="134">
        <v>46174</v>
      </c>
      <c r="M8" s="47">
        <v>495.5</v>
      </c>
    </row>
    <row r="9" spans="1:13" x14ac:dyDescent="0.35">
      <c r="C9" s="46" t="s">
        <v>74</v>
      </c>
      <c r="D9" s="134">
        <v>46174</v>
      </c>
      <c r="E9" s="47">
        <v>673.5</v>
      </c>
      <c r="F9" s="81"/>
      <c r="G9" s="46" t="s">
        <v>75</v>
      </c>
      <c r="H9" s="134">
        <v>46174</v>
      </c>
      <c r="I9" s="47">
        <v>699.5</v>
      </c>
      <c r="J9" s="81"/>
      <c r="K9" s="46" t="s">
        <v>76</v>
      </c>
      <c r="L9" s="134">
        <v>46174</v>
      </c>
      <c r="M9" s="47">
        <v>500.25</v>
      </c>
    </row>
    <row r="10" spans="1:13" x14ac:dyDescent="0.35">
      <c r="C10" s="46" t="s">
        <v>77</v>
      </c>
      <c r="D10" s="134">
        <v>46174</v>
      </c>
      <c r="E10" s="47">
        <v>683.25</v>
      </c>
      <c r="F10" s="81"/>
      <c r="G10" s="46" t="s">
        <v>78</v>
      </c>
      <c r="H10" s="134">
        <v>46174</v>
      </c>
      <c r="I10" s="47">
        <v>708.75</v>
      </c>
      <c r="J10" s="81"/>
      <c r="K10" s="46" t="s">
        <v>79</v>
      </c>
      <c r="L10" s="134">
        <v>46174</v>
      </c>
      <c r="M10" s="47">
        <v>486.75</v>
      </c>
    </row>
    <row r="11" spans="1:13" x14ac:dyDescent="0.35">
      <c r="C11" s="46" t="s">
        <v>80</v>
      </c>
      <c r="D11" s="134">
        <v>46174</v>
      </c>
      <c r="E11" s="47">
        <v>697.75</v>
      </c>
      <c r="F11" s="81"/>
      <c r="G11" s="46" t="s">
        <v>81</v>
      </c>
      <c r="H11" s="134">
        <v>46174</v>
      </c>
      <c r="I11" s="47">
        <v>722</v>
      </c>
      <c r="J11" s="81"/>
      <c r="K11" s="46" t="s">
        <v>82</v>
      </c>
      <c r="L11" s="134">
        <v>46174</v>
      </c>
      <c r="M11" s="47">
        <v>492</v>
      </c>
    </row>
    <row r="12" spans="1:13" x14ac:dyDescent="0.35">
      <c r="C12" s="46" t="s">
        <v>88</v>
      </c>
      <c r="D12" s="134">
        <v>46174</v>
      </c>
      <c r="E12" s="47">
        <v>707.75</v>
      </c>
      <c r="F12" s="81"/>
      <c r="G12" s="46" t="s">
        <v>89</v>
      </c>
      <c r="H12" s="134">
        <v>46174</v>
      </c>
      <c r="I12" s="47">
        <v>729.75</v>
      </c>
      <c r="J12" s="81"/>
      <c r="K12" s="46" t="s">
        <v>90</v>
      </c>
      <c r="L12" s="134">
        <v>46174</v>
      </c>
      <c r="M12" s="47">
        <v>503</v>
      </c>
    </row>
    <row r="13" spans="1:13" ht="16" thickBot="1" x14ac:dyDescent="0.4">
      <c r="C13" s="48" t="s">
        <v>103</v>
      </c>
      <c r="D13" s="49">
        <v>46174</v>
      </c>
      <c r="E13" s="50">
        <v>708.5</v>
      </c>
      <c r="F13" s="81"/>
      <c r="G13" s="48" t="s">
        <v>104</v>
      </c>
      <c r="H13" s="49">
        <v>46174</v>
      </c>
      <c r="I13" s="50">
        <v>723.75</v>
      </c>
      <c r="J13" s="81"/>
      <c r="K13" s="48" t="s">
        <v>105</v>
      </c>
      <c r="L13" s="49">
        <v>46174</v>
      </c>
      <c r="M13" s="50">
        <v>508</v>
      </c>
    </row>
    <row r="18" spans="2:12" x14ac:dyDescent="0.35">
      <c r="B18" s="82" t="s">
        <v>61</v>
      </c>
      <c r="C18" s="83">
        <v>3</v>
      </c>
    </row>
    <row r="19" spans="2:12" x14ac:dyDescent="0.35">
      <c r="B19" s="82" t="s">
        <v>62</v>
      </c>
      <c r="C19" s="83">
        <v>1</v>
      </c>
      <c r="K19" s="44"/>
      <c r="L19" s="2"/>
    </row>
    <row r="20" spans="2:12" x14ac:dyDescent="0.35">
      <c r="B20" s="82" t="s">
        <v>63</v>
      </c>
      <c r="C20" s="83">
        <v>1</v>
      </c>
      <c r="K20" s="44"/>
      <c r="L20" s="2"/>
    </row>
    <row r="21" spans="2:12" x14ac:dyDescent="0.35">
      <c r="B21" s="82" t="s">
        <v>64</v>
      </c>
      <c r="C21" s="83">
        <v>1</v>
      </c>
      <c r="K21" s="44"/>
      <c r="L21" s="2"/>
    </row>
    <row r="22" spans="2:12" x14ac:dyDescent="0.35">
      <c r="B22" s="82" t="s">
        <v>65</v>
      </c>
      <c r="C22" s="83">
        <v>1</v>
      </c>
      <c r="K22" s="44"/>
      <c r="L22" s="2"/>
    </row>
    <row r="23" spans="2:12" x14ac:dyDescent="0.35">
      <c r="B23" s="82" t="s">
        <v>66</v>
      </c>
      <c r="C23" s="83">
        <v>0</v>
      </c>
      <c r="K23" s="44"/>
      <c r="L23" s="2"/>
    </row>
    <row r="24" spans="2:12" x14ac:dyDescent="0.35">
      <c r="B24" s="82" t="s">
        <v>67</v>
      </c>
      <c r="C24" s="83">
        <v>0</v>
      </c>
      <c r="K24" s="44"/>
      <c r="L24" s="2"/>
    </row>
    <row r="25" spans="2:12" ht="16" thickBot="1" x14ac:dyDescent="0.4">
      <c r="B25" s="84"/>
      <c r="C25" s="84"/>
      <c r="K25" s="44"/>
      <c r="L25" s="2"/>
    </row>
    <row r="26" spans="2:12" ht="16" thickBot="1" x14ac:dyDescent="0.4">
      <c r="B26" s="85" t="s">
        <v>109</v>
      </c>
      <c r="C26" s="86">
        <v>1</v>
      </c>
      <c r="K26" s="44"/>
      <c r="L26" s="2"/>
    </row>
    <row r="27" spans="2:12" x14ac:dyDescent="0.35">
      <c r="K27" s="44"/>
      <c r="L27" s="2"/>
    </row>
    <row r="28" spans="2:12" x14ac:dyDescent="0.35">
      <c r="K28" s="44"/>
      <c r="L28" s="2"/>
    </row>
    <row r="29" spans="2:12" x14ac:dyDescent="0.35">
      <c r="K29" s="44"/>
      <c r="L29" s="2"/>
    </row>
    <row r="30" spans="2:12" x14ac:dyDescent="0.35">
      <c r="K30" s="44"/>
      <c r="L30" s="2"/>
    </row>
    <row r="32" spans="2:12" x14ac:dyDescent="0.35">
      <c r="K32" s="44"/>
      <c r="L32" s="2"/>
    </row>
    <row r="34" spans="11:12" x14ac:dyDescent="0.35">
      <c r="K34" s="44"/>
      <c r="L34" s="2"/>
    </row>
    <row r="35" spans="11:12" x14ac:dyDescent="0.35">
      <c r="K35" s="44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2026-06-02T12:59:41Z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